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drawings/drawing26.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defaultThemeVersion="124226"/>
  <bookViews>
    <workbookView xWindow="0" yWindow="60" windowWidth="20490" windowHeight="7695" tabRatio="921" activeTab="0"/>
  </bookViews>
  <sheets>
    <sheet name="Instrucciones" sheetId="17" r:id="rId1"/>
    <sheet name="Caracteristicas_datos" sheetId="27" r:id="rId2"/>
    <sheet name="InfoBase 1A3a" sheetId="35" r:id="rId3"/>
    <sheet name="infoBase1A3b " sheetId="19" r:id="rId4"/>
    <sheet name="infoBase 1A3c" sheetId="25" r:id="rId5"/>
    <sheet name="infoBase 1A3d" sheetId="26" r:id="rId6"/>
    <sheet name="infoBase 1A3e" sheetId="43" r:id="rId7"/>
    <sheet name="InfoProc 1A3a" sheetId="36" r:id="rId8"/>
    <sheet name="infoProc 1A3b" sheetId="20" r:id="rId9"/>
    <sheet name="InfoProc 1A3c" sheetId="39" r:id="rId10"/>
    <sheet name="InfoProc 1A3d" sheetId="41" r:id="rId11"/>
    <sheet name="InfoProc 1A3e" sheetId="44" r:id="rId12"/>
    <sheet name="Caracteristicas comb" sheetId="9" r:id="rId13"/>
    <sheet name="Prop. y Fact. conversion" sheetId="7" r:id="rId14"/>
    <sheet name="FE GL 2006 - 1A3a" sheetId="29" r:id="rId15"/>
    <sheet name="FE GL 2006 - 1A3b" sheetId="10" r:id="rId16"/>
    <sheet name="Cálculo 2010" sheetId="16" state="hidden" r:id="rId17"/>
    <sheet name="Cálculo 2011" sheetId="14" state="hidden" r:id="rId18"/>
    <sheet name="FE GL 2006 -1A3c" sheetId="30" r:id="rId19"/>
    <sheet name="FE GL 2006 - 1A3d" sheetId="31" r:id="rId20"/>
    <sheet name="FE GL 2006 - 1A3e" sheetId="46" r:id="rId21"/>
    <sheet name="Emisiones GEI-1A3a" sheetId="38" r:id="rId22"/>
    <sheet name="Emisiones GEI - 1A3b" sheetId="12" r:id="rId23"/>
    <sheet name="Emisiones GEI-1A3c" sheetId="40" r:id="rId24"/>
    <sheet name="Emisiones GEI-1A3d" sheetId="42" r:id="rId25"/>
    <sheet name="Emisiones GEI-1A3e" sheetId="45" r:id="rId26"/>
    <sheet name="Emisiones GEI - 1A3" sheetId="1" r:id="rId27"/>
    <sheet name="Resultado CM" sheetId="28" r:id="rId28"/>
    <sheet name="Emisiones informativas" sheetId="50" r:id="rId29"/>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x" localSheetId="16">#REF!</definedName>
    <definedName name="\x" localSheetId="17">#REF!</definedName>
    <definedName name="\x" localSheetId="22">#REF!</definedName>
    <definedName name="\x" localSheetId="25">#REF!</definedName>
    <definedName name="\x" localSheetId="28">#REF!</definedName>
    <definedName name="\x" localSheetId="20">#REF!</definedName>
    <definedName name="\x" localSheetId="18">#REF!</definedName>
    <definedName name="\x" localSheetId="6">#REF!</definedName>
    <definedName name="\x" localSheetId="7">#REF!</definedName>
    <definedName name="\x" localSheetId="8">#REF!</definedName>
    <definedName name="\x" localSheetId="11">#REF!</definedName>
    <definedName name="\x">#REF!</definedName>
    <definedName name="_" localSheetId="21">'[1]Tier 1 CH4  EFs'!$L$7:$M$60</definedName>
    <definedName name="_" localSheetId="23">'[1]Tier 1 CH4  EFs'!$L$7:$M$60</definedName>
    <definedName name="_" localSheetId="14">'[2]Tier 1 CH4  EFs'!$L$7:$M$60</definedName>
    <definedName name="_" localSheetId="18">'[2]Tier 1 CH4  EFs'!$L$7:$M$60</definedName>
    <definedName name="_" localSheetId="0">'[2]Tier 1 CH4  EFs'!$L$7:$M$60</definedName>
    <definedName name="_">'[2]Tier 1 CH4  EFs'!$L$7:$M$60</definedName>
    <definedName name="__123Graph_A" localSheetId="16" hidden="1">#REF!</definedName>
    <definedName name="__123Graph_A" localSheetId="17" hidden="1">#REF!</definedName>
    <definedName name="__123Graph_A" localSheetId="22" hidden="1">#REF!</definedName>
    <definedName name="__123Graph_A" localSheetId="21" hidden="1">#REF!</definedName>
    <definedName name="__123Graph_A" localSheetId="23" hidden="1">#REF!</definedName>
    <definedName name="__123Graph_A" localSheetId="25" hidden="1">#REF!</definedName>
    <definedName name="__123Graph_A" localSheetId="28" hidden="1">#REF!</definedName>
    <definedName name="__123Graph_A" localSheetId="14" hidden="1">#REF!</definedName>
    <definedName name="__123Graph_A" localSheetId="20" hidden="1">#REF!</definedName>
    <definedName name="__123Graph_A" localSheetId="18" hidden="1">#REF!</definedName>
    <definedName name="__123Graph_A" localSheetId="6" hidden="1">#REF!</definedName>
    <definedName name="__123Graph_A" localSheetId="7" hidden="1">#REF!</definedName>
    <definedName name="__123Graph_A" localSheetId="8" hidden="1">#REF!</definedName>
    <definedName name="__123Graph_A" localSheetId="11" hidden="1">#REF!</definedName>
    <definedName name="__123Graph_A" hidden="1">#REF!</definedName>
    <definedName name="__123Graph_ACurrent" localSheetId="16" hidden="1">#REF!</definedName>
    <definedName name="__123Graph_ACurrent" localSheetId="17" hidden="1">#REF!</definedName>
    <definedName name="__123Graph_ACurrent" localSheetId="22" hidden="1">#REF!</definedName>
    <definedName name="__123Graph_ACurrent" localSheetId="21" hidden="1">#REF!</definedName>
    <definedName name="__123Graph_ACurrent" localSheetId="23" hidden="1">#REF!</definedName>
    <definedName name="__123Graph_ACurrent" localSheetId="25" hidden="1">#REF!</definedName>
    <definedName name="__123Graph_ACurrent" localSheetId="28" hidden="1">#REF!</definedName>
    <definedName name="__123Graph_ACurrent" localSheetId="14" hidden="1">#REF!</definedName>
    <definedName name="__123Graph_ACurrent" localSheetId="20" hidden="1">#REF!</definedName>
    <definedName name="__123Graph_ACurrent" localSheetId="18" hidden="1">#REF!</definedName>
    <definedName name="__123Graph_ACurrent" localSheetId="6" hidden="1">#REF!</definedName>
    <definedName name="__123Graph_ACurrent" localSheetId="7" hidden="1">#REF!</definedName>
    <definedName name="__123Graph_ACurrent" localSheetId="8" hidden="1">#REF!</definedName>
    <definedName name="__123Graph_ACurrent" localSheetId="11" hidden="1">#REF!</definedName>
    <definedName name="__123Graph_ACurrent" hidden="1">#REF!</definedName>
    <definedName name="__123Graph_B" localSheetId="16" hidden="1">#REF!</definedName>
    <definedName name="__123Graph_B" localSheetId="17" hidden="1">#REF!</definedName>
    <definedName name="__123Graph_B" localSheetId="22" hidden="1">#REF!</definedName>
    <definedName name="__123Graph_B" localSheetId="21" hidden="1">#REF!</definedName>
    <definedName name="__123Graph_B" localSheetId="23" hidden="1">#REF!</definedName>
    <definedName name="__123Graph_B" localSheetId="25" hidden="1">#REF!</definedName>
    <definedName name="__123Graph_B" localSheetId="28" hidden="1">#REF!</definedName>
    <definedName name="__123Graph_B" localSheetId="14" hidden="1">#REF!</definedName>
    <definedName name="__123Graph_B" localSheetId="20" hidden="1">#REF!</definedName>
    <definedName name="__123Graph_B" localSheetId="18" hidden="1">#REF!</definedName>
    <definedName name="__123Graph_B" localSheetId="6" hidden="1">#REF!</definedName>
    <definedName name="__123Graph_B" localSheetId="7" hidden="1">#REF!</definedName>
    <definedName name="__123Graph_B" localSheetId="8" hidden="1">#REF!</definedName>
    <definedName name="__123Graph_B" localSheetId="11" hidden="1">#REF!</definedName>
    <definedName name="__123Graph_B" hidden="1">#REF!</definedName>
    <definedName name="__123Graph_BCurrent" localSheetId="16" hidden="1">#REF!</definedName>
    <definedName name="__123Graph_BCurrent" localSheetId="17" hidden="1">#REF!</definedName>
    <definedName name="__123Graph_BCurrent" localSheetId="22" hidden="1">#REF!</definedName>
    <definedName name="__123Graph_BCurrent" localSheetId="21" hidden="1">#REF!</definedName>
    <definedName name="__123Graph_BCurrent" localSheetId="23" hidden="1">#REF!</definedName>
    <definedName name="__123Graph_BCurrent" localSheetId="25" hidden="1">#REF!</definedName>
    <definedName name="__123Graph_BCurrent" localSheetId="28" hidden="1">#REF!</definedName>
    <definedName name="__123Graph_BCurrent" localSheetId="14" hidden="1">#REF!</definedName>
    <definedName name="__123Graph_BCurrent" localSheetId="20" hidden="1">#REF!</definedName>
    <definedName name="__123Graph_BCurrent" localSheetId="18" hidden="1">#REF!</definedName>
    <definedName name="__123Graph_BCurrent" localSheetId="6" hidden="1">#REF!</definedName>
    <definedName name="__123Graph_BCurrent" localSheetId="7" hidden="1">#REF!</definedName>
    <definedName name="__123Graph_BCurrent" localSheetId="8" hidden="1">#REF!</definedName>
    <definedName name="__123Graph_BCurrent" localSheetId="11" hidden="1">#REF!</definedName>
    <definedName name="__123Graph_BCurrent" hidden="1">#REF!</definedName>
    <definedName name="__123Graph_C" localSheetId="16" hidden="1">#REF!</definedName>
    <definedName name="__123Graph_C" localSheetId="17" hidden="1">#REF!</definedName>
    <definedName name="__123Graph_C" localSheetId="22" hidden="1">#REF!</definedName>
    <definedName name="__123Graph_C" localSheetId="25" hidden="1">#REF!</definedName>
    <definedName name="__123Graph_C" localSheetId="28" hidden="1">#REF!</definedName>
    <definedName name="__123Graph_C" localSheetId="20" hidden="1">#REF!</definedName>
    <definedName name="__123Graph_C" localSheetId="6" hidden="1">#REF!</definedName>
    <definedName name="__123Graph_C" localSheetId="7" hidden="1">#REF!</definedName>
    <definedName name="__123Graph_C" localSheetId="8" hidden="1">#REF!</definedName>
    <definedName name="__123Graph_C" localSheetId="11" hidden="1">#REF!</definedName>
    <definedName name="__123Graph_C" hidden="1">#REF!</definedName>
    <definedName name="__123Graph_CChart1" localSheetId="16" hidden="1">#REF!</definedName>
    <definedName name="__123Graph_CChart1" localSheetId="17" hidden="1">#REF!</definedName>
    <definedName name="__123Graph_CChart1" localSheetId="22" hidden="1">#REF!</definedName>
    <definedName name="__123Graph_CChart1" localSheetId="25" hidden="1">#REF!</definedName>
    <definedName name="__123Graph_CChart1" localSheetId="28" hidden="1">#REF!</definedName>
    <definedName name="__123Graph_CChart1" localSheetId="20" hidden="1">#REF!</definedName>
    <definedName name="__123Graph_CChart1" localSheetId="6" hidden="1">#REF!</definedName>
    <definedName name="__123Graph_CChart1" localSheetId="7" hidden="1">#REF!</definedName>
    <definedName name="__123Graph_CChart1" localSheetId="8" hidden="1">#REF!</definedName>
    <definedName name="__123Graph_CChart1" localSheetId="11" hidden="1">#REF!</definedName>
    <definedName name="__123Graph_CChart1" hidden="1">#REF!</definedName>
    <definedName name="__123Graph_CChart2" localSheetId="16" hidden="1">#REF!</definedName>
    <definedName name="__123Graph_CChart2" localSheetId="17" hidden="1">#REF!</definedName>
    <definedName name="__123Graph_CChart2" localSheetId="22" hidden="1">#REF!</definedName>
    <definedName name="__123Graph_CChart2" localSheetId="25" hidden="1">#REF!</definedName>
    <definedName name="__123Graph_CChart2" localSheetId="28" hidden="1">#REF!</definedName>
    <definedName name="__123Graph_CChart2" localSheetId="20" hidden="1">#REF!</definedName>
    <definedName name="__123Graph_CChart2" localSheetId="6" hidden="1">#REF!</definedName>
    <definedName name="__123Graph_CChart2" localSheetId="7" hidden="1">#REF!</definedName>
    <definedName name="__123Graph_CChart2" localSheetId="8" hidden="1">#REF!</definedName>
    <definedName name="__123Graph_CChart2" localSheetId="11" hidden="1">#REF!</definedName>
    <definedName name="__123Graph_CChart2" hidden="1">#REF!</definedName>
    <definedName name="__123Graph_CCurrent" localSheetId="16" hidden="1">#REF!</definedName>
    <definedName name="__123Graph_CCurrent" localSheetId="17" hidden="1">#REF!</definedName>
    <definedName name="__123Graph_CCurrent" localSheetId="22" hidden="1">#REF!</definedName>
    <definedName name="__123Graph_CCurrent" localSheetId="25" hidden="1">#REF!</definedName>
    <definedName name="__123Graph_CCurrent" localSheetId="28" hidden="1">#REF!</definedName>
    <definedName name="__123Graph_CCurrent" localSheetId="20" hidden="1">#REF!</definedName>
    <definedName name="__123Graph_CCurrent" localSheetId="6" hidden="1">#REF!</definedName>
    <definedName name="__123Graph_CCurrent" localSheetId="7" hidden="1">#REF!</definedName>
    <definedName name="__123Graph_CCurrent" localSheetId="8" hidden="1">#REF!</definedName>
    <definedName name="__123Graph_CCurrent" localSheetId="11" hidden="1">#REF!</definedName>
    <definedName name="__123Graph_CCurrent" hidden="1">#REF!</definedName>
    <definedName name="__123Graph_D" localSheetId="16" hidden="1">#REF!</definedName>
    <definedName name="__123Graph_D" localSheetId="17" hidden="1">#REF!</definedName>
    <definedName name="__123Graph_D" localSheetId="22" hidden="1">#REF!</definedName>
    <definedName name="__123Graph_D" localSheetId="25" hidden="1">#REF!</definedName>
    <definedName name="__123Graph_D" localSheetId="28" hidden="1">#REF!</definedName>
    <definedName name="__123Graph_D" localSheetId="20" hidden="1">#REF!</definedName>
    <definedName name="__123Graph_D" localSheetId="6" hidden="1">#REF!</definedName>
    <definedName name="__123Graph_D" localSheetId="7" hidden="1">#REF!</definedName>
    <definedName name="__123Graph_D" localSheetId="8" hidden="1">#REF!</definedName>
    <definedName name="__123Graph_D" localSheetId="11" hidden="1">#REF!</definedName>
    <definedName name="__123Graph_D" hidden="1">#REF!</definedName>
    <definedName name="__123Graph_DChart1" localSheetId="16" hidden="1">#REF!</definedName>
    <definedName name="__123Graph_DChart1" localSheetId="17" hidden="1">#REF!</definedName>
    <definedName name="__123Graph_DChart1" localSheetId="22" hidden="1">#REF!</definedName>
    <definedName name="__123Graph_DChart1" localSheetId="25" hidden="1">#REF!</definedName>
    <definedName name="__123Graph_DChart1" localSheetId="28" hidden="1">#REF!</definedName>
    <definedName name="__123Graph_DChart1" localSheetId="20" hidden="1">#REF!</definedName>
    <definedName name="__123Graph_DChart1" localSheetId="6" hidden="1">#REF!</definedName>
    <definedName name="__123Graph_DChart1" localSheetId="7" hidden="1">#REF!</definedName>
    <definedName name="__123Graph_DChart1" localSheetId="8" hidden="1">#REF!</definedName>
    <definedName name="__123Graph_DChart1" localSheetId="11" hidden="1">#REF!</definedName>
    <definedName name="__123Graph_DChart1" hidden="1">#REF!</definedName>
    <definedName name="__123Graph_DChart2" localSheetId="16" hidden="1">#REF!</definedName>
    <definedName name="__123Graph_DChart2" localSheetId="17" hidden="1">#REF!</definedName>
    <definedName name="__123Graph_DChart2" localSheetId="22" hidden="1">#REF!</definedName>
    <definedName name="__123Graph_DChart2" localSheetId="25" hidden="1">#REF!</definedName>
    <definedName name="__123Graph_DChart2" localSheetId="28" hidden="1">#REF!</definedName>
    <definedName name="__123Graph_DChart2" localSheetId="20" hidden="1">#REF!</definedName>
    <definedName name="__123Graph_DChart2" localSheetId="6" hidden="1">#REF!</definedName>
    <definedName name="__123Graph_DChart2" localSheetId="7" hidden="1">#REF!</definedName>
    <definedName name="__123Graph_DChart2" localSheetId="8" hidden="1">#REF!</definedName>
    <definedName name="__123Graph_DChart2" localSheetId="11" hidden="1">#REF!</definedName>
    <definedName name="__123Graph_DChart2" hidden="1">#REF!</definedName>
    <definedName name="__123Graph_DCurrent" localSheetId="16" hidden="1">#REF!</definedName>
    <definedName name="__123Graph_DCurrent" localSheetId="17" hidden="1">#REF!</definedName>
    <definedName name="__123Graph_DCurrent" localSheetId="22" hidden="1">#REF!</definedName>
    <definedName name="__123Graph_DCurrent" localSheetId="25" hidden="1">#REF!</definedName>
    <definedName name="__123Graph_DCurrent" localSheetId="28" hidden="1">#REF!</definedName>
    <definedName name="__123Graph_DCurrent" localSheetId="20" hidden="1">#REF!</definedName>
    <definedName name="__123Graph_DCurrent" localSheetId="6" hidden="1">#REF!</definedName>
    <definedName name="__123Graph_DCurrent" localSheetId="7" hidden="1">#REF!</definedName>
    <definedName name="__123Graph_DCurrent" localSheetId="8" hidden="1">#REF!</definedName>
    <definedName name="__123Graph_DCurrent" localSheetId="11" hidden="1">#REF!</definedName>
    <definedName name="__123Graph_DCurrent" hidden="1">#REF!</definedName>
    <definedName name="__123Graph_X" localSheetId="16" hidden="1">#REF!</definedName>
    <definedName name="__123Graph_X" localSheetId="17" hidden="1">#REF!</definedName>
    <definedName name="__123Graph_X" localSheetId="22" hidden="1">#REF!</definedName>
    <definedName name="__123Graph_X" localSheetId="25" hidden="1">#REF!</definedName>
    <definedName name="__123Graph_X" localSheetId="28" hidden="1">#REF!</definedName>
    <definedName name="__123Graph_X" localSheetId="20" hidden="1">#REF!</definedName>
    <definedName name="__123Graph_X" localSheetId="6" hidden="1">#REF!</definedName>
    <definedName name="__123Graph_X" localSheetId="7" hidden="1">#REF!</definedName>
    <definedName name="__123Graph_X" localSheetId="8" hidden="1">#REF!</definedName>
    <definedName name="__123Graph_X" localSheetId="11" hidden="1">#REF!</definedName>
    <definedName name="__123Graph_X" hidden="1">#REF!</definedName>
    <definedName name="__123Graph_XCurrent" localSheetId="16" hidden="1">#REF!</definedName>
    <definedName name="__123Graph_XCurrent" localSheetId="17" hidden="1">#REF!</definedName>
    <definedName name="__123Graph_XCurrent" localSheetId="22" hidden="1">#REF!</definedName>
    <definedName name="__123Graph_XCurrent" localSheetId="25" hidden="1">#REF!</definedName>
    <definedName name="__123Graph_XCurrent" localSheetId="28" hidden="1">#REF!</definedName>
    <definedName name="__123Graph_XCurrent" localSheetId="20" hidden="1">#REF!</definedName>
    <definedName name="__123Graph_XCurrent" localSheetId="6" hidden="1">#REF!</definedName>
    <definedName name="__123Graph_XCurrent" localSheetId="7" hidden="1">#REF!</definedName>
    <definedName name="__123Graph_XCurrent" localSheetId="8" hidden="1">#REF!</definedName>
    <definedName name="__123Graph_XCurrent" localSheetId="11" hidden="1">#REF!</definedName>
    <definedName name="__123Graph_XCurrent" hidden="1">#REF!</definedName>
    <definedName name="_CRE2" localSheetId="16">#REF!</definedName>
    <definedName name="_CRE2" localSheetId="17">#REF!</definedName>
    <definedName name="_CRE2" localSheetId="22">#REF!</definedName>
    <definedName name="_CRE2" localSheetId="21">#REF!</definedName>
    <definedName name="_CRE2" localSheetId="23">#REF!</definedName>
    <definedName name="_CRE2" localSheetId="25">#REF!</definedName>
    <definedName name="_CRE2" localSheetId="28">#REF!</definedName>
    <definedName name="_CRE2" localSheetId="14">#REF!</definedName>
    <definedName name="_CRE2" localSheetId="20">#REF!</definedName>
    <definedName name="_CRE2" localSheetId="18">#REF!</definedName>
    <definedName name="_CRE2" localSheetId="6">#REF!</definedName>
    <definedName name="_CRE2" localSheetId="7">#REF!</definedName>
    <definedName name="_CRE2" localSheetId="8">#REF!</definedName>
    <definedName name="_CRE2" localSheetId="11">#REF!</definedName>
    <definedName name="_CRE2">#REF!</definedName>
    <definedName name="_gam1" localSheetId="16">#REF!</definedName>
    <definedName name="_gam1" localSheetId="17">#REF!</definedName>
    <definedName name="_gam1" localSheetId="22">#REF!</definedName>
    <definedName name="_gam1" localSheetId="21">#REF!</definedName>
    <definedName name="_gam1" localSheetId="23">#REF!</definedName>
    <definedName name="_gam1" localSheetId="25">#REF!</definedName>
    <definedName name="_gam1" localSheetId="28">#REF!</definedName>
    <definedName name="_gam1" localSheetId="14">#REF!</definedName>
    <definedName name="_gam1" localSheetId="20">#REF!</definedName>
    <definedName name="_gam1" localSheetId="18">#REF!</definedName>
    <definedName name="_gam1" localSheetId="6">#REF!</definedName>
    <definedName name="_gam1" localSheetId="7">#REF!</definedName>
    <definedName name="_gam1" localSheetId="8">#REF!</definedName>
    <definedName name="_gam1" localSheetId="11">#REF!</definedName>
    <definedName name="_gam1">#REF!</definedName>
    <definedName name="_gam3" localSheetId="16">#REF!</definedName>
    <definedName name="_gam3" localSheetId="17">#REF!</definedName>
    <definedName name="_gam3" localSheetId="22">#REF!</definedName>
    <definedName name="_gam3" localSheetId="21">#REF!</definedName>
    <definedName name="_gam3" localSheetId="23">#REF!</definedName>
    <definedName name="_gam3" localSheetId="25">#REF!</definedName>
    <definedName name="_gam3" localSheetId="28">#REF!</definedName>
    <definedName name="_gam3" localSheetId="14">#REF!</definedName>
    <definedName name="_gam3" localSheetId="20">#REF!</definedName>
    <definedName name="_gam3" localSheetId="18">#REF!</definedName>
    <definedName name="_gam3" localSheetId="6">#REF!</definedName>
    <definedName name="_gam3" localSheetId="7">#REF!</definedName>
    <definedName name="_gam3" localSheetId="8">#REF!</definedName>
    <definedName name="_gam3" localSheetId="11">#REF!</definedName>
    <definedName name="_gam3">#REF!</definedName>
    <definedName name="_Order1" hidden="1">0</definedName>
    <definedName name="_RCC10" localSheetId="16">#REF!</definedName>
    <definedName name="_RCC10" localSheetId="17">#REF!</definedName>
    <definedName name="_RCC10" localSheetId="22">#REF!</definedName>
    <definedName name="_RCC10" localSheetId="21">#REF!</definedName>
    <definedName name="_RCC10" localSheetId="25">#REF!</definedName>
    <definedName name="_RCC10" localSheetId="28">#REF!</definedName>
    <definedName name="_RCC10" localSheetId="20">#REF!</definedName>
    <definedName name="_RCC10" localSheetId="6">#REF!</definedName>
    <definedName name="_RCC10" localSheetId="7">#REF!</definedName>
    <definedName name="_RCC10" localSheetId="8">#REF!</definedName>
    <definedName name="_RCC10" localSheetId="11">#REF!</definedName>
    <definedName name="_RCC10">#REF!</definedName>
    <definedName name="_RCC11" localSheetId="16">#REF!</definedName>
    <definedName name="_RCC11" localSheetId="17">#REF!</definedName>
    <definedName name="_RCC11" localSheetId="22">#REF!</definedName>
    <definedName name="_RCC11" localSheetId="21">#REF!</definedName>
    <definedName name="_RCC11" localSheetId="25">#REF!</definedName>
    <definedName name="_RCC11" localSheetId="28">#REF!</definedName>
    <definedName name="_RCC11" localSheetId="20">#REF!</definedName>
    <definedName name="_RCC11" localSheetId="6">#REF!</definedName>
    <definedName name="_RCC11" localSheetId="7">#REF!</definedName>
    <definedName name="_RCC11" localSheetId="8">#REF!</definedName>
    <definedName name="_RCC11" localSheetId="11">#REF!</definedName>
    <definedName name="_RCC11">#REF!</definedName>
    <definedName name="_RCC12" localSheetId="16">#REF!</definedName>
    <definedName name="_RCC12" localSheetId="17">#REF!</definedName>
    <definedName name="_RCC12" localSheetId="22">#REF!</definedName>
    <definedName name="_RCC12" localSheetId="21">#REF!</definedName>
    <definedName name="_RCC12" localSheetId="25">#REF!</definedName>
    <definedName name="_RCC12" localSheetId="28">#REF!</definedName>
    <definedName name="_RCC12" localSheetId="20">#REF!</definedName>
    <definedName name="_RCC12" localSheetId="6">#REF!</definedName>
    <definedName name="_RCC12" localSheetId="7">#REF!</definedName>
    <definedName name="_RCC12" localSheetId="8">#REF!</definedName>
    <definedName name="_RCC12" localSheetId="11">#REF!</definedName>
    <definedName name="_RCC12">#REF!</definedName>
    <definedName name="_RCC13" localSheetId="16">#REF!</definedName>
    <definedName name="_RCC13" localSheetId="17">#REF!</definedName>
    <definedName name="_RCC13" localSheetId="22">#REF!</definedName>
    <definedName name="_RCC13" localSheetId="21">#REF!</definedName>
    <definedName name="_RCC13" localSheetId="25">#REF!</definedName>
    <definedName name="_RCC13" localSheetId="28">#REF!</definedName>
    <definedName name="_RCC13" localSheetId="20">#REF!</definedName>
    <definedName name="_RCC13" localSheetId="6">#REF!</definedName>
    <definedName name="_RCC13" localSheetId="7">#REF!</definedName>
    <definedName name="_RCC13" localSheetId="8">#REF!</definedName>
    <definedName name="_RCC13" localSheetId="11">#REF!</definedName>
    <definedName name="_RCC13">#REF!</definedName>
    <definedName name="_RCC15" localSheetId="16">#REF!</definedName>
    <definedName name="_RCC15" localSheetId="17">#REF!</definedName>
    <definedName name="_RCC15" localSheetId="22">#REF!</definedName>
    <definedName name="_RCC15" localSheetId="21">#REF!</definedName>
    <definedName name="_RCC15" localSheetId="25">#REF!</definedName>
    <definedName name="_RCC15" localSheetId="28">#REF!</definedName>
    <definedName name="_RCC15" localSheetId="20">#REF!</definedName>
    <definedName name="_RCC15" localSheetId="6">#REF!</definedName>
    <definedName name="_RCC15" localSheetId="7">#REF!</definedName>
    <definedName name="_RCC15" localSheetId="8">#REF!</definedName>
    <definedName name="_RCC15" localSheetId="11">#REF!</definedName>
    <definedName name="_RCC15">#REF!</definedName>
    <definedName name="_RCC16" localSheetId="16">#REF!</definedName>
    <definedName name="_RCC16" localSheetId="17">#REF!</definedName>
    <definedName name="_RCC16" localSheetId="22">#REF!</definedName>
    <definedName name="_RCC16" localSheetId="21">#REF!</definedName>
    <definedName name="_RCC16" localSheetId="25">#REF!</definedName>
    <definedName name="_RCC16" localSheetId="28">#REF!</definedName>
    <definedName name="_RCC16" localSheetId="20">#REF!</definedName>
    <definedName name="_RCC16" localSheetId="6">#REF!</definedName>
    <definedName name="_RCC16" localSheetId="7">#REF!</definedName>
    <definedName name="_RCC16" localSheetId="8">#REF!</definedName>
    <definedName name="_RCC16" localSheetId="11">#REF!</definedName>
    <definedName name="_RCC16">#REF!</definedName>
    <definedName name="_RCC19" localSheetId="16">#REF!</definedName>
    <definedName name="_RCC19" localSheetId="17">#REF!</definedName>
    <definedName name="_RCC19" localSheetId="22">#REF!</definedName>
    <definedName name="_RCC19" localSheetId="21">#REF!</definedName>
    <definedName name="_RCC19" localSheetId="25">#REF!</definedName>
    <definedName name="_RCC19" localSheetId="28">#REF!</definedName>
    <definedName name="_RCC19" localSheetId="20">#REF!</definedName>
    <definedName name="_RCC19" localSheetId="6">#REF!</definedName>
    <definedName name="_RCC19" localSheetId="7">#REF!</definedName>
    <definedName name="_RCC19" localSheetId="8">#REF!</definedName>
    <definedName name="_RCC19" localSheetId="11">#REF!</definedName>
    <definedName name="_RCC19">#REF!</definedName>
    <definedName name="_RCC20" localSheetId="16">#REF!</definedName>
    <definedName name="_RCC20" localSheetId="17">#REF!</definedName>
    <definedName name="_RCC20" localSheetId="22">#REF!</definedName>
    <definedName name="_RCC20" localSheetId="21">#REF!</definedName>
    <definedName name="_RCC20" localSheetId="25">#REF!</definedName>
    <definedName name="_RCC20" localSheetId="28">#REF!</definedName>
    <definedName name="_RCC20" localSheetId="20">#REF!</definedName>
    <definedName name="_RCC20" localSheetId="6">#REF!</definedName>
    <definedName name="_RCC20" localSheetId="7">#REF!</definedName>
    <definedName name="_RCC20" localSheetId="8">#REF!</definedName>
    <definedName name="_RCC20" localSheetId="11">#REF!</definedName>
    <definedName name="_RCC20">#REF!</definedName>
    <definedName name="_RCC21" localSheetId="16">#REF!</definedName>
    <definedName name="_RCC21" localSheetId="17">#REF!</definedName>
    <definedName name="_RCC21" localSheetId="22">#REF!</definedName>
    <definedName name="_RCC21" localSheetId="21">#REF!</definedName>
    <definedName name="_RCC21" localSheetId="25">#REF!</definedName>
    <definedName name="_RCC21" localSheetId="28">#REF!</definedName>
    <definedName name="_RCC21" localSheetId="20">#REF!</definedName>
    <definedName name="_RCC21" localSheetId="6">#REF!</definedName>
    <definedName name="_RCC21" localSheetId="7">#REF!</definedName>
    <definedName name="_RCC21" localSheetId="8">#REF!</definedName>
    <definedName name="_RCC21" localSheetId="11">#REF!</definedName>
    <definedName name="_RCC21">#REF!</definedName>
    <definedName name="_RCC33" localSheetId="16">#REF!</definedName>
    <definedName name="_RCC33" localSheetId="17">#REF!</definedName>
    <definedName name="_RCC33" localSheetId="22">#REF!</definedName>
    <definedName name="_RCC33" localSheetId="21">#REF!</definedName>
    <definedName name="_RCC33" localSheetId="25">#REF!</definedName>
    <definedName name="_RCC33" localSheetId="28">#REF!</definedName>
    <definedName name="_RCC33" localSheetId="20">#REF!</definedName>
    <definedName name="_RCC33" localSheetId="6">#REF!</definedName>
    <definedName name="_RCC33" localSheetId="7">#REF!</definedName>
    <definedName name="_RCC33" localSheetId="8">#REF!</definedName>
    <definedName name="_RCC33" localSheetId="11">#REF!</definedName>
    <definedName name="_RCC33">#REF!</definedName>
    <definedName name="_RCC4" localSheetId="16">#REF!</definedName>
    <definedName name="_RCC4" localSheetId="17">#REF!</definedName>
    <definedName name="_RCC4" localSheetId="22">#REF!</definedName>
    <definedName name="_RCC4" localSheetId="21">#REF!</definedName>
    <definedName name="_RCC4" localSheetId="25">#REF!</definedName>
    <definedName name="_RCC4" localSheetId="28">#REF!</definedName>
    <definedName name="_RCC4" localSheetId="20">#REF!</definedName>
    <definedName name="_RCC4" localSheetId="6">#REF!</definedName>
    <definedName name="_RCC4" localSheetId="7">#REF!</definedName>
    <definedName name="_RCC4" localSheetId="8">#REF!</definedName>
    <definedName name="_RCC4" localSheetId="11">#REF!</definedName>
    <definedName name="_RCC4">#REF!</definedName>
    <definedName name="_RCC5" localSheetId="16">#REF!</definedName>
    <definedName name="_RCC5" localSheetId="17">#REF!</definedName>
    <definedName name="_RCC5" localSheetId="22">#REF!</definedName>
    <definedName name="_RCC5" localSheetId="21">#REF!</definedName>
    <definedName name="_RCC5" localSheetId="25">#REF!</definedName>
    <definedName name="_RCC5" localSheetId="28">#REF!</definedName>
    <definedName name="_RCC5" localSheetId="20">#REF!</definedName>
    <definedName name="_RCC5" localSheetId="6">#REF!</definedName>
    <definedName name="_RCC5" localSheetId="7">#REF!</definedName>
    <definedName name="_RCC5" localSheetId="8">#REF!</definedName>
    <definedName name="_RCC5" localSheetId="11">#REF!</definedName>
    <definedName name="_RCC5">#REF!</definedName>
    <definedName name="_RCC6" localSheetId="16">#REF!</definedName>
    <definedName name="_RCC6" localSheetId="17">#REF!</definedName>
    <definedName name="_RCC6" localSheetId="22">#REF!</definedName>
    <definedName name="_RCC6" localSheetId="21">#REF!</definedName>
    <definedName name="_RCC6" localSheetId="25">#REF!</definedName>
    <definedName name="_RCC6" localSheetId="28">#REF!</definedName>
    <definedName name="_RCC6" localSheetId="20">#REF!</definedName>
    <definedName name="_RCC6" localSheetId="6">#REF!</definedName>
    <definedName name="_RCC6" localSheetId="7">#REF!</definedName>
    <definedName name="_RCC6" localSheetId="8">#REF!</definedName>
    <definedName name="_RCC6" localSheetId="11">#REF!</definedName>
    <definedName name="_RCC6">#REF!</definedName>
    <definedName name="_RCC7" localSheetId="16">#REF!</definedName>
    <definedName name="_RCC7" localSheetId="17">#REF!</definedName>
    <definedName name="_RCC7" localSheetId="22">#REF!</definedName>
    <definedName name="_RCC7" localSheetId="21">#REF!</definedName>
    <definedName name="_RCC7" localSheetId="25">#REF!</definedName>
    <definedName name="_RCC7" localSheetId="28">#REF!</definedName>
    <definedName name="_RCC7" localSheetId="20">#REF!</definedName>
    <definedName name="_RCC7" localSheetId="6">#REF!</definedName>
    <definedName name="_RCC7" localSheetId="7">#REF!</definedName>
    <definedName name="_RCC7" localSheetId="8">#REF!</definedName>
    <definedName name="_RCC7" localSheetId="11">#REF!</definedName>
    <definedName name="_RCC7">#REF!</definedName>
    <definedName name="_RCC8" localSheetId="16">#REF!</definedName>
    <definedName name="_RCC8" localSheetId="17">#REF!</definedName>
    <definedName name="_RCC8" localSheetId="22">#REF!</definedName>
    <definedName name="_RCC8" localSheetId="21">#REF!</definedName>
    <definedName name="_RCC8" localSheetId="25">#REF!</definedName>
    <definedName name="_RCC8" localSheetId="28">#REF!</definedName>
    <definedName name="_RCC8" localSheetId="20">#REF!</definedName>
    <definedName name="_RCC8" localSheetId="6">#REF!</definedName>
    <definedName name="_RCC8" localSheetId="7">#REF!</definedName>
    <definedName name="_RCC8" localSheetId="8">#REF!</definedName>
    <definedName name="_RCC8" localSheetId="11">#REF!</definedName>
    <definedName name="_RCC8">#REF!</definedName>
    <definedName name="_RCC9" localSheetId="16">#REF!</definedName>
    <definedName name="_RCC9" localSheetId="17">#REF!</definedName>
    <definedName name="_RCC9" localSheetId="22">#REF!</definedName>
    <definedName name="_RCC9" localSheetId="21">#REF!</definedName>
    <definedName name="_RCC9" localSheetId="25">#REF!</definedName>
    <definedName name="_RCC9" localSheetId="28">#REF!</definedName>
    <definedName name="_RCC9" localSheetId="20">#REF!</definedName>
    <definedName name="_RCC9" localSheetId="6">#REF!</definedName>
    <definedName name="_RCC9" localSheetId="7">#REF!</definedName>
    <definedName name="_RCC9" localSheetId="8">#REF!</definedName>
    <definedName name="_RCC9" localSheetId="11">#REF!</definedName>
    <definedName name="_RCC9">#REF!</definedName>
    <definedName name="_RCC98" localSheetId="16">#REF!</definedName>
    <definedName name="_RCC98" localSheetId="17">#REF!</definedName>
    <definedName name="_RCC98" localSheetId="22">#REF!</definedName>
    <definedName name="_RCC98" localSheetId="21">#REF!</definedName>
    <definedName name="_RCC98" localSheetId="25">#REF!</definedName>
    <definedName name="_RCC98" localSheetId="28">#REF!</definedName>
    <definedName name="_RCC98" localSheetId="20">#REF!</definedName>
    <definedName name="_RCC98" localSheetId="6">#REF!</definedName>
    <definedName name="_RCC98" localSheetId="7">#REF!</definedName>
    <definedName name="_RCC98" localSheetId="8">#REF!</definedName>
    <definedName name="_RCC98" localSheetId="11">#REF!</definedName>
    <definedName name="_RCC98">#REF!</definedName>
    <definedName name="_RCC99" localSheetId="16">#REF!</definedName>
    <definedName name="_RCC99" localSheetId="17">#REF!</definedName>
    <definedName name="_RCC99" localSheetId="22">#REF!</definedName>
    <definedName name="_RCC99" localSheetId="21">#REF!</definedName>
    <definedName name="_RCC99" localSheetId="25">#REF!</definedName>
    <definedName name="_RCC99" localSheetId="28">#REF!</definedName>
    <definedName name="_RCC99" localSheetId="20">#REF!</definedName>
    <definedName name="_RCC99" localSheetId="6">#REF!</definedName>
    <definedName name="_RCC99" localSheetId="7">#REF!</definedName>
    <definedName name="_RCC99" localSheetId="8">#REF!</definedName>
    <definedName name="_RCC99" localSheetId="11">#REF!</definedName>
    <definedName name="_RCC99">#REF!</definedName>
    <definedName name="ac_qdr_8" localSheetId="21">'[4]LISTAS DROP DOWN'!$Q$4:$Q$5</definedName>
    <definedName name="ac_qdr_8" localSheetId="23">'[4]LISTAS DROP DOWN'!$Q$4:$Q$5</definedName>
    <definedName name="ac_qdr_8" localSheetId="14">'[5]LISTAS DROP DOWN'!$Q$4:$Q$5</definedName>
    <definedName name="ac_qdr_8" localSheetId="18">'[5]LISTAS DROP DOWN'!$Q$4:$Q$5</definedName>
    <definedName name="ac_qdr_8" localSheetId="0">'[5]LISTAS DROP DOWN'!$Q$4:$Q$5</definedName>
    <definedName name="ac_qdr_8">'[5]LISTAS DROP DOWN'!$Q$4:$Q$5</definedName>
    <definedName name="actualFuelNames" localSheetId="16">#REF!</definedName>
    <definedName name="actualFuelNames" localSheetId="17">#REF!</definedName>
    <definedName name="actualFuelNames" localSheetId="12">#REF!</definedName>
    <definedName name="actualFuelNames" localSheetId="22">#REF!</definedName>
    <definedName name="actualFuelNames" localSheetId="21">#REF!</definedName>
    <definedName name="actualFuelNames" localSheetId="23">#REF!</definedName>
    <definedName name="actualFuelNames" localSheetId="25">#REF!</definedName>
    <definedName name="actualFuelNames" localSheetId="28">#REF!</definedName>
    <definedName name="actualFuelNames" localSheetId="14">#REF!</definedName>
    <definedName name="actualFuelNames" localSheetId="15">#REF!</definedName>
    <definedName name="actualFuelNames" localSheetId="20">#REF!</definedName>
    <definedName name="actualFuelNames" localSheetId="18">#REF!</definedName>
    <definedName name="actualFuelNames" localSheetId="6">#REF!</definedName>
    <definedName name="actualFuelNames" localSheetId="7">#REF!</definedName>
    <definedName name="actualFuelNames" localSheetId="8">#REF!</definedName>
    <definedName name="actualFuelNames" localSheetId="11">#REF!</definedName>
    <definedName name="actualFuelNames" localSheetId="13">#REF!</definedName>
    <definedName name="actualFuelNames">#REF!</definedName>
    <definedName name="Agriculture" localSheetId="21">'[1]Tier 1 CH4  EFs'!$N$7:$O$60</definedName>
    <definedName name="Agriculture" localSheetId="23">'[1]Tier 1 CH4  EFs'!$N$7:$O$60</definedName>
    <definedName name="Agriculture" localSheetId="14">'[2]Tier 1 CH4  EFs'!$N$7:$O$60</definedName>
    <definedName name="Agriculture" localSheetId="18">'[2]Tier 1 CH4  EFs'!$N$7:$O$60</definedName>
    <definedName name="Agriculture" localSheetId="0">'[2]Tier 1 CH4  EFs'!$N$7:$O$60</definedName>
    <definedName name="Agriculture">'[2]Tier 1 CH4  EFs'!$N$7:$O$60</definedName>
    <definedName name="AgricultureN2O" localSheetId="21">'[1]Tier 1 N2O  EFs (2)'!$N$7:$O$60</definedName>
    <definedName name="AgricultureN2O" localSheetId="23">'[1]Tier 1 N2O  EFs (2)'!$N$7:$O$60</definedName>
    <definedName name="AgricultureN2O" localSheetId="14">'[2]Tier 1 N2O  EFs (2)'!$N$7:$O$60</definedName>
    <definedName name="AgricultureN2O" localSheetId="18">'[2]Tier 1 N2O  EFs (2)'!$N$7:$O$60</definedName>
    <definedName name="AgricultureN2O" localSheetId="0">'[2]Tier 1 N2O  EFs (2)'!$N$7:$O$60</definedName>
    <definedName name="AgricultureN2O">'[2]Tier 1 N2O  EFs (2)'!$N$7:$O$60</definedName>
    <definedName name="alpha" localSheetId="16">#REF!</definedName>
    <definedName name="alpha" localSheetId="17">#REF!</definedName>
    <definedName name="alpha" localSheetId="22">#REF!</definedName>
    <definedName name="alpha" localSheetId="21">#REF!</definedName>
    <definedName name="alpha" localSheetId="23">#REF!</definedName>
    <definedName name="alpha" localSheetId="25">#REF!</definedName>
    <definedName name="alpha" localSheetId="28">#REF!</definedName>
    <definedName name="alpha" localSheetId="14">#REF!</definedName>
    <definedName name="alpha" localSheetId="20">#REF!</definedName>
    <definedName name="alpha" localSheetId="18">#REF!</definedName>
    <definedName name="alpha" localSheetId="6">#REF!</definedName>
    <definedName name="alpha" localSheetId="7">#REF!</definedName>
    <definedName name="alpha" localSheetId="8">#REF!</definedName>
    <definedName name="alpha" localSheetId="11">#REF!</definedName>
    <definedName name="alpha">#REF!</definedName>
    <definedName name="alphaf" localSheetId="16">#REF!</definedName>
    <definedName name="alphaf" localSheetId="17">#REF!</definedName>
    <definedName name="alphaf" localSheetId="22">#REF!</definedName>
    <definedName name="alphaf" localSheetId="21">#REF!</definedName>
    <definedName name="alphaf" localSheetId="23">#REF!</definedName>
    <definedName name="alphaf" localSheetId="25">#REF!</definedName>
    <definedName name="alphaf" localSheetId="28">#REF!</definedName>
    <definedName name="alphaf" localSheetId="14">#REF!</definedName>
    <definedName name="alphaf" localSheetId="20">#REF!</definedName>
    <definedName name="alphaf" localSheetId="18">#REF!</definedName>
    <definedName name="alphaf" localSheetId="6">#REF!</definedName>
    <definedName name="alphaf" localSheetId="7">#REF!</definedName>
    <definedName name="alphaf" localSheetId="8">#REF!</definedName>
    <definedName name="alphaf" localSheetId="11">#REF!</definedName>
    <definedName name="alphaf">#REF!</definedName>
    <definedName name="ANEXO41" localSheetId="16">#REF!</definedName>
    <definedName name="ANEXO41" localSheetId="17">#REF!</definedName>
    <definedName name="ANEXO41" localSheetId="22">#REF!</definedName>
    <definedName name="ANEXO41" localSheetId="21">#REF!</definedName>
    <definedName name="ANEXO41" localSheetId="23">#REF!</definedName>
    <definedName name="ANEXO41" localSheetId="25">#REF!</definedName>
    <definedName name="ANEXO41" localSheetId="28">#REF!</definedName>
    <definedName name="ANEXO41" localSheetId="14">#REF!</definedName>
    <definedName name="ANEXO41" localSheetId="20">#REF!</definedName>
    <definedName name="ANEXO41" localSheetId="18">#REF!</definedName>
    <definedName name="ANEXO41" localSheetId="6">#REF!</definedName>
    <definedName name="ANEXO41" localSheetId="7">#REF!</definedName>
    <definedName name="ANEXO41" localSheetId="8">#REF!</definedName>
    <definedName name="ANEXO41" localSheetId="11">#REF!</definedName>
    <definedName name="ANEXO41">#REF!</definedName>
    <definedName name="ANEXO42" localSheetId="16">#REF!</definedName>
    <definedName name="ANEXO42" localSheetId="17">#REF!</definedName>
    <definedName name="ANEXO42" localSheetId="22">#REF!</definedName>
    <definedName name="ANEXO42" localSheetId="21">#REF!</definedName>
    <definedName name="ANEXO42" localSheetId="25">#REF!</definedName>
    <definedName name="ANEXO42" localSheetId="28">#REF!</definedName>
    <definedName name="ANEXO42" localSheetId="20">#REF!</definedName>
    <definedName name="ANEXO42" localSheetId="6">#REF!</definedName>
    <definedName name="ANEXO42" localSheetId="7">#REF!</definedName>
    <definedName name="ANEXO42" localSheetId="8">#REF!</definedName>
    <definedName name="ANEXO42" localSheetId="11">#REF!</definedName>
    <definedName name="ANEXO42">#REF!</definedName>
    <definedName name="ANEXO43" localSheetId="16">#REF!</definedName>
    <definedName name="ANEXO43" localSheetId="17">#REF!</definedName>
    <definedName name="ANEXO43" localSheetId="22">#REF!</definedName>
    <definedName name="ANEXO43" localSheetId="21">#REF!</definedName>
    <definedName name="ANEXO43" localSheetId="25">#REF!</definedName>
    <definedName name="ANEXO43" localSheetId="28">#REF!</definedName>
    <definedName name="ANEXO43" localSheetId="20">#REF!</definedName>
    <definedName name="ANEXO43" localSheetId="6">#REF!</definedName>
    <definedName name="ANEXO43" localSheetId="7">#REF!</definedName>
    <definedName name="ANEXO43" localSheetId="8">#REF!</definedName>
    <definedName name="ANEXO43" localSheetId="11">#REF!</definedName>
    <definedName name="ANEXO43">#REF!</definedName>
    <definedName name="ANEXO44" localSheetId="16">#REF!</definedName>
    <definedName name="ANEXO44" localSheetId="17">#REF!</definedName>
    <definedName name="ANEXO44" localSheetId="22">#REF!</definedName>
    <definedName name="ANEXO44" localSheetId="21">#REF!</definedName>
    <definedName name="ANEXO44" localSheetId="25">#REF!</definedName>
    <definedName name="ANEXO44" localSheetId="28">#REF!</definedName>
    <definedName name="ANEXO44" localSheetId="20">#REF!</definedName>
    <definedName name="ANEXO44" localSheetId="6">#REF!</definedName>
    <definedName name="ANEXO44" localSheetId="7">#REF!</definedName>
    <definedName name="ANEXO44" localSheetId="8">#REF!</definedName>
    <definedName name="ANEXO44" localSheetId="11">#REF!</definedName>
    <definedName name="ANEXO44">#REF!</definedName>
    <definedName name="ANEXO45" localSheetId="16">#REF!</definedName>
    <definedName name="ANEXO45" localSheetId="17">#REF!</definedName>
    <definedName name="ANEXO45" localSheetId="22">#REF!</definedName>
    <definedName name="ANEXO45" localSheetId="21">#REF!</definedName>
    <definedName name="ANEXO45" localSheetId="25">#REF!</definedName>
    <definedName name="ANEXO45" localSheetId="28">#REF!</definedName>
    <definedName name="ANEXO45" localSheetId="20">#REF!</definedName>
    <definedName name="ANEXO45" localSheetId="6">#REF!</definedName>
    <definedName name="ANEXO45" localSheetId="7">#REF!</definedName>
    <definedName name="ANEXO45" localSheetId="8">#REF!</definedName>
    <definedName name="ANEXO45" localSheetId="11">#REF!</definedName>
    <definedName name="ANEXO45">#REF!</definedName>
    <definedName name="ANEXO49" localSheetId="16">#REF!</definedName>
    <definedName name="ANEXO49" localSheetId="17">#REF!</definedName>
    <definedName name="ANEXO49" localSheetId="22">#REF!</definedName>
    <definedName name="ANEXO49" localSheetId="21">#REF!</definedName>
    <definedName name="ANEXO49" localSheetId="25">#REF!</definedName>
    <definedName name="ANEXO49" localSheetId="28">#REF!</definedName>
    <definedName name="ANEXO49" localSheetId="20">#REF!</definedName>
    <definedName name="ANEXO49" localSheetId="6">#REF!</definedName>
    <definedName name="ANEXO49" localSheetId="7">#REF!</definedName>
    <definedName name="ANEXO49" localSheetId="8">#REF!</definedName>
    <definedName name="ANEXO49" localSheetId="11">#REF!</definedName>
    <definedName name="ANEXO49">#REF!</definedName>
    <definedName name="AreaReg_1101" localSheetId="16">#REF!</definedName>
    <definedName name="AreaReg_1101" localSheetId="17">#REF!</definedName>
    <definedName name="AreaReg_1101" localSheetId="12">#REF!</definedName>
    <definedName name="AreaReg_1101" localSheetId="22">#REF!</definedName>
    <definedName name="AreaReg_1101" localSheetId="21">#REF!</definedName>
    <definedName name="AreaReg_1101" localSheetId="23">#REF!</definedName>
    <definedName name="AreaReg_1101" localSheetId="25">#REF!</definedName>
    <definedName name="AreaReg_1101" localSheetId="28">#REF!</definedName>
    <definedName name="AreaReg_1101" localSheetId="14">#REF!</definedName>
    <definedName name="AreaReg_1101" localSheetId="15">#REF!</definedName>
    <definedName name="AreaReg_1101" localSheetId="20">#REF!</definedName>
    <definedName name="AreaReg_1101" localSheetId="18">#REF!</definedName>
    <definedName name="AreaReg_1101" localSheetId="6">#REF!</definedName>
    <definedName name="AreaReg_1101" localSheetId="7">#REF!</definedName>
    <definedName name="AreaReg_1101" localSheetId="8">#REF!</definedName>
    <definedName name="AreaReg_1101" localSheetId="11">#REF!</definedName>
    <definedName name="AreaReg_1101" localSheetId="13">#REF!</definedName>
    <definedName name="AreaReg_1101">#REF!</definedName>
    <definedName name="AreaReg_1102" localSheetId="16">#REF!</definedName>
    <definedName name="AreaReg_1102" localSheetId="17">#REF!</definedName>
    <definedName name="AreaReg_1102" localSheetId="12">#REF!</definedName>
    <definedName name="AreaReg_1102" localSheetId="22">#REF!</definedName>
    <definedName name="AreaReg_1102" localSheetId="21">#REF!</definedName>
    <definedName name="AreaReg_1102" localSheetId="23">#REF!</definedName>
    <definedName name="AreaReg_1102" localSheetId="25">#REF!</definedName>
    <definedName name="AreaReg_1102" localSheetId="28">#REF!</definedName>
    <definedName name="AreaReg_1102" localSheetId="14">#REF!</definedName>
    <definedName name="AreaReg_1102" localSheetId="15">#REF!</definedName>
    <definedName name="AreaReg_1102" localSheetId="20">#REF!</definedName>
    <definedName name="AreaReg_1102" localSheetId="18">#REF!</definedName>
    <definedName name="AreaReg_1102" localSheetId="6">#REF!</definedName>
    <definedName name="AreaReg_1102" localSheetId="7">#REF!</definedName>
    <definedName name="AreaReg_1102" localSheetId="8">#REF!</definedName>
    <definedName name="AreaReg_1102" localSheetId="11">#REF!</definedName>
    <definedName name="AreaReg_1102" localSheetId="13">#REF!</definedName>
    <definedName name="AreaReg_1102">#REF!</definedName>
    <definedName name="AreaReg_1103" localSheetId="16">#REF!</definedName>
    <definedName name="AreaReg_1103" localSheetId="17">#REF!</definedName>
    <definedName name="AreaReg_1103" localSheetId="22">#REF!</definedName>
    <definedName name="AreaReg_1103" localSheetId="21">#REF!</definedName>
    <definedName name="AreaReg_1103" localSheetId="23">#REF!</definedName>
    <definedName name="AreaReg_1103" localSheetId="25">#REF!</definedName>
    <definedName name="AreaReg_1103" localSheetId="28">#REF!</definedName>
    <definedName name="AreaReg_1103" localSheetId="14">#REF!</definedName>
    <definedName name="AreaReg_1103" localSheetId="15">#REF!</definedName>
    <definedName name="AreaReg_1103" localSheetId="20">#REF!</definedName>
    <definedName name="AreaReg_1103" localSheetId="18">#REF!</definedName>
    <definedName name="AreaReg_1103" localSheetId="6">#REF!</definedName>
    <definedName name="AreaReg_1103" localSheetId="7">#REF!</definedName>
    <definedName name="AreaReg_1103" localSheetId="8">#REF!</definedName>
    <definedName name="AreaReg_1103" localSheetId="11">#REF!</definedName>
    <definedName name="AreaReg_1103" localSheetId="13">#REF!</definedName>
    <definedName name="AreaReg_1103">#REF!</definedName>
    <definedName name="AreaReg_1104" localSheetId="16">#REF!</definedName>
    <definedName name="AreaReg_1104" localSheetId="17">#REF!</definedName>
    <definedName name="AreaReg_1104" localSheetId="22">#REF!</definedName>
    <definedName name="AreaReg_1104" localSheetId="21">#REF!</definedName>
    <definedName name="AreaReg_1104" localSheetId="23">#REF!</definedName>
    <definedName name="AreaReg_1104" localSheetId="25">#REF!</definedName>
    <definedName name="AreaReg_1104" localSheetId="28">#REF!</definedName>
    <definedName name="AreaReg_1104" localSheetId="14">#REF!</definedName>
    <definedName name="AreaReg_1104" localSheetId="15">#REF!</definedName>
    <definedName name="AreaReg_1104" localSheetId="20">#REF!</definedName>
    <definedName name="AreaReg_1104" localSheetId="18">#REF!</definedName>
    <definedName name="AreaReg_1104" localSheetId="6">#REF!</definedName>
    <definedName name="AreaReg_1104" localSheetId="7">#REF!</definedName>
    <definedName name="AreaReg_1104" localSheetId="8">#REF!</definedName>
    <definedName name="AreaReg_1104" localSheetId="11">#REF!</definedName>
    <definedName name="AreaReg_1104" localSheetId="13">#REF!</definedName>
    <definedName name="AreaReg_1104">#REF!</definedName>
    <definedName name="AreaReg_1105" localSheetId="16">#REF!</definedName>
    <definedName name="AreaReg_1105" localSheetId="17">#REF!</definedName>
    <definedName name="AreaReg_1105" localSheetId="22">#REF!</definedName>
    <definedName name="AreaReg_1105" localSheetId="21">#REF!</definedName>
    <definedName name="AreaReg_1105" localSheetId="23">#REF!</definedName>
    <definedName name="AreaReg_1105" localSheetId="25">#REF!</definedName>
    <definedName name="AreaReg_1105" localSheetId="28">#REF!</definedName>
    <definedName name="AreaReg_1105" localSheetId="14">#REF!</definedName>
    <definedName name="AreaReg_1105" localSheetId="15">#REF!</definedName>
    <definedName name="AreaReg_1105" localSheetId="20">#REF!</definedName>
    <definedName name="AreaReg_1105" localSheetId="18">#REF!</definedName>
    <definedName name="AreaReg_1105" localSheetId="6">#REF!</definedName>
    <definedName name="AreaReg_1105" localSheetId="7">#REF!</definedName>
    <definedName name="AreaReg_1105" localSheetId="8">#REF!</definedName>
    <definedName name="AreaReg_1105" localSheetId="11">#REF!</definedName>
    <definedName name="AreaReg_1105" localSheetId="13">#REF!</definedName>
    <definedName name="AreaReg_1105">#REF!</definedName>
    <definedName name="AreaReg_1201" localSheetId="16">#REF!</definedName>
    <definedName name="AreaReg_1201" localSheetId="17">#REF!</definedName>
    <definedName name="AreaReg_1201" localSheetId="22">#REF!</definedName>
    <definedName name="AreaReg_1201" localSheetId="21">#REF!</definedName>
    <definedName name="AreaReg_1201" localSheetId="23">#REF!</definedName>
    <definedName name="AreaReg_1201" localSheetId="25">#REF!</definedName>
    <definedName name="AreaReg_1201" localSheetId="28">#REF!</definedName>
    <definedName name="AreaReg_1201" localSheetId="14">#REF!</definedName>
    <definedName name="AreaReg_1201" localSheetId="15">#REF!</definedName>
    <definedName name="AreaReg_1201" localSheetId="20">#REF!</definedName>
    <definedName name="AreaReg_1201" localSheetId="18">#REF!</definedName>
    <definedName name="AreaReg_1201" localSheetId="6">#REF!</definedName>
    <definedName name="AreaReg_1201" localSheetId="7">#REF!</definedName>
    <definedName name="AreaReg_1201" localSheetId="8">#REF!</definedName>
    <definedName name="AreaReg_1201" localSheetId="11">#REF!</definedName>
    <definedName name="AreaReg_1201" localSheetId="13">#REF!</definedName>
    <definedName name="AreaReg_1201">#REF!</definedName>
    <definedName name="AreaReg_1202" localSheetId="16">#REF!</definedName>
    <definedName name="AreaReg_1202" localSheetId="17">#REF!</definedName>
    <definedName name="AreaReg_1202" localSheetId="22">#REF!</definedName>
    <definedName name="AreaReg_1202" localSheetId="21">#REF!</definedName>
    <definedName name="AreaReg_1202" localSheetId="23">#REF!</definedName>
    <definedName name="AreaReg_1202" localSheetId="25">#REF!</definedName>
    <definedName name="AreaReg_1202" localSheetId="28">#REF!</definedName>
    <definedName name="AreaReg_1202" localSheetId="14">#REF!</definedName>
    <definedName name="AreaReg_1202" localSheetId="15">#REF!</definedName>
    <definedName name="AreaReg_1202" localSheetId="20">#REF!</definedName>
    <definedName name="AreaReg_1202" localSheetId="18">#REF!</definedName>
    <definedName name="AreaReg_1202" localSheetId="6">#REF!</definedName>
    <definedName name="AreaReg_1202" localSheetId="7">#REF!</definedName>
    <definedName name="AreaReg_1202" localSheetId="8">#REF!</definedName>
    <definedName name="AreaReg_1202" localSheetId="11">#REF!</definedName>
    <definedName name="AreaReg_1202" localSheetId="13">#REF!</definedName>
    <definedName name="AreaReg_1202">#REF!</definedName>
    <definedName name="AreaReg_1203" localSheetId="16">#REF!</definedName>
    <definedName name="AreaReg_1203" localSheetId="17">#REF!</definedName>
    <definedName name="AreaReg_1203" localSheetId="22">#REF!</definedName>
    <definedName name="AreaReg_1203" localSheetId="21">#REF!</definedName>
    <definedName name="AreaReg_1203" localSheetId="23">#REF!</definedName>
    <definedName name="AreaReg_1203" localSheetId="25">#REF!</definedName>
    <definedName name="AreaReg_1203" localSheetId="28">#REF!</definedName>
    <definedName name="AreaReg_1203" localSheetId="14">#REF!</definedName>
    <definedName name="AreaReg_1203" localSheetId="15">#REF!</definedName>
    <definedName name="AreaReg_1203" localSheetId="20">#REF!</definedName>
    <definedName name="AreaReg_1203" localSheetId="18">#REF!</definedName>
    <definedName name="AreaReg_1203" localSheetId="6">#REF!</definedName>
    <definedName name="AreaReg_1203" localSheetId="7">#REF!</definedName>
    <definedName name="AreaReg_1203" localSheetId="8">#REF!</definedName>
    <definedName name="AreaReg_1203" localSheetId="11">#REF!</definedName>
    <definedName name="AreaReg_1203" localSheetId="13">#REF!</definedName>
    <definedName name="AreaReg_1203">#REF!</definedName>
    <definedName name="AreaReg_1204" localSheetId="16">#REF!</definedName>
    <definedName name="AreaReg_1204" localSheetId="17">#REF!</definedName>
    <definedName name="AreaReg_1204" localSheetId="22">#REF!</definedName>
    <definedName name="AreaReg_1204" localSheetId="21">#REF!</definedName>
    <definedName name="AreaReg_1204" localSheetId="23">#REF!</definedName>
    <definedName name="AreaReg_1204" localSheetId="25">#REF!</definedName>
    <definedName name="AreaReg_1204" localSheetId="28">#REF!</definedName>
    <definedName name="AreaReg_1204" localSheetId="14">#REF!</definedName>
    <definedName name="AreaReg_1204" localSheetId="15">#REF!</definedName>
    <definedName name="AreaReg_1204" localSheetId="20">#REF!</definedName>
    <definedName name="AreaReg_1204" localSheetId="18">#REF!</definedName>
    <definedName name="AreaReg_1204" localSheetId="6">#REF!</definedName>
    <definedName name="AreaReg_1204" localSheetId="7">#REF!</definedName>
    <definedName name="AreaReg_1204" localSheetId="8">#REF!</definedName>
    <definedName name="AreaReg_1204" localSheetId="11">#REF!</definedName>
    <definedName name="AreaReg_1204" localSheetId="13">#REF!</definedName>
    <definedName name="AreaReg_1204">#REF!</definedName>
    <definedName name="AreaReg_1301" localSheetId="16">#REF!</definedName>
    <definedName name="AreaReg_1301" localSheetId="17">#REF!</definedName>
    <definedName name="AreaReg_1301" localSheetId="22">#REF!</definedName>
    <definedName name="AreaReg_1301" localSheetId="21">#REF!</definedName>
    <definedName name="AreaReg_1301" localSheetId="23">#REF!</definedName>
    <definedName name="AreaReg_1301" localSheetId="25">#REF!</definedName>
    <definedName name="AreaReg_1301" localSheetId="28">#REF!</definedName>
    <definedName name="AreaReg_1301" localSheetId="14">#REF!</definedName>
    <definedName name="AreaReg_1301" localSheetId="15">#REF!</definedName>
    <definedName name="AreaReg_1301" localSheetId="20">#REF!</definedName>
    <definedName name="AreaReg_1301" localSheetId="18">#REF!</definedName>
    <definedName name="AreaReg_1301" localSheetId="6">#REF!</definedName>
    <definedName name="AreaReg_1301" localSheetId="7">#REF!</definedName>
    <definedName name="AreaReg_1301" localSheetId="8">#REF!</definedName>
    <definedName name="AreaReg_1301" localSheetId="11">#REF!</definedName>
    <definedName name="AreaReg_1301" localSheetId="13">#REF!</definedName>
    <definedName name="AreaReg_1301">#REF!</definedName>
    <definedName name="AreaReg_1302" localSheetId="16">#REF!</definedName>
    <definedName name="AreaReg_1302" localSheetId="17">#REF!</definedName>
    <definedName name="AreaReg_1302" localSheetId="22">#REF!</definedName>
    <definedName name="AreaReg_1302" localSheetId="21">#REF!</definedName>
    <definedName name="AreaReg_1302" localSheetId="23">#REF!</definedName>
    <definedName name="AreaReg_1302" localSheetId="25">#REF!</definedName>
    <definedName name="AreaReg_1302" localSheetId="28">#REF!</definedName>
    <definedName name="AreaReg_1302" localSheetId="14">#REF!</definedName>
    <definedName name="AreaReg_1302" localSheetId="15">#REF!</definedName>
    <definedName name="AreaReg_1302" localSheetId="20">#REF!</definedName>
    <definedName name="AreaReg_1302" localSheetId="18">#REF!</definedName>
    <definedName name="AreaReg_1302" localSheetId="6">#REF!</definedName>
    <definedName name="AreaReg_1302" localSheetId="7">#REF!</definedName>
    <definedName name="AreaReg_1302" localSheetId="8">#REF!</definedName>
    <definedName name="AreaReg_1302" localSheetId="11">#REF!</definedName>
    <definedName name="AreaReg_1302" localSheetId="13">#REF!</definedName>
    <definedName name="AreaReg_1302">#REF!</definedName>
    <definedName name="AreaReg_1303" localSheetId="16">#REF!</definedName>
    <definedName name="AreaReg_1303" localSheetId="17">#REF!</definedName>
    <definedName name="AreaReg_1303" localSheetId="22">#REF!</definedName>
    <definedName name="AreaReg_1303" localSheetId="21">#REF!</definedName>
    <definedName name="AreaReg_1303" localSheetId="23">#REF!</definedName>
    <definedName name="AreaReg_1303" localSheetId="25">#REF!</definedName>
    <definedName name="AreaReg_1303" localSheetId="28">#REF!</definedName>
    <definedName name="AreaReg_1303" localSheetId="14">#REF!</definedName>
    <definedName name="AreaReg_1303" localSheetId="15">#REF!</definedName>
    <definedName name="AreaReg_1303" localSheetId="20">#REF!</definedName>
    <definedName name="AreaReg_1303" localSheetId="18">#REF!</definedName>
    <definedName name="AreaReg_1303" localSheetId="6">#REF!</definedName>
    <definedName name="AreaReg_1303" localSheetId="7">#REF!</definedName>
    <definedName name="AreaReg_1303" localSheetId="8">#REF!</definedName>
    <definedName name="AreaReg_1303" localSheetId="11">#REF!</definedName>
    <definedName name="AreaReg_1303" localSheetId="13">#REF!</definedName>
    <definedName name="AreaReg_1303">#REF!</definedName>
    <definedName name="AreaReg_1304" localSheetId="16">#REF!</definedName>
    <definedName name="AreaReg_1304" localSheetId="17">#REF!</definedName>
    <definedName name="AreaReg_1304" localSheetId="22">#REF!</definedName>
    <definedName name="AreaReg_1304" localSheetId="21">#REF!</definedName>
    <definedName name="AreaReg_1304" localSheetId="23">#REF!</definedName>
    <definedName name="AreaReg_1304" localSheetId="25">#REF!</definedName>
    <definedName name="AreaReg_1304" localSheetId="28">#REF!</definedName>
    <definedName name="AreaReg_1304" localSheetId="14">#REF!</definedName>
    <definedName name="AreaReg_1304" localSheetId="15">#REF!</definedName>
    <definedName name="AreaReg_1304" localSheetId="20">#REF!</definedName>
    <definedName name="AreaReg_1304" localSheetId="18">#REF!</definedName>
    <definedName name="AreaReg_1304" localSheetId="6">#REF!</definedName>
    <definedName name="AreaReg_1304" localSheetId="7">#REF!</definedName>
    <definedName name="AreaReg_1304" localSheetId="8">#REF!</definedName>
    <definedName name="AreaReg_1304" localSheetId="11">#REF!</definedName>
    <definedName name="AreaReg_1304" localSheetId="13">#REF!</definedName>
    <definedName name="AreaReg_1304">#REF!</definedName>
    <definedName name="AreaReg_1305" localSheetId="16">#REF!</definedName>
    <definedName name="AreaReg_1305" localSheetId="17">#REF!</definedName>
    <definedName name="AreaReg_1305" localSheetId="22">#REF!</definedName>
    <definedName name="AreaReg_1305" localSheetId="21">#REF!</definedName>
    <definedName name="AreaReg_1305" localSheetId="23">#REF!</definedName>
    <definedName name="AreaReg_1305" localSheetId="25">#REF!</definedName>
    <definedName name="AreaReg_1305" localSheetId="28">#REF!</definedName>
    <definedName name="AreaReg_1305" localSheetId="14">#REF!</definedName>
    <definedName name="AreaReg_1305" localSheetId="15">#REF!</definedName>
    <definedName name="AreaReg_1305" localSheetId="20">#REF!</definedName>
    <definedName name="AreaReg_1305" localSheetId="18">#REF!</definedName>
    <definedName name="AreaReg_1305" localSheetId="6">#REF!</definedName>
    <definedName name="AreaReg_1305" localSheetId="7">#REF!</definedName>
    <definedName name="AreaReg_1305" localSheetId="8">#REF!</definedName>
    <definedName name="AreaReg_1305" localSheetId="11">#REF!</definedName>
    <definedName name="AreaReg_1305" localSheetId="13">#REF!</definedName>
    <definedName name="AreaReg_1305">#REF!</definedName>
    <definedName name="AreaReg_1401" localSheetId="16">#REF!</definedName>
    <definedName name="AreaReg_1401" localSheetId="17">#REF!</definedName>
    <definedName name="AreaReg_1401" localSheetId="22">#REF!</definedName>
    <definedName name="AreaReg_1401" localSheetId="21">#REF!</definedName>
    <definedName name="AreaReg_1401" localSheetId="23">#REF!</definedName>
    <definedName name="AreaReg_1401" localSheetId="25">#REF!</definedName>
    <definedName name="AreaReg_1401" localSheetId="28">#REF!</definedName>
    <definedName name="AreaReg_1401" localSheetId="14">#REF!</definedName>
    <definedName name="AreaReg_1401" localSheetId="15">#REF!</definedName>
    <definedName name="AreaReg_1401" localSheetId="20">#REF!</definedName>
    <definedName name="AreaReg_1401" localSheetId="18">#REF!</definedName>
    <definedName name="AreaReg_1401" localSheetId="6">#REF!</definedName>
    <definedName name="AreaReg_1401" localSheetId="7">#REF!</definedName>
    <definedName name="AreaReg_1401" localSheetId="8">#REF!</definedName>
    <definedName name="AreaReg_1401" localSheetId="11">#REF!</definedName>
    <definedName name="AreaReg_1401" localSheetId="13">#REF!</definedName>
    <definedName name="AreaReg_1401">#REF!</definedName>
    <definedName name="AreaReg_1402" localSheetId="16">#REF!</definedName>
    <definedName name="AreaReg_1402" localSheetId="17">#REF!</definedName>
    <definedName name="AreaReg_1402" localSheetId="22">#REF!</definedName>
    <definedName name="AreaReg_1402" localSheetId="21">#REF!</definedName>
    <definedName name="AreaReg_1402" localSheetId="23">#REF!</definedName>
    <definedName name="AreaReg_1402" localSheetId="25">#REF!</definedName>
    <definedName name="AreaReg_1402" localSheetId="28">#REF!</definedName>
    <definedName name="AreaReg_1402" localSheetId="14">#REF!</definedName>
    <definedName name="AreaReg_1402" localSheetId="15">#REF!</definedName>
    <definedName name="AreaReg_1402" localSheetId="20">#REF!</definedName>
    <definedName name="AreaReg_1402" localSheetId="18">#REF!</definedName>
    <definedName name="AreaReg_1402" localSheetId="6">#REF!</definedName>
    <definedName name="AreaReg_1402" localSheetId="7">#REF!</definedName>
    <definedName name="AreaReg_1402" localSheetId="8">#REF!</definedName>
    <definedName name="AreaReg_1402" localSheetId="11">#REF!</definedName>
    <definedName name="AreaReg_1402" localSheetId="13">#REF!</definedName>
    <definedName name="AreaReg_1402">#REF!</definedName>
    <definedName name="AreaReg_1403" localSheetId="16">#REF!</definedName>
    <definedName name="AreaReg_1403" localSheetId="17">#REF!</definedName>
    <definedName name="AreaReg_1403" localSheetId="22">#REF!</definedName>
    <definedName name="AreaReg_1403" localSheetId="21">#REF!</definedName>
    <definedName name="AreaReg_1403" localSheetId="23">#REF!</definedName>
    <definedName name="AreaReg_1403" localSheetId="25">#REF!</definedName>
    <definedName name="AreaReg_1403" localSheetId="28">#REF!</definedName>
    <definedName name="AreaReg_1403" localSheetId="14">#REF!</definedName>
    <definedName name="AreaReg_1403" localSheetId="15">#REF!</definedName>
    <definedName name="AreaReg_1403" localSheetId="20">#REF!</definedName>
    <definedName name="AreaReg_1403" localSheetId="18">#REF!</definedName>
    <definedName name="AreaReg_1403" localSheetId="6">#REF!</definedName>
    <definedName name="AreaReg_1403" localSheetId="7">#REF!</definedName>
    <definedName name="AreaReg_1403" localSheetId="8">#REF!</definedName>
    <definedName name="AreaReg_1403" localSheetId="11">#REF!</definedName>
    <definedName name="AreaReg_1403" localSheetId="13">#REF!</definedName>
    <definedName name="AreaReg_1403">#REF!</definedName>
    <definedName name="AreaReg_1404" localSheetId="16">#REF!</definedName>
    <definedName name="AreaReg_1404" localSheetId="17">#REF!</definedName>
    <definedName name="AreaReg_1404" localSheetId="22">#REF!</definedName>
    <definedName name="AreaReg_1404" localSheetId="21">#REF!</definedName>
    <definedName name="AreaReg_1404" localSheetId="23">#REF!</definedName>
    <definedName name="AreaReg_1404" localSheetId="25">#REF!</definedName>
    <definedName name="AreaReg_1404" localSheetId="28">#REF!</definedName>
    <definedName name="AreaReg_1404" localSheetId="14">#REF!</definedName>
    <definedName name="AreaReg_1404" localSheetId="15">#REF!</definedName>
    <definedName name="AreaReg_1404" localSheetId="20">#REF!</definedName>
    <definedName name="AreaReg_1404" localSheetId="18">#REF!</definedName>
    <definedName name="AreaReg_1404" localSheetId="6">#REF!</definedName>
    <definedName name="AreaReg_1404" localSheetId="7">#REF!</definedName>
    <definedName name="AreaReg_1404" localSheetId="8">#REF!</definedName>
    <definedName name="AreaReg_1404" localSheetId="11">#REF!</definedName>
    <definedName name="AreaReg_1404" localSheetId="13">#REF!</definedName>
    <definedName name="AreaReg_1404">#REF!</definedName>
    <definedName name="AreaReg_5101" localSheetId="16">#REF!</definedName>
    <definedName name="AreaReg_5101" localSheetId="17">#REF!</definedName>
    <definedName name="AreaReg_5101" localSheetId="22">#REF!</definedName>
    <definedName name="AreaReg_5101" localSheetId="21">#REF!</definedName>
    <definedName name="AreaReg_5101" localSheetId="23">#REF!</definedName>
    <definedName name="AreaReg_5101" localSheetId="25">#REF!</definedName>
    <definedName name="AreaReg_5101" localSheetId="28">#REF!</definedName>
    <definedName name="AreaReg_5101" localSheetId="14">#REF!</definedName>
    <definedName name="AreaReg_5101" localSheetId="15">#REF!</definedName>
    <definedName name="AreaReg_5101" localSheetId="20">#REF!</definedName>
    <definedName name="AreaReg_5101" localSheetId="18">#REF!</definedName>
    <definedName name="AreaReg_5101" localSheetId="6">#REF!</definedName>
    <definedName name="AreaReg_5101" localSheetId="7">#REF!</definedName>
    <definedName name="AreaReg_5101" localSheetId="8">#REF!</definedName>
    <definedName name="AreaReg_5101" localSheetId="11">#REF!</definedName>
    <definedName name="AreaReg_5101" localSheetId="13">#REF!</definedName>
    <definedName name="AreaReg_5101">#REF!</definedName>
    <definedName name="AreaReg_5102" localSheetId="16">#REF!</definedName>
    <definedName name="AreaReg_5102" localSheetId="17">#REF!</definedName>
    <definedName name="AreaReg_5102" localSheetId="22">#REF!</definedName>
    <definedName name="AreaReg_5102" localSheetId="21">#REF!</definedName>
    <definedName name="AreaReg_5102" localSheetId="23">#REF!</definedName>
    <definedName name="AreaReg_5102" localSheetId="25">#REF!</definedName>
    <definedName name="AreaReg_5102" localSheetId="28">#REF!</definedName>
    <definedName name="AreaReg_5102" localSheetId="14">#REF!</definedName>
    <definedName name="AreaReg_5102" localSheetId="15">#REF!</definedName>
    <definedName name="AreaReg_5102" localSheetId="20">#REF!</definedName>
    <definedName name="AreaReg_5102" localSheetId="18">#REF!</definedName>
    <definedName name="AreaReg_5102" localSheetId="6">#REF!</definedName>
    <definedName name="AreaReg_5102" localSheetId="7">#REF!</definedName>
    <definedName name="AreaReg_5102" localSheetId="8">#REF!</definedName>
    <definedName name="AreaReg_5102" localSheetId="11">#REF!</definedName>
    <definedName name="AreaReg_5102" localSheetId="13">#REF!</definedName>
    <definedName name="AreaReg_5102">#REF!</definedName>
    <definedName name="AreaReg_5103" localSheetId="16">#REF!</definedName>
    <definedName name="AreaReg_5103" localSheetId="17">#REF!</definedName>
    <definedName name="AreaReg_5103" localSheetId="22">#REF!</definedName>
    <definedName name="AreaReg_5103" localSheetId="21">#REF!</definedName>
    <definedName name="AreaReg_5103" localSheetId="23">#REF!</definedName>
    <definedName name="AreaReg_5103" localSheetId="25">#REF!</definedName>
    <definedName name="AreaReg_5103" localSheetId="28">#REF!</definedName>
    <definedName name="AreaReg_5103" localSheetId="14">#REF!</definedName>
    <definedName name="AreaReg_5103" localSheetId="15">#REF!</definedName>
    <definedName name="AreaReg_5103" localSheetId="20">#REF!</definedName>
    <definedName name="AreaReg_5103" localSheetId="18">#REF!</definedName>
    <definedName name="AreaReg_5103" localSheetId="6">#REF!</definedName>
    <definedName name="AreaReg_5103" localSheetId="7">#REF!</definedName>
    <definedName name="AreaReg_5103" localSheetId="8">#REF!</definedName>
    <definedName name="AreaReg_5103" localSheetId="11">#REF!</definedName>
    <definedName name="AreaReg_5103" localSheetId="13">#REF!</definedName>
    <definedName name="AreaReg_5103">#REF!</definedName>
    <definedName name="AreaReg_5104" localSheetId="16">#REF!</definedName>
    <definedName name="AreaReg_5104" localSheetId="17">#REF!</definedName>
    <definedName name="AreaReg_5104" localSheetId="22">#REF!</definedName>
    <definedName name="AreaReg_5104" localSheetId="21">#REF!</definedName>
    <definedName name="AreaReg_5104" localSheetId="23">#REF!</definedName>
    <definedName name="AreaReg_5104" localSheetId="25">#REF!</definedName>
    <definedName name="AreaReg_5104" localSheetId="28">#REF!</definedName>
    <definedName name="AreaReg_5104" localSheetId="14">#REF!</definedName>
    <definedName name="AreaReg_5104" localSheetId="15">#REF!</definedName>
    <definedName name="AreaReg_5104" localSheetId="20">#REF!</definedName>
    <definedName name="AreaReg_5104" localSheetId="18">#REF!</definedName>
    <definedName name="AreaReg_5104" localSheetId="6">#REF!</definedName>
    <definedName name="AreaReg_5104" localSheetId="7">#REF!</definedName>
    <definedName name="AreaReg_5104" localSheetId="8">#REF!</definedName>
    <definedName name="AreaReg_5104" localSheetId="11">#REF!</definedName>
    <definedName name="AreaReg_5104" localSheetId="13">#REF!</definedName>
    <definedName name="AreaReg_5104">#REF!</definedName>
    <definedName name="AreaReg_5105" localSheetId="16">#REF!</definedName>
    <definedName name="AreaReg_5105" localSheetId="17">#REF!</definedName>
    <definedName name="AreaReg_5105" localSheetId="22">#REF!</definedName>
    <definedName name="AreaReg_5105" localSheetId="21">#REF!</definedName>
    <definedName name="AreaReg_5105" localSheetId="23">#REF!</definedName>
    <definedName name="AreaReg_5105" localSheetId="25">#REF!</definedName>
    <definedName name="AreaReg_5105" localSheetId="28">#REF!</definedName>
    <definedName name="AreaReg_5105" localSheetId="14">#REF!</definedName>
    <definedName name="AreaReg_5105" localSheetId="15">#REF!</definedName>
    <definedName name="AreaReg_5105" localSheetId="20">#REF!</definedName>
    <definedName name="AreaReg_5105" localSheetId="18">#REF!</definedName>
    <definedName name="AreaReg_5105" localSheetId="6">#REF!</definedName>
    <definedName name="AreaReg_5105" localSheetId="7">#REF!</definedName>
    <definedName name="AreaReg_5105" localSheetId="8">#REF!</definedName>
    <definedName name="AreaReg_5105" localSheetId="11">#REF!</definedName>
    <definedName name="AreaReg_5105" localSheetId="13">#REF!</definedName>
    <definedName name="AreaReg_5105">#REF!</definedName>
    <definedName name="AreaReg_5106" localSheetId="16">#REF!</definedName>
    <definedName name="AreaReg_5106" localSheetId="17">#REF!</definedName>
    <definedName name="AreaReg_5106" localSheetId="22">#REF!</definedName>
    <definedName name="AreaReg_5106" localSheetId="21">#REF!</definedName>
    <definedName name="AreaReg_5106" localSheetId="23">#REF!</definedName>
    <definedName name="AreaReg_5106" localSheetId="25">#REF!</definedName>
    <definedName name="AreaReg_5106" localSheetId="28">#REF!</definedName>
    <definedName name="AreaReg_5106" localSheetId="14">#REF!</definedName>
    <definedName name="AreaReg_5106" localSheetId="15">#REF!</definedName>
    <definedName name="AreaReg_5106" localSheetId="20">#REF!</definedName>
    <definedName name="AreaReg_5106" localSheetId="18">#REF!</definedName>
    <definedName name="AreaReg_5106" localSheetId="6">#REF!</definedName>
    <definedName name="AreaReg_5106" localSheetId="7">#REF!</definedName>
    <definedName name="AreaReg_5106" localSheetId="8">#REF!</definedName>
    <definedName name="AreaReg_5106" localSheetId="11">#REF!</definedName>
    <definedName name="AreaReg_5106" localSheetId="13">#REF!</definedName>
    <definedName name="AreaReg_5106">#REF!</definedName>
    <definedName name="AreaReg_5107" localSheetId="16">#REF!</definedName>
    <definedName name="AreaReg_5107" localSheetId="17">#REF!</definedName>
    <definedName name="AreaReg_5107" localSheetId="22">#REF!</definedName>
    <definedName name="AreaReg_5107" localSheetId="21">#REF!</definedName>
    <definedName name="AreaReg_5107" localSheetId="23">#REF!</definedName>
    <definedName name="AreaReg_5107" localSheetId="25">#REF!</definedName>
    <definedName name="AreaReg_5107" localSheetId="28">#REF!</definedName>
    <definedName name="AreaReg_5107" localSheetId="14">#REF!</definedName>
    <definedName name="AreaReg_5107" localSheetId="15">#REF!</definedName>
    <definedName name="AreaReg_5107" localSheetId="20">#REF!</definedName>
    <definedName name="AreaReg_5107" localSheetId="18">#REF!</definedName>
    <definedName name="AreaReg_5107" localSheetId="6">#REF!</definedName>
    <definedName name="AreaReg_5107" localSheetId="7">#REF!</definedName>
    <definedName name="AreaReg_5107" localSheetId="8">#REF!</definedName>
    <definedName name="AreaReg_5107" localSheetId="11">#REF!</definedName>
    <definedName name="AreaReg_5107" localSheetId="13">#REF!</definedName>
    <definedName name="AreaReg_5107">#REF!</definedName>
    <definedName name="ÁREAS" localSheetId="16">#REF!</definedName>
    <definedName name="ÁREAS" localSheetId="17">#REF!</definedName>
    <definedName name="ÁREAS" localSheetId="22">#REF!</definedName>
    <definedName name="ÁREAS" localSheetId="21">#REF!</definedName>
    <definedName name="ÁREAS" localSheetId="23">#REF!</definedName>
    <definedName name="ÁREAS" localSheetId="25">#REF!</definedName>
    <definedName name="ÁREAS" localSheetId="28">#REF!</definedName>
    <definedName name="ÁREAS" localSheetId="14">#REF!</definedName>
    <definedName name="ÁREAS" localSheetId="15">#REF!</definedName>
    <definedName name="ÁREAS" localSheetId="20">#REF!</definedName>
    <definedName name="ÁREAS" localSheetId="18">#REF!</definedName>
    <definedName name="ÁREAS" localSheetId="6">#REF!</definedName>
    <definedName name="ÁREAS" localSheetId="7">#REF!</definedName>
    <definedName name="ÁREAS" localSheetId="8">#REF!</definedName>
    <definedName name="ÁREAS" localSheetId="11">#REF!</definedName>
    <definedName name="ÁREAS" localSheetId="13">#REF!</definedName>
    <definedName name="ÁREAS">#REF!</definedName>
    <definedName name="asd" localSheetId="12" hidden="1">{"'RELATÓRIO'!$A$1:$E$20","'RELATÓRIO'!$A$22:$D$34","'INTERNET'!$A$31:$G$58","'INTERNET'!$A$1:$G$28","'SÉRIE HISTÓRICA'!$A$167:$H$212","'SÉRIE HISTÓRICA'!$A$56:$H$101"}</definedName>
    <definedName name="asd" localSheetId="1" hidden="1">{"'RELATÓRIO'!$A$1:$E$20","'RELATÓRIO'!$A$22:$D$34","'INTERNET'!$A$31:$G$58","'INTERNET'!$A$1:$G$28","'SÉRIE HISTÓRICA'!$A$167:$H$212","'SÉRIE HISTÓRICA'!$A$56:$H$101"}</definedName>
    <definedName name="asd" localSheetId="21" hidden="1">{"'RELATÓRIO'!$A$1:$E$20","'RELATÓRIO'!$A$22:$D$34","'INTERNET'!$A$31:$G$58","'INTERNET'!$A$1:$G$28","'SÉRIE HISTÓRICA'!$A$167:$H$212","'SÉRIE HISTÓRICA'!$A$56:$H$101"}</definedName>
    <definedName name="asd" localSheetId="23" hidden="1">{"'RELATÓRIO'!$A$1:$E$20","'RELATÓRIO'!$A$22:$D$34","'INTERNET'!$A$31:$G$58","'INTERNET'!$A$1:$G$28","'SÉRIE HISTÓRICA'!$A$167:$H$212","'SÉRIE HISTÓRICA'!$A$56:$H$101"}</definedName>
    <definedName name="asd" localSheetId="28" hidden="1">{"'RELATÓRIO'!$A$1:$E$20","'RELATÓRIO'!$A$22:$D$34","'INTERNET'!$A$31:$G$58","'INTERNET'!$A$1:$G$28","'SÉRIE HISTÓRICA'!$A$167:$H$212","'SÉRIE HISTÓRICA'!$A$56:$H$101"}</definedName>
    <definedName name="asd" localSheetId="14" hidden="1">{"'RELATÓRIO'!$A$1:$E$20","'RELATÓRIO'!$A$22:$D$34","'INTERNET'!$A$31:$G$58","'INTERNET'!$A$1:$G$28","'SÉRIE HISTÓRICA'!$A$167:$H$212","'SÉRIE HISTÓRICA'!$A$56:$H$101"}</definedName>
    <definedName name="asd" localSheetId="15" hidden="1">{"'RELATÓRIO'!$A$1:$E$20","'RELATÓRIO'!$A$22:$D$34","'INTERNET'!$A$31:$G$58","'INTERNET'!$A$1:$G$28","'SÉRIE HISTÓRICA'!$A$167:$H$212","'SÉRIE HISTÓRICA'!$A$56:$H$101"}</definedName>
    <definedName name="asd" localSheetId="20" hidden="1">{"'RELATÓRIO'!$A$1:$E$20","'RELATÓRIO'!$A$22:$D$34","'INTERNET'!$A$31:$G$58","'INTERNET'!$A$1:$G$28","'SÉRIE HISTÓRICA'!$A$167:$H$212","'SÉRIE HISTÓRICA'!$A$56:$H$101"}</definedName>
    <definedName name="asd" localSheetId="18" hidden="1">{"'RELATÓRIO'!$A$1:$E$20","'RELATÓRIO'!$A$22:$D$34","'INTERNET'!$A$31:$G$58","'INTERNET'!$A$1:$G$28","'SÉRIE HISTÓRICA'!$A$167:$H$212","'SÉRIE HISTÓRICA'!$A$56:$H$101"}</definedName>
    <definedName name="asd" localSheetId="13" hidden="1">{"'RELATÓRIO'!$A$1:$E$20","'RELATÓRIO'!$A$22:$D$34","'INTERNET'!$A$31:$G$58","'INTERNET'!$A$1:$G$28","'SÉRIE HISTÓRICA'!$A$167:$H$212","'SÉRIE HISTÓRICA'!$A$56:$H$101"}</definedName>
    <definedName name="asd" localSheetId="27" hidden="1">{"'RELATÓRIO'!$A$1:$E$20","'RELATÓRIO'!$A$22:$D$34","'INTERNET'!$A$31:$G$58","'INTERNET'!$A$1:$G$28","'SÉRIE HISTÓRICA'!$A$167:$H$212","'SÉRIE HISTÓRICA'!$A$56:$H$101"}</definedName>
    <definedName name="asd" hidden="1">{"'RELATÓRIO'!$A$1:$E$20","'RELATÓRIO'!$A$22:$D$34","'INTERNET'!$A$31:$G$58","'INTERNET'!$A$1:$G$28","'SÉRIE HISTÓRICA'!$A$167:$H$212","'SÉRIE HISTÓRICA'!$A$56:$H$101"}</definedName>
    <definedName name="b" localSheetId="16">#REF!</definedName>
    <definedName name="b" localSheetId="17">#REF!</definedName>
    <definedName name="b" localSheetId="22">#REF!</definedName>
    <definedName name="b" localSheetId="21">#REF!</definedName>
    <definedName name="b" localSheetId="23">#REF!</definedName>
    <definedName name="b" localSheetId="25">#REF!</definedName>
    <definedName name="b" localSheetId="28">#REF!</definedName>
    <definedName name="b" localSheetId="14">#REF!</definedName>
    <definedName name="b" localSheetId="20">#REF!</definedName>
    <definedName name="b" localSheetId="18">#REF!</definedName>
    <definedName name="b" localSheetId="6">#REF!</definedName>
    <definedName name="b" localSheetId="7">#REF!</definedName>
    <definedName name="b" localSheetId="8">#REF!</definedName>
    <definedName name="b" localSheetId="11">#REF!</definedName>
    <definedName name="b">#REF!</definedName>
    <definedName name="Baseline_fuel" localSheetId="16">#REF!</definedName>
    <definedName name="Baseline_fuel" localSheetId="17">#REF!</definedName>
    <definedName name="Baseline_fuel" localSheetId="22">#REF!</definedName>
    <definedName name="Baseline_fuel" localSheetId="21">#REF!</definedName>
    <definedName name="Baseline_fuel" localSheetId="23">#REF!</definedName>
    <definedName name="Baseline_fuel" localSheetId="25">#REF!</definedName>
    <definedName name="Baseline_fuel" localSheetId="28">#REF!</definedName>
    <definedName name="Baseline_fuel" localSheetId="14">#REF!</definedName>
    <definedName name="Baseline_fuel" localSheetId="20">#REF!</definedName>
    <definedName name="Baseline_fuel" localSheetId="18">#REF!</definedName>
    <definedName name="Baseline_fuel" localSheetId="6">#REF!</definedName>
    <definedName name="Baseline_fuel" localSheetId="7">#REF!</definedName>
    <definedName name="Baseline_fuel" localSheetId="8">#REF!</definedName>
    <definedName name="Baseline_fuel" localSheetId="11">#REF!</definedName>
    <definedName name="Baseline_fuel">#REF!</definedName>
    <definedName name="beta" localSheetId="16">#REF!</definedName>
    <definedName name="beta" localSheetId="17">#REF!</definedName>
    <definedName name="beta" localSheetId="22">#REF!</definedName>
    <definedName name="beta" localSheetId="21">#REF!</definedName>
    <definedName name="beta" localSheetId="23">#REF!</definedName>
    <definedName name="beta" localSheetId="25">#REF!</definedName>
    <definedName name="beta" localSheetId="28">#REF!</definedName>
    <definedName name="beta" localSheetId="14">#REF!</definedName>
    <definedName name="beta" localSheetId="20">#REF!</definedName>
    <definedName name="beta" localSheetId="18">#REF!</definedName>
    <definedName name="beta" localSheetId="6">#REF!</definedName>
    <definedName name="beta" localSheetId="7">#REF!</definedName>
    <definedName name="beta" localSheetId="8">#REF!</definedName>
    <definedName name="beta" localSheetId="11">#REF!</definedName>
    <definedName name="beta">#REF!</definedName>
    <definedName name="betaf" localSheetId="16">#REF!</definedName>
    <definedName name="betaf" localSheetId="17">#REF!</definedName>
    <definedName name="betaf" localSheetId="22">#REF!</definedName>
    <definedName name="betaf" localSheetId="21">#REF!</definedName>
    <definedName name="betaf" localSheetId="25">#REF!</definedName>
    <definedName name="betaf" localSheetId="28">#REF!</definedName>
    <definedName name="betaf" localSheetId="20">#REF!</definedName>
    <definedName name="betaf" localSheetId="6">#REF!</definedName>
    <definedName name="betaf" localSheetId="7">#REF!</definedName>
    <definedName name="betaf" localSheetId="8">#REF!</definedName>
    <definedName name="betaf" localSheetId="11">#REF!</definedName>
    <definedName name="betaf">#REF!</definedName>
    <definedName name="bXy" localSheetId="16">#REF!</definedName>
    <definedName name="bXy" localSheetId="17">#REF!</definedName>
    <definedName name="bXy" localSheetId="22">#REF!</definedName>
    <definedName name="bXy" localSheetId="21">#REF!</definedName>
    <definedName name="bXy" localSheetId="25">#REF!</definedName>
    <definedName name="bXy" localSheetId="28">#REF!</definedName>
    <definedName name="bXy" localSheetId="20">#REF!</definedName>
    <definedName name="bXy" localSheetId="6">#REF!</definedName>
    <definedName name="bXy" localSheetId="7">#REF!</definedName>
    <definedName name="bXy" localSheetId="8">#REF!</definedName>
    <definedName name="bXy" localSheetId="11">#REF!</definedName>
    <definedName name="bXy">#REF!</definedName>
    <definedName name="bXyfox" localSheetId="16">#REF!</definedName>
    <definedName name="bXyfox" localSheetId="17">#REF!</definedName>
    <definedName name="bXyfox" localSheetId="22">#REF!</definedName>
    <definedName name="bXyfox" localSheetId="21">#REF!</definedName>
    <definedName name="bXyfox" localSheetId="25">#REF!</definedName>
    <definedName name="bXyfox" localSheetId="28">#REF!</definedName>
    <definedName name="bXyfox" localSheetId="20">#REF!</definedName>
    <definedName name="bXyfox" localSheetId="6">#REF!</definedName>
    <definedName name="bXyfox" localSheetId="7">#REF!</definedName>
    <definedName name="bXyfox" localSheetId="8">#REF!</definedName>
    <definedName name="bXyfox" localSheetId="11">#REF!</definedName>
    <definedName name="bXyfox">#REF!</definedName>
    <definedName name="cc" localSheetId="16">#REF!</definedName>
    <definedName name="cc" localSheetId="17">#REF!</definedName>
    <definedName name="cc" localSheetId="22">#REF!</definedName>
    <definedName name="cc" localSheetId="21">#REF!</definedName>
    <definedName name="cc" localSheetId="25">#REF!</definedName>
    <definedName name="cc" localSheetId="28">#REF!</definedName>
    <definedName name="cc" localSheetId="20">#REF!</definedName>
    <definedName name="cc" localSheetId="6">#REF!</definedName>
    <definedName name="cc" localSheetId="7">#REF!</definedName>
    <definedName name="cc" localSheetId="8">#REF!</definedName>
    <definedName name="cc" localSheetId="11">#REF!</definedName>
    <definedName name="cc">#REF!</definedName>
    <definedName name="celdas" localSheetId="16">#REF!</definedName>
    <definedName name="celdas" localSheetId="17">#REF!</definedName>
    <definedName name="celdas" localSheetId="22">#REF!</definedName>
    <definedName name="celdas" localSheetId="21">#REF!</definedName>
    <definedName name="celdas" localSheetId="25">#REF!</definedName>
    <definedName name="celdas" localSheetId="28">#REF!</definedName>
    <definedName name="celdas" localSheetId="20">#REF!</definedName>
    <definedName name="celdas" localSheetId="6">#REF!</definedName>
    <definedName name="celdas" localSheetId="7">#REF!</definedName>
    <definedName name="celdas" localSheetId="8">#REF!</definedName>
    <definedName name="celdas" localSheetId="11">#REF!</definedName>
    <definedName name="celdas">#REF!</definedName>
    <definedName name="CEMENTO" localSheetId="21">'[18]DADOS'!$P$1:$P$2</definedName>
    <definedName name="CEMENTO" localSheetId="23">'[18]DADOS'!$P$1:$P$2</definedName>
    <definedName name="CEMENTO" localSheetId="14">'[19]DADOS'!$P$1:$P$2</definedName>
    <definedName name="CEMENTO" localSheetId="18">'[19]DADOS'!$P$1:$P$2</definedName>
    <definedName name="CEMENTO" localSheetId="0">'[19]DADOS'!$P$1:$P$2</definedName>
    <definedName name="CEMENTO">'[19]DADOS'!$P$1:$P$2</definedName>
    <definedName name="CIMENTO" localSheetId="21">'[20]DADOS'!$P$1:$P$2</definedName>
    <definedName name="CIMENTO" localSheetId="23">'[21]DADOS'!$P$1:$P$2</definedName>
    <definedName name="CIMENTO" localSheetId="14">'[22]DADOS'!$P$1:$P$2</definedName>
    <definedName name="CIMENTO" localSheetId="15">'[23]DADOS'!$P$1:$P$2</definedName>
    <definedName name="CIMENTO" localSheetId="20">'[23]DADOS'!$P$1:$P$2</definedName>
    <definedName name="CIMENTO" localSheetId="18">'[22]DADOS'!$P$1:$P$2</definedName>
    <definedName name="CIMENTO">'[24]DADOS'!$P$1:$P$2</definedName>
    <definedName name="cl" localSheetId="16">#REF!</definedName>
    <definedName name="cl" localSheetId="17">#REF!</definedName>
    <definedName name="cl" localSheetId="22">#REF!</definedName>
    <definedName name="cl" localSheetId="21">#REF!</definedName>
    <definedName name="cl" localSheetId="23">#REF!</definedName>
    <definedName name="cl" localSheetId="25">#REF!</definedName>
    <definedName name="cl" localSheetId="28">#REF!</definedName>
    <definedName name="cl" localSheetId="14">#REF!</definedName>
    <definedName name="cl" localSheetId="20">#REF!</definedName>
    <definedName name="cl" localSheetId="18">#REF!</definedName>
    <definedName name="cl" localSheetId="6">#REF!</definedName>
    <definedName name="cl" localSheetId="7">#REF!</definedName>
    <definedName name="cl" localSheetId="8">#REF!</definedName>
    <definedName name="cl" localSheetId="11">#REF!</definedName>
    <definedName name="cl">#REF!</definedName>
    <definedName name="CLASSE" localSheetId="21">'[20]D.Resíduos'!$B$2:$B$5</definedName>
    <definedName name="CLASSE" localSheetId="23">'[21]D.Resíduos'!$B$2:$B$5</definedName>
    <definedName name="CLASSE" localSheetId="14">'[22]D.Resíduos'!$B$2:$B$5</definedName>
    <definedName name="CLASSE" localSheetId="15">'[23]D.Resíduos'!$B$2:$B$5</definedName>
    <definedName name="CLASSE" localSheetId="20">'[23]D.Resíduos'!$B$2:$B$5</definedName>
    <definedName name="CLASSE" localSheetId="18">'[22]D.Resíduos'!$B$2:$B$5</definedName>
    <definedName name="CLASSE">'[24]D.Resíduos'!$B$2:$B$5</definedName>
    <definedName name="Coal_products" localSheetId="16">#REF!</definedName>
    <definedName name="Coal_products" localSheetId="17">#REF!</definedName>
    <definedName name="Coal_products" localSheetId="12">#REF!</definedName>
    <definedName name="Coal_products" localSheetId="22">#REF!</definedName>
    <definedName name="Coal_products" localSheetId="21">#REF!</definedName>
    <definedName name="Coal_products" localSheetId="23">#REF!</definedName>
    <definedName name="Coal_products" localSheetId="25">#REF!</definedName>
    <definedName name="Coal_products" localSheetId="28">#REF!</definedName>
    <definedName name="Coal_products" localSheetId="14">#REF!</definedName>
    <definedName name="Coal_products" localSheetId="15">#REF!</definedName>
    <definedName name="Coal_products" localSheetId="20">#REF!</definedName>
    <definedName name="Coal_products" localSheetId="18">#REF!</definedName>
    <definedName name="Coal_products" localSheetId="6">#REF!</definedName>
    <definedName name="Coal_products" localSheetId="7">#REF!</definedName>
    <definedName name="Coal_products" localSheetId="8">#REF!</definedName>
    <definedName name="Coal_products" localSheetId="11">#REF!</definedName>
    <definedName name="Coal_products" localSheetId="13">#REF!</definedName>
    <definedName name="Coal_products">#REF!</definedName>
    <definedName name="Cod_1101" localSheetId="16">#REF!</definedName>
    <definedName name="Cod_1101" localSheetId="17">#REF!</definedName>
    <definedName name="Cod_1101" localSheetId="12">#REF!</definedName>
    <definedName name="Cod_1101" localSheetId="22">#REF!</definedName>
    <definedName name="Cod_1101" localSheetId="21">#REF!</definedName>
    <definedName name="Cod_1101" localSheetId="23">#REF!</definedName>
    <definedName name="Cod_1101" localSheetId="25">#REF!</definedName>
    <definedName name="Cod_1101" localSheetId="28">#REF!</definedName>
    <definedName name="Cod_1101" localSheetId="14">#REF!</definedName>
    <definedName name="Cod_1101" localSheetId="15">#REF!</definedName>
    <definedName name="Cod_1101" localSheetId="20">#REF!</definedName>
    <definedName name="Cod_1101" localSheetId="18">#REF!</definedName>
    <definedName name="Cod_1101" localSheetId="6">#REF!</definedName>
    <definedName name="Cod_1101" localSheetId="7">#REF!</definedName>
    <definedName name="Cod_1101" localSheetId="8">#REF!</definedName>
    <definedName name="Cod_1101" localSheetId="11">#REF!</definedName>
    <definedName name="Cod_1101" localSheetId="13">#REF!</definedName>
    <definedName name="Cod_1101">#REF!</definedName>
    <definedName name="comb_qdr_2a" localSheetId="21">'[4]LISTAS DROP DOWN'!$G$4:$G$24</definedName>
    <definedName name="comb_qdr_2a" localSheetId="23">'[4]LISTAS DROP DOWN'!$G$4:$G$24</definedName>
    <definedName name="comb_qdr_2a" localSheetId="14">'[5]LISTAS DROP DOWN'!$G$4:$G$24</definedName>
    <definedName name="comb_qdr_2a" localSheetId="18">'[5]LISTAS DROP DOWN'!$G$4:$G$24</definedName>
    <definedName name="comb_qdr_2a" localSheetId="0">'[5]LISTAS DROP DOWN'!$G$4:$G$24</definedName>
    <definedName name="comb_qdr_2a">'[5]LISTAS DROP DOWN'!$G$4:$G$24</definedName>
    <definedName name="comb_qdr_4" localSheetId="21">'[4]LISTAS DROP DOWN'!$G$4:$G$24</definedName>
    <definedName name="comb_qdr_4" localSheetId="23">'[4]LISTAS DROP DOWN'!$G$4:$G$24</definedName>
    <definedName name="comb_qdr_4" localSheetId="14">'[5]LISTAS DROP DOWN'!$G$4:$G$24</definedName>
    <definedName name="comb_qdr_4" localSheetId="18">'[5]LISTAS DROP DOWN'!$G$4:$G$24</definedName>
    <definedName name="comb_qdr_4" localSheetId="0">'[5]LISTAS DROP DOWN'!$G$4:$G$24</definedName>
    <definedName name="comb_qdr_4">'[5]LISTAS DROP DOWN'!$G$4:$G$24</definedName>
    <definedName name="combustible" localSheetId="21">'[25]DADOS'!$K$2:$K$16</definedName>
    <definedName name="combustible" localSheetId="23">'[25]DADOS'!$K$2:$K$16</definedName>
    <definedName name="combustible" localSheetId="14">'[26]DADOS'!$K$2:$K$16</definedName>
    <definedName name="combustible" localSheetId="18">'[26]DADOS'!$K$2:$K$16</definedName>
    <definedName name="combustible" localSheetId="0">'[26]DADOS'!$K$2:$K$16</definedName>
    <definedName name="combustible">'[26]DADOS'!$K$2:$K$16</definedName>
    <definedName name="combustivel_estacionaria" localSheetId="21">'[27]Fatores de Conversão'!$A$21:$A$40</definedName>
    <definedName name="combustivel_estacionaria" localSheetId="23">'[27]Fatores de Conversão'!$A$21:$A$40</definedName>
    <definedName name="combustivel_estacionaria" localSheetId="14">'[28]Fatores de Conversão'!$A$21:$A$40</definedName>
    <definedName name="combustivel_estacionaria" localSheetId="18">'[28]Fatores de Conversão'!$A$21:$A$40</definedName>
    <definedName name="combustivel_estacionaria" localSheetId="0">'[28]Fatores de Conversão'!$A$21:$A$40</definedName>
    <definedName name="combustivel_estacionaria">'[28]Fatores de Conversão'!$A$21:$A$40</definedName>
    <definedName name="combustivel_movel" localSheetId="21">'[27]Fatores de Conversão'!$B$73:$M$73</definedName>
    <definedName name="combustivel_movel" localSheetId="23">'[27]Fatores de Conversão'!$B$73:$M$73</definedName>
    <definedName name="combustivel_movel" localSheetId="14">'[28]Fatores de Conversão'!$B$73:$M$73</definedName>
    <definedName name="combustivel_movel" localSheetId="18">'[28]Fatores de Conversão'!$B$73:$M$73</definedName>
    <definedName name="combustivel_movel" localSheetId="0">'[28]Fatores de Conversão'!$B$73:$M$73</definedName>
    <definedName name="combustivel_movel">'[28]Fatores de Conversão'!$B$73:$M$73</definedName>
    <definedName name="COMBUSTIVEL2" localSheetId="21">'[29]DADOS'!$K$2:$K$16</definedName>
    <definedName name="COMBUSTIVEL2" localSheetId="23">'[30]DADOS'!$K$2:$K$16</definedName>
    <definedName name="COMBUSTIVEL2" localSheetId="14">'[31]DADOS'!$K$2:$K$16</definedName>
    <definedName name="COMBUSTIVEL2" localSheetId="15">'[32]DADOS'!$K$2:$K$16</definedName>
    <definedName name="COMBUSTIVEL2" localSheetId="20">'[32]DADOS'!$K$2:$K$16</definedName>
    <definedName name="COMBUSTIVEL2" localSheetId="18">'[31]DADOS'!$K$2:$K$16</definedName>
    <definedName name="COMBUSTIVEL2">'[33]DADOS'!$K$2:$K$16</definedName>
    <definedName name="Commercial" localSheetId="21">'[1]Tier 1 CH4  EFs'!$H$7:$I$60</definedName>
    <definedName name="Commercial" localSheetId="23">'[1]Tier 1 CH4  EFs'!$H$7:$I$60</definedName>
    <definedName name="Commercial" localSheetId="14">'[2]Tier 1 CH4  EFs'!$H$7:$I$60</definedName>
    <definedName name="Commercial" localSheetId="18">'[2]Tier 1 CH4  EFs'!$H$7:$I$60</definedName>
    <definedName name="Commercial" localSheetId="0">'[2]Tier 1 CH4  EFs'!$H$7:$I$60</definedName>
    <definedName name="Commercial">'[2]Tier 1 CH4  EFs'!$H$7:$I$60</definedName>
    <definedName name="CommercialN2O" localSheetId="21">'[1]Tier 1 N2O  EFs (2)'!$H$7:$I$60</definedName>
    <definedName name="CommercialN2O" localSheetId="23">'[1]Tier 1 N2O  EFs (2)'!$H$7:$I$60</definedName>
    <definedName name="CommercialN2O" localSheetId="14">'[2]Tier 1 N2O  EFs (2)'!$H$7:$I$60</definedName>
    <definedName name="CommercialN2O" localSheetId="18">'[2]Tier 1 N2O  EFs (2)'!$H$7:$I$60</definedName>
    <definedName name="CommercialN2O" localSheetId="0">'[2]Tier 1 N2O  EFs (2)'!$H$7:$I$60</definedName>
    <definedName name="CommercialN2O">'[2]Tier 1 N2O  EFs (2)'!$H$7:$I$60</definedName>
    <definedName name="Construction" localSheetId="21">'[1]Tier 1 CH4  EFs'!$F$7:$G$60</definedName>
    <definedName name="Construction" localSheetId="23">'[1]Tier 1 CH4  EFs'!$F$7:$G$60</definedName>
    <definedName name="Construction" localSheetId="14">'[2]Tier 1 CH4  EFs'!$F$7:$G$60</definedName>
    <definedName name="Construction" localSheetId="18">'[2]Tier 1 CH4  EFs'!$F$7:$G$60</definedName>
    <definedName name="Construction" localSheetId="0">'[2]Tier 1 CH4  EFs'!$F$7:$G$60</definedName>
    <definedName name="Construction">'[2]Tier 1 CH4  EFs'!$F$7:$G$60</definedName>
    <definedName name="ConstructionN2O" localSheetId="21">'[1]Tier 1 N2O  EFs (2)'!$F$7:$G$60</definedName>
    <definedName name="ConstructionN2O" localSheetId="23">'[1]Tier 1 N2O  EFs (2)'!$F$7:$G$60</definedName>
    <definedName name="ConstructionN2O" localSheetId="14">'[2]Tier 1 N2O  EFs (2)'!$F$7:$G$60</definedName>
    <definedName name="ConstructionN2O" localSheetId="18">'[2]Tier 1 N2O  EFs (2)'!$F$7:$G$60</definedName>
    <definedName name="ConstructionN2O" localSheetId="0">'[2]Tier 1 N2O  EFs (2)'!$F$7:$G$60</definedName>
    <definedName name="ConstructionN2O">'[2]Tier 1 N2O  EFs (2)'!$F$7:$G$60</definedName>
    <definedName name="CONTRATO3" localSheetId="21">'[34]DADOS'!$C$2:$C$238</definedName>
    <definedName name="CONTRATO3" localSheetId="23">'[34]DADOS'!$C$2:$C$238</definedName>
    <definedName name="CONTRATO3" localSheetId="14">'[35]DADOS'!$C$2:$C$238</definedName>
    <definedName name="CONTRATO3" localSheetId="18">'[35]DADOS'!$C$2:$C$238</definedName>
    <definedName name="CONTRATO3" localSheetId="0">'[35]DADOS'!$C$2:$C$238</definedName>
    <definedName name="CONTRATO3">'[35]DADOS'!$C$2:$C$238</definedName>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CUADRO11" localSheetId="16">#REF!</definedName>
    <definedName name="CUADRO11" localSheetId="17">#REF!</definedName>
    <definedName name="CUADRO11" localSheetId="22">#REF!</definedName>
    <definedName name="CUADRO11" localSheetId="21">#REF!</definedName>
    <definedName name="CUADRO11" localSheetId="23">#REF!</definedName>
    <definedName name="CUADRO11" localSheetId="25">#REF!</definedName>
    <definedName name="CUADRO11" localSheetId="28">#REF!</definedName>
    <definedName name="CUADRO11" localSheetId="14">#REF!</definedName>
    <definedName name="CUADRO11" localSheetId="20">#REF!</definedName>
    <definedName name="CUADRO11" localSheetId="18">#REF!</definedName>
    <definedName name="CUADRO11" localSheetId="6">#REF!</definedName>
    <definedName name="CUADRO11" localSheetId="7">#REF!</definedName>
    <definedName name="CUADRO11" localSheetId="8">#REF!</definedName>
    <definedName name="CUADRO11" localSheetId="11">#REF!</definedName>
    <definedName name="CUADRO11">#REF!</definedName>
    <definedName name="CUADRO12" localSheetId="16">#REF!</definedName>
    <definedName name="CUADRO12" localSheetId="17">#REF!</definedName>
    <definedName name="CUADRO12" localSheetId="22">#REF!</definedName>
    <definedName name="CUADRO12" localSheetId="21">#REF!</definedName>
    <definedName name="CUADRO12" localSheetId="23">#REF!</definedName>
    <definedName name="CUADRO12" localSheetId="25">#REF!</definedName>
    <definedName name="CUADRO12" localSheetId="28">#REF!</definedName>
    <definedName name="CUADRO12" localSheetId="14">#REF!</definedName>
    <definedName name="CUADRO12" localSheetId="20">#REF!</definedName>
    <definedName name="CUADRO12" localSheetId="18">#REF!</definedName>
    <definedName name="CUADRO12" localSheetId="6">#REF!</definedName>
    <definedName name="CUADRO12" localSheetId="7">#REF!</definedName>
    <definedName name="CUADRO12" localSheetId="8">#REF!</definedName>
    <definedName name="CUADRO12" localSheetId="11">#REF!</definedName>
    <definedName name="CUADRO12">#REF!</definedName>
    <definedName name="CUADRO15" localSheetId="16">#REF!</definedName>
    <definedName name="CUADRO15" localSheetId="17">#REF!</definedName>
    <definedName name="CUADRO15" localSheetId="22">#REF!</definedName>
    <definedName name="CUADRO15" localSheetId="21">#REF!</definedName>
    <definedName name="CUADRO15" localSheetId="23">#REF!</definedName>
    <definedName name="CUADRO15" localSheetId="25">#REF!</definedName>
    <definedName name="CUADRO15" localSheetId="28">#REF!</definedName>
    <definedName name="CUADRO15" localSheetId="14">#REF!</definedName>
    <definedName name="CUADRO15" localSheetId="20">#REF!</definedName>
    <definedName name="CUADRO15" localSheetId="18">#REF!</definedName>
    <definedName name="CUADRO15" localSheetId="6">#REF!</definedName>
    <definedName name="CUADRO15" localSheetId="7">#REF!</definedName>
    <definedName name="CUADRO15" localSheetId="8">#REF!</definedName>
    <definedName name="CUADRO15" localSheetId="11">#REF!</definedName>
    <definedName name="CUADRO15">#REF!</definedName>
    <definedName name="CUADRO16" localSheetId="16">#REF!</definedName>
    <definedName name="CUADRO16" localSheetId="17">#REF!</definedName>
    <definedName name="CUADRO16" localSheetId="22">#REF!</definedName>
    <definedName name="CUADRO16" localSheetId="21">#REF!</definedName>
    <definedName name="CUADRO16" localSheetId="25">#REF!</definedName>
    <definedName name="CUADRO16" localSheetId="28">#REF!</definedName>
    <definedName name="CUADRO16" localSheetId="20">#REF!</definedName>
    <definedName name="CUADRO16" localSheetId="6">#REF!</definedName>
    <definedName name="CUADRO16" localSheetId="7">#REF!</definedName>
    <definedName name="CUADRO16" localSheetId="8">#REF!</definedName>
    <definedName name="CUADRO16" localSheetId="11">#REF!</definedName>
    <definedName name="CUADRO16">#REF!</definedName>
    <definedName name="CUADRO17" localSheetId="16">#REF!</definedName>
    <definedName name="CUADRO17" localSheetId="17">#REF!</definedName>
    <definedName name="CUADRO17" localSheetId="22">#REF!</definedName>
    <definedName name="CUADRO17" localSheetId="21">#REF!</definedName>
    <definedName name="CUADRO17" localSheetId="25">#REF!</definedName>
    <definedName name="CUADRO17" localSheetId="28">#REF!</definedName>
    <definedName name="CUADRO17" localSheetId="20">#REF!</definedName>
    <definedName name="CUADRO17" localSheetId="6">#REF!</definedName>
    <definedName name="CUADRO17" localSheetId="7">#REF!</definedName>
    <definedName name="CUADRO17" localSheetId="8">#REF!</definedName>
    <definedName name="CUADRO17" localSheetId="11">#REF!</definedName>
    <definedName name="CUADRO17">#REF!</definedName>
    <definedName name="CUADRO18" localSheetId="16">#REF!</definedName>
    <definedName name="CUADRO18" localSheetId="17">#REF!</definedName>
    <definedName name="CUADRO18" localSheetId="22">#REF!</definedName>
    <definedName name="CUADRO18" localSheetId="21">#REF!</definedName>
    <definedName name="CUADRO18" localSheetId="25">#REF!</definedName>
    <definedName name="CUADRO18" localSheetId="28">#REF!</definedName>
    <definedName name="CUADRO18" localSheetId="20">#REF!</definedName>
    <definedName name="CUADRO18" localSheetId="6">#REF!</definedName>
    <definedName name="CUADRO18" localSheetId="7">#REF!</definedName>
    <definedName name="CUADRO18" localSheetId="8">#REF!</definedName>
    <definedName name="CUADRO18" localSheetId="11">#REF!</definedName>
    <definedName name="CUADRO18">#REF!</definedName>
    <definedName name="CUADRO24" localSheetId="16">#REF!</definedName>
    <definedName name="CUADRO24" localSheetId="17">#REF!</definedName>
    <definedName name="CUADRO24" localSheetId="22">#REF!</definedName>
    <definedName name="CUADRO24" localSheetId="21">#REF!</definedName>
    <definedName name="CUADRO24" localSheetId="25">#REF!</definedName>
    <definedName name="CUADRO24" localSheetId="28">#REF!</definedName>
    <definedName name="CUADRO24" localSheetId="20">#REF!</definedName>
    <definedName name="CUADRO24" localSheetId="6">#REF!</definedName>
    <definedName name="CUADRO24" localSheetId="7">#REF!</definedName>
    <definedName name="CUADRO24" localSheetId="8">#REF!</definedName>
    <definedName name="CUADRO24" localSheetId="11">#REF!</definedName>
    <definedName name="CUADRO24">#REF!</definedName>
    <definedName name="CUADRO25" localSheetId="16">#REF!</definedName>
    <definedName name="CUADRO25" localSheetId="17">#REF!</definedName>
    <definedName name="CUADRO25" localSheetId="22">#REF!</definedName>
    <definedName name="CUADRO25" localSheetId="21">#REF!</definedName>
    <definedName name="CUADRO25" localSheetId="25">#REF!</definedName>
    <definedName name="CUADRO25" localSheetId="28">#REF!</definedName>
    <definedName name="CUADRO25" localSheetId="20">#REF!</definedName>
    <definedName name="CUADRO25" localSheetId="6">#REF!</definedName>
    <definedName name="CUADRO25" localSheetId="7">#REF!</definedName>
    <definedName name="CUADRO25" localSheetId="8">#REF!</definedName>
    <definedName name="CUADRO25" localSheetId="11">#REF!</definedName>
    <definedName name="CUADRO25">#REF!</definedName>
    <definedName name="CUADRO26" localSheetId="16">#REF!</definedName>
    <definedName name="CUADRO26" localSheetId="17">#REF!</definedName>
    <definedName name="CUADRO26" localSheetId="22">#REF!</definedName>
    <definedName name="CUADRO26" localSheetId="21">#REF!</definedName>
    <definedName name="CUADRO26" localSheetId="25">#REF!</definedName>
    <definedName name="CUADRO26" localSheetId="28">#REF!</definedName>
    <definedName name="CUADRO26" localSheetId="20">#REF!</definedName>
    <definedName name="CUADRO26" localSheetId="6">#REF!</definedName>
    <definedName name="CUADRO26" localSheetId="7">#REF!</definedName>
    <definedName name="CUADRO26" localSheetId="8">#REF!</definedName>
    <definedName name="CUADRO26" localSheetId="11">#REF!</definedName>
    <definedName name="CUADRO26">#REF!</definedName>
    <definedName name="CUADRO28" localSheetId="16">#REF!</definedName>
    <definedName name="CUADRO28" localSheetId="17">#REF!</definedName>
    <definedName name="CUADRO28" localSheetId="22">#REF!</definedName>
    <definedName name="CUADRO28" localSheetId="21">#REF!</definedName>
    <definedName name="CUADRO28" localSheetId="25">#REF!</definedName>
    <definedName name="CUADRO28" localSheetId="28">#REF!</definedName>
    <definedName name="CUADRO28" localSheetId="20">#REF!</definedName>
    <definedName name="CUADRO28" localSheetId="6">#REF!</definedName>
    <definedName name="CUADRO28" localSheetId="7">#REF!</definedName>
    <definedName name="CUADRO28" localSheetId="8">#REF!</definedName>
    <definedName name="CUADRO28" localSheetId="11">#REF!</definedName>
    <definedName name="CUADRO28">#REF!</definedName>
    <definedName name="CUADRO29" localSheetId="16">#REF!</definedName>
    <definedName name="CUADRO29" localSheetId="17">#REF!</definedName>
    <definedName name="CUADRO29" localSheetId="22">#REF!</definedName>
    <definedName name="CUADRO29" localSheetId="21">#REF!</definedName>
    <definedName name="CUADRO29" localSheetId="25">#REF!</definedName>
    <definedName name="CUADRO29" localSheetId="28">#REF!</definedName>
    <definedName name="CUADRO29" localSheetId="20">#REF!</definedName>
    <definedName name="CUADRO29" localSheetId="6">#REF!</definedName>
    <definedName name="CUADRO29" localSheetId="7">#REF!</definedName>
    <definedName name="CUADRO29" localSheetId="8">#REF!</definedName>
    <definedName name="CUADRO29" localSheetId="11">#REF!</definedName>
    <definedName name="CUADRO29">#REF!</definedName>
    <definedName name="CUADRO30" localSheetId="16">#REF!</definedName>
    <definedName name="CUADRO30" localSheetId="17">#REF!</definedName>
    <definedName name="CUADRO30" localSheetId="22">#REF!</definedName>
    <definedName name="CUADRO30" localSheetId="21">#REF!</definedName>
    <definedName name="CUADRO30" localSheetId="25">#REF!</definedName>
    <definedName name="CUADRO30" localSheetId="28">#REF!</definedName>
    <definedName name="CUADRO30" localSheetId="20">#REF!</definedName>
    <definedName name="CUADRO30" localSheetId="6">#REF!</definedName>
    <definedName name="CUADRO30" localSheetId="7">#REF!</definedName>
    <definedName name="CUADRO30" localSheetId="8">#REF!</definedName>
    <definedName name="CUADRO30" localSheetId="11">#REF!</definedName>
    <definedName name="CUADRO30">#REF!</definedName>
    <definedName name="CUADRO31" localSheetId="16">#REF!</definedName>
    <definedName name="CUADRO31" localSheetId="17">#REF!</definedName>
    <definedName name="CUADRO31" localSheetId="22">#REF!</definedName>
    <definedName name="CUADRO31" localSheetId="21">#REF!</definedName>
    <definedName name="CUADRO31" localSheetId="25">#REF!</definedName>
    <definedName name="CUADRO31" localSheetId="28">#REF!</definedName>
    <definedName name="CUADRO31" localSheetId="20">#REF!</definedName>
    <definedName name="CUADRO31" localSheetId="6">#REF!</definedName>
    <definedName name="CUADRO31" localSheetId="7">#REF!</definedName>
    <definedName name="CUADRO31" localSheetId="8">#REF!</definedName>
    <definedName name="CUADRO31" localSheetId="11">#REF!</definedName>
    <definedName name="CUADRO31">#REF!</definedName>
    <definedName name="CUADRO38" localSheetId="16">#REF!</definedName>
    <definedName name="CUADRO38" localSheetId="17">#REF!</definedName>
    <definedName name="CUADRO38" localSheetId="22">#REF!</definedName>
    <definedName name="CUADRO38" localSheetId="21">#REF!</definedName>
    <definedName name="CUADRO38" localSheetId="25">#REF!</definedName>
    <definedName name="CUADRO38" localSheetId="28">#REF!</definedName>
    <definedName name="CUADRO38" localSheetId="20">#REF!</definedName>
    <definedName name="CUADRO38" localSheetId="6">#REF!</definedName>
    <definedName name="CUADRO38" localSheetId="7">#REF!</definedName>
    <definedName name="CUADRO38" localSheetId="8">#REF!</definedName>
    <definedName name="CUADRO38" localSheetId="11">#REF!</definedName>
    <definedName name="CUADRO38">#REF!</definedName>
    <definedName name="CUADRO8" localSheetId="16">#REF!</definedName>
    <definedName name="CUADRO8" localSheetId="17">#REF!</definedName>
    <definedName name="CUADRO8" localSheetId="22">#REF!</definedName>
    <definedName name="CUADRO8" localSheetId="21">#REF!</definedName>
    <definedName name="CUADRO8" localSheetId="25">#REF!</definedName>
    <definedName name="CUADRO8" localSheetId="28">#REF!</definedName>
    <definedName name="CUADRO8" localSheetId="20">#REF!</definedName>
    <definedName name="CUADRO8" localSheetId="6">#REF!</definedName>
    <definedName name="CUADRO8" localSheetId="7">#REF!</definedName>
    <definedName name="CUADRO8" localSheetId="8">#REF!</definedName>
    <definedName name="CUADRO8" localSheetId="11">#REF!</definedName>
    <definedName name="CUADRO8">#REF!</definedName>
    <definedName name="customConversionFactors" localSheetId="21">'[1]General_listings'!$B$379:$E$392</definedName>
    <definedName name="customConversionFactors" localSheetId="23">'[1]General_listings'!$B$379:$E$392</definedName>
    <definedName name="customConversionFactors" localSheetId="14">'[2]General_listings'!$B$379:$E$392</definedName>
    <definedName name="customConversionFactors" localSheetId="18">'[2]General_listings'!$B$379:$E$392</definedName>
    <definedName name="customConversionFactors" localSheetId="0">'[2]General_listings'!$B$379:$E$392</definedName>
    <definedName name="customConversionFactors">'[2]General_listings'!$B$379:$E$392</definedName>
    <definedName name="customFuelTypes" localSheetId="21">'[1]General_listings'!$B$395:$B$396</definedName>
    <definedName name="customFuelTypes" localSheetId="23">'[1]General_listings'!$B$395:$B$396</definedName>
    <definedName name="customFuelTypes" localSheetId="14">'[2]General_listings'!$B$395:$B$396</definedName>
    <definedName name="customFuelTypes" localSheetId="18">'[2]General_listings'!$B$395:$B$396</definedName>
    <definedName name="customFuelTypes" localSheetId="0">'[2]General_listings'!$B$395:$B$396</definedName>
    <definedName name="customFuelTypes">'[2]General_listings'!$B$395:$B$396</definedName>
    <definedName name="customizado" localSheetId="16">#REF!</definedName>
    <definedName name="customizado" localSheetId="17">#REF!</definedName>
    <definedName name="customizado" localSheetId="12">#REF!</definedName>
    <definedName name="customizado" localSheetId="22">#REF!</definedName>
    <definedName name="customizado" localSheetId="21">#REF!</definedName>
    <definedName name="customizado" localSheetId="25">#REF!</definedName>
    <definedName name="customizado" localSheetId="28">#REF!</definedName>
    <definedName name="customizado" localSheetId="14">#REF!</definedName>
    <definedName name="customizado" localSheetId="15">#REF!</definedName>
    <definedName name="customizado" localSheetId="20">#REF!</definedName>
    <definedName name="customizado" localSheetId="18">#REF!</definedName>
    <definedName name="customizado" localSheetId="6">#REF!</definedName>
    <definedName name="customizado" localSheetId="7">#REF!</definedName>
    <definedName name="customizado" localSheetId="8">#REF!</definedName>
    <definedName name="customizado" localSheetId="11">#REF!</definedName>
    <definedName name="customizado" localSheetId="13">#REF!</definedName>
    <definedName name="customizado">#REF!</definedName>
    <definedName name="customUnitMap" localSheetId="21">'[1]General_listings'!$B$362:$C$375</definedName>
    <definedName name="customUnitMap" localSheetId="23">'[1]General_listings'!$B$362:$C$375</definedName>
    <definedName name="customUnitMap" localSheetId="14">'[2]General_listings'!$B$362:$C$375</definedName>
    <definedName name="customUnitMap" localSheetId="18">'[2]General_listings'!$B$362:$C$375</definedName>
    <definedName name="customUnitMap" localSheetId="0">'[2]General_listings'!$B$362:$C$375</definedName>
    <definedName name="customUnitMap">'[2]General_listings'!$B$362:$C$375</definedName>
    <definedName name="d" localSheetId="16">#REF!</definedName>
    <definedName name="d" localSheetId="17">#REF!</definedName>
    <definedName name="d" localSheetId="22">#REF!</definedName>
    <definedName name="d" localSheetId="21">#REF!</definedName>
    <definedName name="d" localSheetId="23">#REF!</definedName>
    <definedName name="d" localSheetId="25">#REF!</definedName>
    <definedName name="d" localSheetId="28">#REF!</definedName>
    <definedName name="d" localSheetId="14">#REF!</definedName>
    <definedName name="d" localSheetId="20">#REF!</definedName>
    <definedName name="d" localSheetId="18">#REF!</definedName>
    <definedName name="d" localSheetId="6">#REF!</definedName>
    <definedName name="d" localSheetId="7">#REF!</definedName>
    <definedName name="d" localSheetId="8">#REF!</definedName>
    <definedName name="d" localSheetId="11">#REF!</definedName>
    <definedName name="d">#REF!</definedName>
    <definedName name="DATA" localSheetId="16">#REF!</definedName>
    <definedName name="DATA" localSheetId="17">#REF!</definedName>
    <definedName name="DATA" localSheetId="22">#REF!</definedName>
    <definedName name="DATA" localSheetId="21">#REF!</definedName>
    <definedName name="DATA" localSheetId="23">#REF!</definedName>
    <definedName name="DATA" localSheetId="25">#REF!</definedName>
    <definedName name="DATA" localSheetId="28">#REF!</definedName>
    <definedName name="DATA" localSheetId="14">#REF!</definedName>
    <definedName name="DATA" localSheetId="20">#REF!</definedName>
    <definedName name="DATA" localSheetId="18">#REF!</definedName>
    <definedName name="DATA" localSheetId="6">#REF!</definedName>
    <definedName name="DATA" localSheetId="7">#REF!</definedName>
    <definedName name="DATA" localSheetId="8">#REF!</definedName>
    <definedName name="DATA" localSheetId="11">#REF!</definedName>
    <definedName name="DATA">#REF!</definedName>
    <definedName name="dataRange">"I13:I242"</definedName>
    <definedName name="DATE" localSheetId="16">#REF!</definedName>
    <definedName name="DATE" localSheetId="17">#REF!</definedName>
    <definedName name="DATE" localSheetId="22">#REF!</definedName>
    <definedName name="DATE" localSheetId="21">#REF!</definedName>
    <definedName name="DATE" localSheetId="23">#REF!</definedName>
    <definedName name="DATE" localSheetId="25">#REF!</definedName>
    <definedName name="DATE" localSheetId="28">#REF!</definedName>
    <definedName name="DATE" localSheetId="14">#REF!</definedName>
    <definedName name="DATE" localSheetId="20">#REF!</definedName>
    <definedName name="DATE" localSheetId="18">#REF!</definedName>
    <definedName name="DATE" localSheetId="6">#REF!</definedName>
    <definedName name="DATE" localSheetId="7">#REF!</definedName>
    <definedName name="DATE" localSheetId="8">#REF!</definedName>
    <definedName name="DATE" localSheetId="11">#REF!</definedName>
    <definedName name="DATE">#REF!</definedName>
    <definedName name="denominatorConversionTable" localSheetId="21">'[1]General_listings'!$B$344:$C$358</definedName>
    <definedName name="denominatorConversionTable" localSheetId="23">'[1]General_listings'!$B$344:$C$358</definedName>
    <definedName name="denominatorConversionTable" localSheetId="14">'[2]General_listings'!$B$344:$C$358</definedName>
    <definedName name="denominatorConversionTable" localSheetId="18">'[2]General_listings'!$B$344:$C$358</definedName>
    <definedName name="denominatorConversionTable" localSheetId="0">'[2]General_listings'!$B$344:$C$358</definedName>
    <definedName name="denominatorConversionTable">'[2]General_listings'!$B$344:$C$358</definedName>
    <definedName name="denominators" localSheetId="21">'[1]General_listings'!$C$320:$C$333</definedName>
    <definedName name="denominators" localSheetId="23">'[1]General_listings'!$C$320:$C$333</definedName>
    <definedName name="denominators" localSheetId="14">'[2]General_listings'!$C$320:$C$333</definedName>
    <definedName name="denominators" localSheetId="18">'[2]General_listings'!$C$320:$C$333</definedName>
    <definedName name="denominators" localSheetId="0">'[2]General_listings'!$C$320:$C$333</definedName>
    <definedName name="denominators">'[2]General_listings'!$C$320:$C$333</definedName>
    <definedName name="dest_qdr_17" localSheetId="21">'[4]LISTAS DROP DOWN'!$W$4:$W$9</definedName>
    <definedName name="dest_qdr_17" localSheetId="23">'[4]LISTAS DROP DOWN'!$W$4:$W$9</definedName>
    <definedName name="dest_qdr_17" localSheetId="14">'[5]LISTAS DROP DOWN'!$W$4:$W$9</definedName>
    <definedName name="dest_qdr_17" localSheetId="18">'[5]LISTAS DROP DOWN'!$W$4:$W$9</definedName>
    <definedName name="dest_qdr_17" localSheetId="0">'[5]LISTAS DROP DOWN'!$W$4:$W$9</definedName>
    <definedName name="dest_qdr_17">'[5]LISTAS DROP DOWN'!$W$4:$W$9</definedName>
    <definedName name="DIRETORCONTRATO2" localSheetId="21">'[34]DADOS'!$F$2:$F$131</definedName>
    <definedName name="DIRETORCONTRATO2" localSheetId="23">'[34]DADOS'!$F$2:$F$131</definedName>
    <definedName name="DIRETORCONTRATO2" localSheetId="14">'[35]DADOS'!$F$2:$F$131</definedName>
    <definedName name="DIRETORCONTRATO2" localSheetId="18">'[35]DADOS'!$F$2:$F$131</definedName>
    <definedName name="DIRETORCONTRATO2" localSheetId="0">'[35]DADOS'!$F$2:$F$131</definedName>
    <definedName name="DIRETORCONTRATO2">'[35]DADOS'!$F$2:$F$131</definedName>
    <definedName name="DOMINIO" localSheetId="21">'[20]DADOS'!$Q$2:$Q$5</definedName>
    <definedName name="DOMINIO" localSheetId="23">'[21]DADOS'!$Q$2:$Q$5</definedName>
    <definedName name="DOMINIO" localSheetId="14">'[22]DADOS'!$Q$2:$Q$5</definedName>
    <definedName name="DOMINIO" localSheetId="15">'[23]DADOS'!$Q$2:$Q$5</definedName>
    <definedName name="DOMINIO" localSheetId="20">'[23]DADOS'!$Q$2:$Q$5</definedName>
    <definedName name="DOMINIO" localSheetId="18">'[22]DADOS'!$Q$2:$Q$5</definedName>
    <definedName name="DOMINIO">'[24]DADOS'!$Q$2:$Q$5</definedName>
    <definedName name="DSFINAL2" localSheetId="21">'[34]DADOS'!$E$2:$E$32</definedName>
    <definedName name="DSFINAL2" localSheetId="23">'[34]DADOS'!$E$2:$E$32</definedName>
    <definedName name="DSFINAL2" localSheetId="14">'[35]DADOS'!$E$2:$E$32</definedName>
    <definedName name="DSFINAL2" localSheetId="18">'[35]DADOS'!$E$2:$E$32</definedName>
    <definedName name="DSFINAL2" localSheetId="0">'[35]DADOS'!$E$2:$E$32</definedName>
    <definedName name="DSFINAL2">'[35]DADOS'!$E$2:$E$32</definedName>
    <definedName name="dummy" localSheetId="16">#REF!</definedName>
    <definedName name="dummy" localSheetId="17">#REF!</definedName>
    <definedName name="dummy" localSheetId="22">#REF!</definedName>
    <definedName name="dummy" localSheetId="21">#REF!</definedName>
    <definedName name="dummy" localSheetId="23">#REF!</definedName>
    <definedName name="dummy" localSheetId="25">#REF!</definedName>
    <definedName name="dummy" localSheetId="28">#REF!</definedName>
    <definedName name="dummy" localSheetId="14">#REF!</definedName>
    <definedName name="dummy" localSheetId="20">#REF!</definedName>
    <definedName name="dummy" localSheetId="18">#REF!</definedName>
    <definedName name="dummy" localSheetId="6">#REF!</definedName>
    <definedName name="dummy" localSheetId="7">#REF!</definedName>
    <definedName name="dummy" localSheetId="8">#REF!</definedName>
    <definedName name="dummy" localSheetId="11">#REF!</definedName>
    <definedName name="dummy">#REF!</definedName>
    <definedName name="e" localSheetId="16">#REF!</definedName>
    <definedName name="e" localSheetId="17">#REF!</definedName>
    <definedName name="e" localSheetId="22">#REF!</definedName>
    <definedName name="e" localSheetId="21">#REF!</definedName>
    <definedName name="e" localSheetId="23">#REF!</definedName>
    <definedName name="e" localSheetId="25">#REF!</definedName>
    <definedName name="e" localSheetId="28">#REF!</definedName>
    <definedName name="e" localSheetId="14">#REF!</definedName>
    <definedName name="e" localSheetId="20">#REF!</definedName>
    <definedName name="e" localSheetId="18">#REF!</definedName>
    <definedName name="e" localSheetId="6">#REF!</definedName>
    <definedName name="e" localSheetId="7">#REF!</definedName>
    <definedName name="e" localSheetId="8">#REF!</definedName>
    <definedName name="e" localSheetId="11">#REF!</definedName>
    <definedName name="e">#REF!</definedName>
    <definedName name="Effort" localSheetId="16">#REF!</definedName>
    <definedName name="Effort" localSheetId="17">#REF!</definedName>
    <definedName name="Effort" localSheetId="22">#REF!</definedName>
    <definedName name="Effort" localSheetId="21">#REF!</definedName>
    <definedName name="Effort" localSheetId="23">#REF!</definedName>
    <definedName name="Effort" localSheetId="25">#REF!</definedName>
    <definedName name="Effort" localSheetId="28">#REF!</definedName>
    <definedName name="Effort" localSheetId="14">#REF!</definedName>
    <definedName name="Effort" localSheetId="20">#REF!</definedName>
    <definedName name="Effort" localSheetId="18">#REF!</definedName>
    <definedName name="Effort" localSheetId="6">#REF!</definedName>
    <definedName name="Effort" localSheetId="7">#REF!</definedName>
    <definedName name="Effort" localSheetId="8">#REF!</definedName>
    <definedName name="Effort" localSheetId="11">#REF!</definedName>
    <definedName name="Effort">#REF!</definedName>
    <definedName name="Energy" localSheetId="21">'[1]Tier 1 CH4  EFs'!$B$7:$C$60</definedName>
    <definedName name="Energy" localSheetId="23">'[1]Tier 1 CH4  EFs'!$B$7:$C$60</definedName>
    <definedName name="Energy" localSheetId="14">'[2]Tier 1 CH4  EFs'!$B$7:$C$60</definedName>
    <definedName name="Energy" localSheetId="18">'[2]Tier 1 CH4  EFs'!$B$7:$C$60</definedName>
    <definedName name="Energy" localSheetId="0">'[2]Tier 1 CH4  EFs'!$B$7:$C$60</definedName>
    <definedName name="Energy">'[2]Tier 1 CH4  EFs'!$B$7:$C$60</definedName>
    <definedName name="energyEFs" localSheetId="21">'[1]CO2 EFs'!$C$66:$E$71</definedName>
    <definedName name="energyEFs" localSheetId="23">'[1]CO2 EFs'!$C$66:$E$71</definedName>
    <definedName name="energyEFs" localSheetId="14">'[2]CO2 EFs'!$C$66:$E$71</definedName>
    <definedName name="energyEFs" localSheetId="18">'[2]CO2 EFs'!$C$66:$E$71</definedName>
    <definedName name="energyEFs" localSheetId="0">'[2]CO2 EFs'!$C$66:$E$71</definedName>
    <definedName name="energyEFs">'[2]CO2 EFs'!$C$66:$E$71</definedName>
    <definedName name="EnergyN2O" localSheetId="21">'[1]Tier 1 N2O  EFs (2)'!$B$7:$C$60</definedName>
    <definedName name="EnergyN2O" localSheetId="23">'[1]Tier 1 N2O  EFs (2)'!$B$7:$C$60</definedName>
    <definedName name="EnergyN2O" localSheetId="14">'[2]Tier 1 N2O  EFs (2)'!$B$7:$C$60</definedName>
    <definedName name="EnergyN2O" localSheetId="18">'[2]Tier 1 N2O  EFs (2)'!$B$7:$C$60</definedName>
    <definedName name="EnergyN2O" localSheetId="0">'[2]Tier 1 N2O  EFs (2)'!$B$7:$C$60</definedName>
    <definedName name="EnergyN2O">'[2]Tier 1 N2O  EFs (2)'!$B$7:$C$60</definedName>
    <definedName name="eps" localSheetId="16">#REF!</definedName>
    <definedName name="eps" localSheetId="17">#REF!</definedName>
    <definedName name="eps" localSheetId="22">#REF!</definedName>
    <definedName name="eps" localSheetId="21">#REF!</definedName>
    <definedName name="eps" localSheetId="23">#REF!</definedName>
    <definedName name="eps" localSheetId="25">#REF!</definedName>
    <definedName name="eps" localSheetId="28">#REF!</definedName>
    <definedName name="eps" localSheetId="14">#REF!</definedName>
    <definedName name="eps" localSheetId="20">#REF!</definedName>
    <definedName name="eps" localSheetId="18">#REF!</definedName>
    <definedName name="eps" localSheetId="6">#REF!</definedName>
    <definedName name="eps" localSheetId="7">#REF!</definedName>
    <definedName name="eps" localSheetId="8">#REF!</definedName>
    <definedName name="eps" localSheetId="11">#REF!</definedName>
    <definedName name="eps">#REF!</definedName>
    <definedName name="EQUIPAMENTO" localSheetId="21">'[20]DADOS'!$T$2:$T$3</definedName>
    <definedName name="EQUIPAMENTO" localSheetId="23">'[21]DADOS'!$T$2:$T$3</definedName>
    <definedName name="EQUIPAMENTO" localSheetId="14">'[22]DADOS'!$T$2:$T$3</definedName>
    <definedName name="EQUIPAMENTO" localSheetId="15">'[23]DADOS'!$T$2:$T$3</definedName>
    <definedName name="EQUIPAMENTO" localSheetId="20">'[23]DADOS'!$T$2:$T$3</definedName>
    <definedName name="EQUIPAMENTO" localSheetId="18">'[22]DADOS'!$T$2:$T$3</definedName>
    <definedName name="EQUIPAMENTO">'[24]DADOS'!$T$2:$T$3</definedName>
    <definedName name="errorMessageTable" localSheetId="21">'[1]General_listings'!$B$401:$K$402</definedName>
    <definedName name="errorMessageTable" localSheetId="23">'[1]General_listings'!$B$401:$K$402</definedName>
    <definedName name="errorMessageTable" localSheetId="14">'[2]General_listings'!$B$401:$K$402</definedName>
    <definedName name="errorMessageTable" localSheetId="18">'[2]General_listings'!$B$401:$K$402</definedName>
    <definedName name="errorMessageTable" localSheetId="0">'[2]General_listings'!$B$401:$K$402</definedName>
    <definedName name="errorMessageTable">'[2]General_listings'!$B$401:$K$402</definedName>
    <definedName name="ETIQUETAS" localSheetId="16">#REF!</definedName>
    <definedName name="ETIQUETAS" localSheetId="17">#REF!</definedName>
    <definedName name="ETIQUETAS" localSheetId="22">#REF!</definedName>
    <definedName name="ETIQUETAS" localSheetId="21">#REF!</definedName>
    <definedName name="ETIQUETAS" localSheetId="23">#REF!</definedName>
    <definedName name="ETIQUETAS" localSheetId="25">#REF!</definedName>
    <definedName name="ETIQUETAS" localSheetId="28">#REF!</definedName>
    <definedName name="ETIQUETAS" localSheetId="14">#REF!</definedName>
    <definedName name="ETIQUETAS" localSheetId="20">#REF!</definedName>
    <definedName name="ETIQUETAS" localSheetId="18">#REF!</definedName>
    <definedName name="ETIQUETAS" localSheetId="6">#REF!</definedName>
    <definedName name="ETIQUETAS" localSheetId="7">#REF!</definedName>
    <definedName name="ETIQUETAS" localSheetId="8">#REF!</definedName>
    <definedName name="ETIQUETAS" localSheetId="11">#REF!</definedName>
    <definedName name="ETIQUETAS">#REF!</definedName>
    <definedName name="Excel_BuiltIn_Print_Area_2" localSheetId="16">#REF!</definedName>
    <definedName name="Excel_BuiltIn_Print_Area_2" localSheetId="17">#REF!</definedName>
    <definedName name="Excel_BuiltIn_Print_Area_2" localSheetId="22">#REF!</definedName>
    <definedName name="Excel_BuiltIn_Print_Area_2" localSheetId="21">#REF!</definedName>
    <definedName name="Excel_BuiltIn_Print_Area_2" localSheetId="23">#REF!</definedName>
    <definedName name="Excel_BuiltIn_Print_Area_2" localSheetId="25">#REF!</definedName>
    <definedName name="Excel_BuiltIn_Print_Area_2" localSheetId="28">#REF!</definedName>
    <definedName name="Excel_BuiltIn_Print_Area_2" localSheetId="14">#REF!</definedName>
    <definedName name="Excel_BuiltIn_Print_Area_2" localSheetId="20">#REF!</definedName>
    <definedName name="Excel_BuiltIn_Print_Area_2" localSheetId="18">#REF!</definedName>
    <definedName name="Excel_BuiltIn_Print_Area_2" localSheetId="6">#REF!</definedName>
    <definedName name="Excel_BuiltIn_Print_Area_2" localSheetId="7">#REF!</definedName>
    <definedName name="Excel_BuiltIn_Print_Area_2" localSheetId="8">#REF!</definedName>
    <definedName name="Excel_BuiltIn_Print_Area_2" localSheetId="11">#REF!</definedName>
    <definedName name="Excel_BuiltIn_Print_Area_2">#REF!</definedName>
    <definedName name="Excel_BuiltIn_Print_Area_3" localSheetId="16">#REF!</definedName>
    <definedName name="Excel_BuiltIn_Print_Area_3" localSheetId="17">#REF!</definedName>
    <definedName name="Excel_BuiltIn_Print_Area_3" localSheetId="22">#REF!</definedName>
    <definedName name="Excel_BuiltIn_Print_Area_3" localSheetId="21">#REF!</definedName>
    <definedName name="Excel_BuiltIn_Print_Area_3" localSheetId="23">#REF!</definedName>
    <definedName name="Excel_BuiltIn_Print_Area_3" localSheetId="25">#REF!</definedName>
    <definedName name="Excel_BuiltIn_Print_Area_3" localSheetId="28">#REF!</definedName>
    <definedName name="Excel_BuiltIn_Print_Area_3" localSheetId="14">#REF!</definedName>
    <definedName name="Excel_BuiltIn_Print_Area_3" localSheetId="20">#REF!</definedName>
    <definedName name="Excel_BuiltIn_Print_Area_3" localSheetId="18">#REF!</definedName>
    <definedName name="Excel_BuiltIn_Print_Area_3" localSheetId="6">#REF!</definedName>
    <definedName name="Excel_BuiltIn_Print_Area_3" localSheetId="7">#REF!</definedName>
    <definedName name="Excel_BuiltIn_Print_Area_3" localSheetId="8">#REF!</definedName>
    <definedName name="Excel_BuiltIn_Print_Area_3" localSheetId="11">#REF!</definedName>
    <definedName name="Excel_BuiltIn_Print_Area_3">#REF!</definedName>
    <definedName name="fg" localSheetId="21">'[36]LISTAS DROP DOWN'!$Y$4:$Y$5</definedName>
    <definedName name="fg" localSheetId="23">'[36]LISTAS DROP DOWN'!$Y$4:$Y$5</definedName>
    <definedName name="fg" localSheetId="14">'[37]LISTAS DROP DOWN'!$Y$4:$Y$5</definedName>
    <definedName name="fg" localSheetId="18">'[37]LISTAS DROP DOWN'!$Y$4:$Y$5</definedName>
    <definedName name="fg" localSheetId="0">'[37]LISTAS DROP DOWN'!$Y$4:$Y$5</definedName>
    <definedName name="fg">'[37]LISTAS DROP DOWN'!$Y$4:$Y$5</definedName>
    <definedName name="Fisheries" localSheetId="21">'[1]Tier 1 CH4  EFs'!$R$7:$S$60</definedName>
    <definedName name="Fisheries" localSheetId="23">'[1]Tier 1 CH4  EFs'!$R$7:$S$60</definedName>
    <definedName name="Fisheries" localSheetId="14">'[2]Tier 1 CH4  EFs'!$R$7:$S$60</definedName>
    <definedName name="Fisheries" localSheetId="18">'[2]Tier 1 CH4  EFs'!$R$7:$S$60</definedName>
    <definedName name="Fisheries" localSheetId="0">'[2]Tier 1 CH4  EFs'!$R$7:$S$60</definedName>
    <definedName name="Fisheries">'[2]Tier 1 CH4  EFs'!$R$7:$S$60</definedName>
    <definedName name="FisheriesN2O" localSheetId="21">'[1]Tier 1 N2O  EFs (2)'!$R$7:$S$60</definedName>
    <definedName name="FisheriesN2O" localSheetId="23">'[1]Tier 1 N2O  EFs (2)'!$R$7:$S$60</definedName>
    <definedName name="FisheriesN2O" localSheetId="14">'[2]Tier 1 N2O  EFs (2)'!$R$7:$S$60</definedName>
    <definedName name="FisheriesN2O" localSheetId="18">'[2]Tier 1 N2O  EFs (2)'!$R$7:$S$60</definedName>
    <definedName name="FisheriesN2O" localSheetId="0">'[2]Tier 1 N2O  EFs (2)'!$R$7:$S$60</definedName>
    <definedName name="FisheriesN2O">'[2]Tier 1 N2O  EFs (2)'!$R$7:$S$60</definedName>
    <definedName name="fk" localSheetId="16">#REF!</definedName>
    <definedName name="fk" localSheetId="17">#REF!</definedName>
    <definedName name="fk" localSheetId="22">#REF!</definedName>
    <definedName name="fk" localSheetId="21">#REF!</definedName>
    <definedName name="fk" localSheetId="23">#REF!</definedName>
    <definedName name="fk" localSheetId="25">#REF!</definedName>
    <definedName name="fk" localSheetId="28">#REF!</definedName>
    <definedName name="fk" localSheetId="14">#REF!</definedName>
    <definedName name="fk" localSheetId="20">#REF!</definedName>
    <definedName name="fk" localSheetId="18">#REF!</definedName>
    <definedName name="fk" localSheetId="6">#REF!</definedName>
    <definedName name="fk" localSheetId="7">#REF!</definedName>
    <definedName name="fk" localSheetId="8">#REF!</definedName>
    <definedName name="fk" localSheetId="11">#REF!</definedName>
    <definedName name="fk">#REF!</definedName>
    <definedName name="Forestry" localSheetId="21">'[1]Tier 1 CH4  EFs'!$P$7:$Q$60</definedName>
    <definedName name="Forestry" localSheetId="23">'[1]Tier 1 CH4  EFs'!$P$7:$Q$60</definedName>
    <definedName name="Forestry" localSheetId="14">'[2]Tier 1 CH4  EFs'!$P$7:$Q$60</definedName>
    <definedName name="Forestry" localSheetId="18">'[2]Tier 1 CH4  EFs'!$P$7:$Q$60</definedName>
    <definedName name="Forestry" localSheetId="0">'[2]Tier 1 CH4  EFs'!$P$7:$Q$60</definedName>
    <definedName name="Forestry">'[2]Tier 1 CH4  EFs'!$P$7:$Q$60</definedName>
    <definedName name="ForestryN2O" localSheetId="21">'[1]Tier 1 N2O  EFs (2)'!$P$7:$Q$60</definedName>
    <definedName name="ForestryN2O" localSheetId="23">'[1]Tier 1 N2O  EFs (2)'!$P$7:$Q$60</definedName>
    <definedName name="ForestryN2O" localSheetId="14">'[2]Tier 1 N2O  EFs (2)'!$P$7:$Q$60</definedName>
    <definedName name="ForestryN2O" localSheetId="18">'[2]Tier 1 N2O  EFs (2)'!$P$7:$Q$60</definedName>
    <definedName name="ForestryN2O" localSheetId="0">'[2]Tier 1 N2O  EFs (2)'!$P$7:$Q$60</definedName>
    <definedName name="ForestryN2O">'[2]Tier 1 N2O  EFs (2)'!$P$7:$Q$60</definedName>
    <definedName name="fourCategories" localSheetId="21">'[1]General_listings'!$B$193:$B$197</definedName>
    <definedName name="fourCategories" localSheetId="23">'[1]General_listings'!$B$193:$B$197</definedName>
    <definedName name="fourCategories" localSheetId="14">'[2]General_listings'!$B$193:$B$197</definedName>
    <definedName name="fourCategories" localSheetId="18">'[2]General_listings'!$B$193:$B$197</definedName>
    <definedName name="fourCategories" localSheetId="0">'[2]General_listings'!$B$193:$B$197</definedName>
    <definedName name="fourCategories">'[2]General_listings'!$B$193:$B$197</definedName>
    <definedName name="FREQS" localSheetId="16">#REF!</definedName>
    <definedName name="FREQS" localSheetId="17">#REF!</definedName>
    <definedName name="FREQS" localSheetId="22">#REF!</definedName>
    <definedName name="FREQS" localSheetId="21">#REF!</definedName>
    <definedName name="FREQS" localSheetId="23">#REF!</definedName>
    <definedName name="FREQS" localSheetId="25">#REF!</definedName>
    <definedName name="FREQS" localSheetId="28">#REF!</definedName>
    <definedName name="FREQS" localSheetId="14">#REF!</definedName>
    <definedName name="FREQS" localSheetId="20">#REF!</definedName>
    <definedName name="FREQS" localSheetId="18">#REF!</definedName>
    <definedName name="FREQS" localSheetId="6">#REF!</definedName>
    <definedName name="FREQS" localSheetId="7">#REF!</definedName>
    <definedName name="FREQS" localSheetId="8">#REF!</definedName>
    <definedName name="FREQS" localSheetId="11">#REF!</definedName>
    <definedName name="FREQS">#REF!</definedName>
    <definedName name="fuelCodes" localSheetId="16">#REF!</definedName>
    <definedName name="fuelCodes" localSheetId="17">#REF!</definedName>
    <definedName name="fuelCodes" localSheetId="12">#REF!</definedName>
    <definedName name="fuelCodes" localSheetId="22">#REF!</definedName>
    <definedName name="fuelCodes" localSheetId="21">#REF!</definedName>
    <definedName name="fuelCodes" localSheetId="23">#REF!</definedName>
    <definedName name="fuelCodes" localSheetId="25">#REF!</definedName>
    <definedName name="fuelCodes" localSheetId="28">#REF!</definedName>
    <definedName name="fuelCodes" localSheetId="14">#REF!</definedName>
    <definedName name="fuelCodes" localSheetId="15">#REF!</definedName>
    <definedName name="fuelCodes" localSheetId="20">#REF!</definedName>
    <definedName name="fuelCodes" localSheetId="18">#REF!</definedName>
    <definedName name="fuelCodes" localSheetId="6">#REF!</definedName>
    <definedName name="fuelCodes" localSheetId="7">#REF!</definedName>
    <definedName name="fuelCodes" localSheetId="8">#REF!</definedName>
    <definedName name="fuelCodes" localSheetId="11">#REF!</definedName>
    <definedName name="fuelCodes" localSheetId="13">#REF!</definedName>
    <definedName name="fuelCodes">#REF!</definedName>
    <definedName name="FuelDefinitions" localSheetId="21">'[1]General_listings'!$B$47:$F$95</definedName>
    <definedName name="FuelDefinitions" localSheetId="23">'[1]General_listings'!$B$47:$F$95</definedName>
    <definedName name="FuelDefinitions" localSheetId="14">'[2]General_listings'!$B$47:$F$95</definedName>
    <definedName name="FuelDefinitions" localSheetId="18">'[2]General_listings'!$B$47:$F$95</definedName>
    <definedName name="FuelDefinitions" localSheetId="0">'[2]General_listings'!$B$47:$F$95</definedName>
    <definedName name="FuelDefinitions">'[2]General_listings'!$B$47:$F$95</definedName>
    <definedName name="fuelInfo" localSheetId="21">'[1]CO2 EFs'!$C$7:$I$60</definedName>
    <definedName name="fuelInfo" localSheetId="23">'[1]CO2 EFs'!$C$7:$I$60</definedName>
    <definedName name="fuelInfo" localSheetId="14">'[2]CO2 EFs'!$C$7:$I$60</definedName>
    <definedName name="fuelInfo" localSheetId="18">'[2]CO2 EFs'!$C$7:$I$60</definedName>
    <definedName name="fuelInfo" localSheetId="0">'[2]CO2 EFs'!$C$7:$I$60</definedName>
    <definedName name="fuelInfo">'[2]CO2 EFs'!$C$7:$I$60</definedName>
    <definedName name="Fuels" localSheetId="21">'[1]General_listings'!$B$47:$B$95</definedName>
    <definedName name="Fuels" localSheetId="23">'[1]General_listings'!$B$47:$B$95</definedName>
    <definedName name="Fuels" localSheetId="14">'[2]General_listings'!$B$47:$B$95</definedName>
    <definedName name="Fuels" localSheetId="18">'[2]General_listings'!$B$47:$B$95</definedName>
    <definedName name="Fuels" localSheetId="0">'[2]General_listings'!$B$47:$B$95</definedName>
    <definedName name="Fuels">'[2]General_listings'!$B$47:$B$95</definedName>
    <definedName name="g" localSheetId="16">#REF!</definedName>
    <definedName name="g" localSheetId="17">#REF!</definedName>
    <definedName name="g" localSheetId="22">#REF!</definedName>
    <definedName name="g" localSheetId="21">#REF!</definedName>
    <definedName name="g" localSheetId="23">#REF!</definedName>
    <definedName name="g" localSheetId="25">#REF!</definedName>
    <definedName name="g" localSheetId="28">#REF!</definedName>
    <definedName name="g" localSheetId="14">#REF!</definedName>
    <definedName name="g" localSheetId="20">#REF!</definedName>
    <definedName name="g" localSheetId="18">#REF!</definedName>
    <definedName name="g" localSheetId="6">#REF!</definedName>
    <definedName name="g" localSheetId="7">#REF!</definedName>
    <definedName name="g" localSheetId="8">#REF!</definedName>
    <definedName name="g" localSheetId="11">#REF!</definedName>
    <definedName name="g">#REF!</definedName>
    <definedName name="gamma" localSheetId="16">#REF!</definedName>
    <definedName name="gamma" localSheetId="17">#REF!</definedName>
    <definedName name="gamma" localSheetId="22">#REF!</definedName>
    <definedName name="gamma" localSheetId="21">#REF!</definedName>
    <definedName name="gamma" localSheetId="23">#REF!</definedName>
    <definedName name="gamma" localSheetId="25">#REF!</definedName>
    <definedName name="gamma" localSheetId="28">#REF!</definedName>
    <definedName name="gamma" localSheetId="14">#REF!</definedName>
    <definedName name="gamma" localSheetId="20">#REF!</definedName>
    <definedName name="gamma" localSheetId="18">#REF!</definedName>
    <definedName name="gamma" localSheetId="6">#REF!</definedName>
    <definedName name="gamma" localSheetId="7">#REF!</definedName>
    <definedName name="gamma" localSheetId="8">#REF!</definedName>
    <definedName name="gamma" localSheetId="11">#REF!</definedName>
    <definedName name="gamma">#REF!</definedName>
    <definedName name="gasMeter3EFs" localSheetId="21">'[1]CO2 EFs'!$B$250:$C$252</definedName>
    <definedName name="gasMeter3EFs" localSheetId="23">'[1]CO2 EFs'!$B$250:$C$252</definedName>
    <definedName name="gasMeter3EFs" localSheetId="14">'[2]CO2 EFs'!$B$250:$C$252</definedName>
    <definedName name="gasMeter3EFs" localSheetId="18">'[2]CO2 EFs'!$B$250:$C$252</definedName>
    <definedName name="gasMeter3EFs" localSheetId="0">'[2]CO2 EFs'!$B$250:$C$252</definedName>
    <definedName name="gasMeter3EFs">'[2]CO2 EFs'!$B$250:$C$252</definedName>
    <definedName name="gasUnits" localSheetId="16">#REF!</definedName>
    <definedName name="gasUnits" localSheetId="17">#REF!</definedName>
    <definedName name="gasUnits" localSheetId="12">#REF!</definedName>
    <definedName name="gasUnits" localSheetId="22">#REF!</definedName>
    <definedName name="gasUnits" localSheetId="21">#REF!</definedName>
    <definedName name="gasUnits" localSheetId="23">#REF!</definedName>
    <definedName name="gasUnits" localSheetId="25">#REF!</definedName>
    <definedName name="gasUnits" localSheetId="28">#REF!</definedName>
    <definedName name="gasUnits" localSheetId="14">#REF!</definedName>
    <definedName name="gasUnits" localSheetId="15">#REF!</definedName>
    <definedName name="gasUnits" localSheetId="20">#REF!</definedName>
    <definedName name="gasUnits" localSheetId="18">#REF!</definedName>
    <definedName name="gasUnits" localSheetId="6">#REF!</definedName>
    <definedName name="gasUnits" localSheetId="7">#REF!</definedName>
    <definedName name="gasUnits" localSheetId="8">#REF!</definedName>
    <definedName name="gasUnits" localSheetId="11">#REF!</definedName>
    <definedName name="gasUnits" localSheetId="13">#REF!</definedName>
    <definedName name="gasUnits">#REF!</definedName>
    <definedName name="get_gasgperkm">'[38]Reference'!$E$196:$I$259</definedName>
    <definedName name="GWPSets" localSheetId="21">'[1]General_listings'!$B$258:$B$260</definedName>
    <definedName name="GWPSets" localSheetId="23">'[1]General_listings'!$B$258:$B$260</definedName>
    <definedName name="GWPSets" localSheetId="14">'[2]General_listings'!$B$258:$B$260</definedName>
    <definedName name="GWPSets" localSheetId="18">'[2]General_listings'!$B$258:$B$260</definedName>
    <definedName name="GWPSets" localSheetId="0">'[2]General_listings'!$B$258:$B$260</definedName>
    <definedName name="GWPSets">'[2]General_listings'!$B$258:$B$260</definedName>
    <definedName name="GWPTable" localSheetId="21">'[1]General_listings'!$B$258:$E$260</definedName>
    <definedName name="GWPTable" localSheetId="23">'[1]General_listings'!$B$258:$E$260</definedName>
    <definedName name="GWPTable" localSheetId="14">'[2]General_listings'!$B$258:$E$260</definedName>
    <definedName name="GWPTable" localSheetId="18">'[2]General_listings'!$B$258:$E$260</definedName>
    <definedName name="GWPTable" localSheetId="0">'[2]General_listings'!$B$258:$E$260</definedName>
    <definedName name="GWPTable">'[2]General_listings'!$B$258:$E$260</definedName>
    <definedName name="heatingValueCodes" localSheetId="21">'[1]General_listings'!$B$5:$D$6</definedName>
    <definedName name="heatingValueCodes" localSheetId="23">'[1]General_listings'!$B$5:$D$6</definedName>
    <definedName name="heatingValueCodes" localSheetId="14">'[2]General_listings'!$B$5:$D$6</definedName>
    <definedName name="heatingValueCodes" localSheetId="18">'[2]General_listings'!$B$5:$D$6</definedName>
    <definedName name="heatingValueCodes" localSheetId="0">'[2]General_listings'!$B$5:$D$6</definedName>
    <definedName name="heatingValueCodes">'[2]General_listings'!$B$5:$D$6</definedName>
    <definedName name="HTML_CodePage" hidden="1">1252</definedName>
    <definedName name="HTML_Control" localSheetId="12" hidden="1">{"'RELATÓRIO'!$A$1:$E$20","'RELATÓRIO'!$A$22:$D$34","'INTERNET'!$A$31:$G$58","'INTERNET'!$A$1:$G$28","'SÉRIE HISTÓRICA'!$A$167:$H$212","'SÉRIE HISTÓRICA'!$A$56:$H$101"}</definedName>
    <definedName name="HTML_Control" localSheetId="1" hidden="1">{"'RELATÓRIO'!$A$1:$E$20","'RELATÓRIO'!$A$22:$D$34","'INTERNET'!$A$31:$G$58","'INTERNET'!$A$1:$G$28","'SÉRIE HISTÓRICA'!$A$167:$H$212","'SÉRIE HISTÓRICA'!$A$56:$H$101"}</definedName>
    <definedName name="HTML_Control" localSheetId="21" hidden="1">{"'RELATÓRIO'!$A$1:$E$20","'RELATÓRIO'!$A$22:$D$34","'INTERNET'!$A$31:$G$58","'INTERNET'!$A$1:$G$28","'SÉRIE HISTÓRICA'!$A$167:$H$212","'SÉRIE HISTÓRICA'!$A$56:$H$101"}</definedName>
    <definedName name="HTML_Control" localSheetId="23" hidden="1">{"'RELATÓRIO'!$A$1:$E$20","'RELATÓRIO'!$A$22:$D$34","'INTERNET'!$A$31:$G$58","'INTERNET'!$A$1:$G$28","'SÉRIE HISTÓRICA'!$A$167:$H$212","'SÉRIE HISTÓRICA'!$A$56:$H$101"}</definedName>
    <definedName name="HTML_Control" localSheetId="28" hidden="1">{"'RELATÓRIO'!$A$1:$E$20","'RELATÓRIO'!$A$22:$D$34","'INTERNET'!$A$31:$G$58","'INTERNET'!$A$1:$G$28","'SÉRIE HISTÓRICA'!$A$167:$H$212","'SÉRIE HISTÓRICA'!$A$56:$H$101"}</definedName>
    <definedName name="HTML_Control" localSheetId="14" hidden="1">{"'RELATÓRIO'!$A$1:$E$20","'RELATÓRIO'!$A$22:$D$34","'INTERNET'!$A$31:$G$58","'INTERNET'!$A$1:$G$28","'SÉRIE HISTÓRICA'!$A$167:$H$212","'SÉRIE HISTÓRICA'!$A$56:$H$101"}</definedName>
    <definedName name="HTML_Control" localSheetId="15" hidden="1">{"'RELATÓRIO'!$A$1:$E$20","'RELATÓRIO'!$A$22:$D$34","'INTERNET'!$A$31:$G$58","'INTERNET'!$A$1:$G$28","'SÉRIE HISTÓRICA'!$A$167:$H$212","'SÉRIE HISTÓRICA'!$A$56:$H$101"}</definedName>
    <definedName name="HTML_Control" localSheetId="20" hidden="1">{"'RELATÓRIO'!$A$1:$E$20","'RELATÓRIO'!$A$22:$D$34","'INTERNET'!$A$31:$G$58","'INTERNET'!$A$1:$G$28","'SÉRIE HISTÓRICA'!$A$167:$H$212","'SÉRIE HISTÓRICA'!$A$56:$H$101"}</definedName>
    <definedName name="HTML_Control" localSheetId="18" hidden="1">{"'RELATÓRIO'!$A$1:$E$20","'RELATÓRIO'!$A$22:$D$34","'INTERNET'!$A$31:$G$58","'INTERNET'!$A$1:$G$28","'SÉRIE HISTÓRICA'!$A$167:$H$212","'SÉRIE HISTÓRICA'!$A$56:$H$101"}</definedName>
    <definedName name="HTML_Control" localSheetId="13" hidden="1">{"'RELATÓRIO'!$A$1:$E$20","'RELATÓRIO'!$A$22:$D$34","'INTERNET'!$A$31:$G$58","'INTERNET'!$A$1:$G$28","'SÉRIE HISTÓRICA'!$A$167:$H$212","'SÉRIE HISTÓRICA'!$A$56:$H$101"}</definedName>
    <definedName name="HTML_Control" localSheetId="27" hidden="1">{"'RELATÓRIO'!$A$1:$E$20","'RELATÓRIO'!$A$22:$D$34","'INTERNET'!$A$31:$G$58","'INTERNET'!$A$1:$G$28","'SÉRIE HISTÓRICA'!$A$167:$H$212","'SÉRIE HISTÓRICA'!$A$56:$H$101"}</definedName>
    <definedName name="HTML_Control" hidden="1">{"'RELATÓRIO'!$A$1:$E$20","'RELATÓRIO'!$A$22:$D$34","'INTERNET'!$A$31:$G$58","'INTERNET'!$A$1:$G$28","'SÉRIE HISTÓRICA'!$A$167:$H$212","'SÉRIE HISTÓRICA'!$A$56:$H$101"}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"C:\DIVULGAÇÃO INPC IPCA 2001\inpc0501.htm"</definedName>
    <definedName name="HTML_Title" hidden="1">""</definedName>
    <definedName name="HVConversionValues" localSheetId="21">'[1]General_listings'!$B$203:$C$254</definedName>
    <definedName name="HVConversionValues" localSheetId="23">'[1]General_listings'!$B$203:$C$254</definedName>
    <definedName name="HVConversionValues" localSheetId="14">'[2]General_listings'!$B$203:$C$254</definedName>
    <definedName name="HVConversionValues" localSheetId="18">'[2]General_listings'!$B$203:$C$254</definedName>
    <definedName name="HVConversionValues" localSheetId="0">'[2]General_listings'!$B$203:$C$254</definedName>
    <definedName name="HVConversionValues">'[2]General_listings'!$B$203:$C$254</definedName>
    <definedName name="IMPCE05" localSheetId="16">#REF!</definedName>
    <definedName name="IMPCE05" localSheetId="17">#REF!</definedName>
    <definedName name="IMPCE05" localSheetId="22">#REF!</definedName>
    <definedName name="IMPCE05" localSheetId="21">#REF!</definedName>
    <definedName name="IMPCE05" localSheetId="23">#REF!</definedName>
    <definedName name="IMPCE05" localSheetId="25">#REF!</definedName>
    <definedName name="IMPCE05" localSheetId="28">#REF!</definedName>
    <definedName name="IMPCE05" localSheetId="14">#REF!</definedName>
    <definedName name="IMPCE05" localSheetId="20">#REF!</definedName>
    <definedName name="IMPCE05" localSheetId="18">#REF!</definedName>
    <definedName name="IMPCE05" localSheetId="6">#REF!</definedName>
    <definedName name="IMPCE05" localSheetId="7">#REF!</definedName>
    <definedName name="IMPCE05" localSheetId="8">#REF!</definedName>
    <definedName name="IMPCE05" localSheetId="11">#REF!</definedName>
    <definedName name="IMPCE05">#REF!</definedName>
    <definedName name="IMPCE07" localSheetId="16">#REF!</definedName>
    <definedName name="IMPCE07" localSheetId="17">#REF!</definedName>
    <definedName name="IMPCE07" localSheetId="22">#REF!</definedName>
    <definedName name="IMPCE07" localSheetId="21">#REF!</definedName>
    <definedName name="IMPCE07" localSheetId="23">#REF!</definedName>
    <definedName name="IMPCE07" localSheetId="25">#REF!</definedName>
    <definedName name="IMPCE07" localSheetId="28">#REF!</definedName>
    <definedName name="IMPCE07" localSheetId="14">#REF!</definedName>
    <definedName name="IMPCE07" localSheetId="20">#REF!</definedName>
    <definedName name="IMPCE07" localSheetId="18">#REF!</definedName>
    <definedName name="IMPCE07" localSheetId="6">#REF!</definedName>
    <definedName name="IMPCE07" localSheetId="7">#REF!</definedName>
    <definedName name="IMPCE07" localSheetId="8">#REF!</definedName>
    <definedName name="IMPCE07" localSheetId="11">#REF!</definedName>
    <definedName name="IMPCE07">#REF!</definedName>
    <definedName name="IMPCE08" localSheetId="16">#REF!</definedName>
    <definedName name="IMPCE08" localSheetId="17">#REF!</definedName>
    <definedName name="IMPCE08" localSheetId="22">#REF!</definedName>
    <definedName name="IMPCE08" localSheetId="21">#REF!</definedName>
    <definedName name="IMPCE08" localSheetId="23">#REF!</definedName>
    <definedName name="IMPCE08" localSheetId="25">#REF!</definedName>
    <definedName name="IMPCE08" localSheetId="28">#REF!</definedName>
    <definedName name="IMPCE08" localSheetId="14">#REF!</definedName>
    <definedName name="IMPCE08" localSheetId="20">#REF!</definedName>
    <definedName name="IMPCE08" localSheetId="18">#REF!</definedName>
    <definedName name="IMPCE08" localSheetId="6">#REF!</definedName>
    <definedName name="IMPCE08" localSheetId="7">#REF!</definedName>
    <definedName name="IMPCE08" localSheetId="8">#REF!</definedName>
    <definedName name="IMPCE08" localSheetId="11">#REF!</definedName>
    <definedName name="IMPCE08">#REF!</definedName>
    <definedName name="IMPCE12" localSheetId="16">#REF!</definedName>
    <definedName name="IMPCE12" localSheetId="17">#REF!</definedName>
    <definedName name="IMPCE12" localSheetId="22">#REF!</definedName>
    <definedName name="IMPCE12" localSheetId="21">#REF!</definedName>
    <definedName name="IMPCE12" localSheetId="25">#REF!</definedName>
    <definedName name="IMPCE12" localSheetId="28">#REF!</definedName>
    <definedName name="IMPCE12" localSheetId="20">#REF!</definedName>
    <definedName name="IMPCE12" localSheetId="6">#REF!</definedName>
    <definedName name="IMPCE12" localSheetId="7">#REF!</definedName>
    <definedName name="IMPCE12" localSheetId="8">#REF!</definedName>
    <definedName name="IMPCE12" localSheetId="11">#REF!</definedName>
    <definedName name="IMPCE12">#REF!</definedName>
    <definedName name="IMPCE13" localSheetId="16">#REF!</definedName>
    <definedName name="IMPCE13" localSheetId="17">#REF!</definedName>
    <definedName name="IMPCE13" localSheetId="22">#REF!</definedName>
    <definedName name="IMPCE13" localSheetId="21">#REF!</definedName>
    <definedName name="IMPCE13" localSheetId="25">#REF!</definedName>
    <definedName name="IMPCE13" localSheetId="28">#REF!</definedName>
    <definedName name="IMPCE13" localSheetId="20">#REF!</definedName>
    <definedName name="IMPCE13" localSheetId="6">#REF!</definedName>
    <definedName name="IMPCE13" localSheetId="7">#REF!</definedName>
    <definedName name="IMPCE13" localSheetId="8">#REF!</definedName>
    <definedName name="IMPCE13" localSheetId="11">#REF!</definedName>
    <definedName name="IMPCE13">#REF!</definedName>
    <definedName name="Imprimir_área_IM" localSheetId="16">#REF!</definedName>
    <definedName name="Imprimir_área_IM" localSheetId="17">#REF!</definedName>
    <definedName name="Imprimir_área_IM" localSheetId="22">#REF!</definedName>
    <definedName name="Imprimir_área_IM" localSheetId="21">#REF!</definedName>
    <definedName name="Imprimir_área_IM" localSheetId="25">#REF!</definedName>
    <definedName name="Imprimir_área_IM" localSheetId="28">#REF!</definedName>
    <definedName name="Imprimir_área_IM" localSheetId="20">#REF!</definedName>
    <definedName name="Imprimir_área_IM" localSheetId="6">#REF!</definedName>
    <definedName name="Imprimir_área_IM" localSheetId="7">#REF!</definedName>
    <definedName name="Imprimir_área_IM" localSheetId="8">#REF!</definedName>
    <definedName name="Imprimir_área_IM" localSheetId="11">#REF!</definedName>
    <definedName name="Imprimir_área_IM">#REF!</definedName>
    <definedName name="Industries" localSheetId="21">'[1]General_listings'!$B$13:$B$21</definedName>
    <definedName name="Industries" localSheetId="23">'[1]General_listings'!$B$13:$B$21</definedName>
    <definedName name="Industries" localSheetId="14">'[2]General_listings'!$B$13:$B$21</definedName>
    <definedName name="Industries" localSheetId="18">'[2]General_listings'!$B$13:$B$21</definedName>
    <definedName name="Industries" localSheetId="0">'[2]General_listings'!$B$13:$B$21</definedName>
    <definedName name="Industries">'[2]General_listings'!$B$13:$B$21</definedName>
    <definedName name="industryEFTableKeys" localSheetId="21">'[1]Tier 1 CH4  EFs'!$B$274:$D$282</definedName>
    <definedName name="industryEFTableKeys" localSheetId="23">'[1]Tier 1 CH4  EFs'!$B$274:$D$282</definedName>
    <definedName name="industryEFTableKeys" localSheetId="14">'[2]Tier 1 CH4  EFs'!$B$274:$D$282</definedName>
    <definedName name="industryEFTableKeys" localSheetId="18">'[2]Tier 1 CH4  EFs'!$B$274:$D$282</definedName>
    <definedName name="industryEFTableKeys" localSheetId="0">'[2]Tier 1 CH4  EFs'!$B$274:$D$282</definedName>
    <definedName name="industryEFTableKeys">'[2]Tier 1 CH4  EFs'!$B$274:$D$282</definedName>
    <definedName name="industryEFTableKeysN2O" localSheetId="21">'[1]Tier 1 N2O  EFs (2)'!$B$274:$D$282</definedName>
    <definedName name="industryEFTableKeysN2O" localSheetId="23">'[1]Tier 1 N2O  EFs (2)'!$B$274:$D$282</definedName>
    <definedName name="industryEFTableKeysN2O" localSheetId="14">'[2]Tier 1 N2O  EFs (2)'!$B$274:$D$282</definedName>
    <definedName name="industryEFTableKeysN2O" localSheetId="18">'[2]Tier 1 N2O  EFs (2)'!$B$274:$D$282</definedName>
    <definedName name="industryEFTableKeysN2O" localSheetId="0">'[2]Tier 1 N2O  EFs (2)'!$B$274:$D$282</definedName>
    <definedName name="industryEFTableKeysN2O">'[2]Tier 1 N2O  EFs (2)'!$B$274:$D$282</definedName>
    <definedName name="INPUT12" localSheetId="16">#REF!</definedName>
    <definedName name="INPUT12" localSheetId="17">#REF!</definedName>
    <definedName name="INPUT12" localSheetId="22">#REF!</definedName>
    <definedName name="INPUT12" localSheetId="21">#REF!</definedName>
    <definedName name="INPUT12" localSheetId="23">#REF!</definedName>
    <definedName name="INPUT12" localSheetId="25">#REF!</definedName>
    <definedName name="INPUT12" localSheetId="28">#REF!</definedName>
    <definedName name="INPUT12" localSheetId="14">#REF!</definedName>
    <definedName name="INPUT12" localSheetId="20">#REF!</definedName>
    <definedName name="INPUT12" localSheetId="18">#REF!</definedName>
    <definedName name="INPUT12" localSheetId="6">#REF!</definedName>
    <definedName name="INPUT12" localSheetId="7">#REF!</definedName>
    <definedName name="INPUT12" localSheetId="8">#REF!</definedName>
    <definedName name="INPUT12" localSheetId="11">#REF!</definedName>
    <definedName name="INPUT12">#REF!</definedName>
    <definedName name="INPUT15" localSheetId="16">#REF!</definedName>
    <definedName name="INPUT15" localSheetId="17">#REF!</definedName>
    <definedName name="INPUT15" localSheetId="22">#REF!</definedName>
    <definedName name="INPUT15" localSheetId="21">#REF!</definedName>
    <definedName name="INPUT15" localSheetId="23">#REF!</definedName>
    <definedName name="INPUT15" localSheetId="25">#REF!</definedName>
    <definedName name="INPUT15" localSheetId="28">#REF!</definedName>
    <definedName name="INPUT15" localSheetId="14">#REF!</definedName>
    <definedName name="INPUT15" localSheetId="20">#REF!</definedName>
    <definedName name="INPUT15" localSheetId="18">#REF!</definedName>
    <definedName name="INPUT15" localSheetId="6">#REF!</definedName>
    <definedName name="INPUT15" localSheetId="7">#REF!</definedName>
    <definedName name="INPUT15" localSheetId="8">#REF!</definedName>
    <definedName name="INPUT15" localSheetId="11">#REF!</definedName>
    <definedName name="INPUT15">#REF!</definedName>
    <definedName name="INPUT16" localSheetId="16">#REF!</definedName>
    <definedName name="INPUT16" localSheetId="17">#REF!</definedName>
    <definedName name="INPUT16" localSheetId="22">#REF!</definedName>
    <definedName name="INPUT16" localSheetId="21">#REF!</definedName>
    <definedName name="INPUT16" localSheetId="23">#REF!</definedName>
    <definedName name="INPUT16" localSheetId="25">#REF!</definedName>
    <definedName name="INPUT16" localSheetId="28">#REF!</definedName>
    <definedName name="INPUT16" localSheetId="14">#REF!</definedName>
    <definedName name="INPUT16" localSheetId="20">#REF!</definedName>
    <definedName name="INPUT16" localSheetId="18">#REF!</definedName>
    <definedName name="INPUT16" localSheetId="6">#REF!</definedName>
    <definedName name="INPUT16" localSheetId="7">#REF!</definedName>
    <definedName name="INPUT16" localSheetId="8">#REF!</definedName>
    <definedName name="INPUT16" localSheetId="11">#REF!</definedName>
    <definedName name="INPUT16">#REF!</definedName>
    <definedName name="INPUT17" localSheetId="16">#REF!</definedName>
    <definedName name="INPUT17" localSheetId="17">#REF!</definedName>
    <definedName name="INPUT17" localSheetId="22">#REF!</definedName>
    <definedName name="INPUT17" localSheetId="21">#REF!</definedName>
    <definedName name="INPUT17" localSheetId="25">#REF!</definedName>
    <definedName name="INPUT17" localSheetId="28">#REF!</definedName>
    <definedName name="INPUT17" localSheetId="20">#REF!</definedName>
    <definedName name="INPUT17" localSheetId="6">#REF!</definedName>
    <definedName name="INPUT17" localSheetId="7">#REF!</definedName>
    <definedName name="INPUT17" localSheetId="8">#REF!</definedName>
    <definedName name="INPUT17" localSheetId="11">#REF!</definedName>
    <definedName name="INPUT17">#REF!</definedName>
    <definedName name="INPUT18A" localSheetId="16">#REF!</definedName>
    <definedName name="INPUT18A" localSheetId="17">#REF!</definedName>
    <definedName name="INPUT18A" localSheetId="22">#REF!</definedName>
    <definedName name="INPUT18A" localSheetId="21">#REF!</definedName>
    <definedName name="INPUT18A" localSheetId="25">#REF!</definedName>
    <definedName name="INPUT18A" localSheetId="28">#REF!</definedName>
    <definedName name="INPUT18A" localSheetId="20">#REF!</definedName>
    <definedName name="INPUT18A" localSheetId="6">#REF!</definedName>
    <definedName name="INPUT18A" localSheetId="7">#REF!</definedName>
    <definedName name="INPUT18A" localSheetId="8">#REF!</definedName>
    <definedName name="INPUT18A" localSheetId="11">#REF!</definedName>
    <definedName name="INPUT18A">#REF!</definedName>
    <definedName name="INPUT18B" localSheetId="16">#REF!</definedName>
    <definedName name="INPUT18B" localSheetId="17">#REF!</definedName>
    <definedName name="INPUT18B" localSheetId="22">#REF!</definedName>
    <definedName name="INPUT18B" localSheetId="21">#REF!</definedName>
    <definedName name="INPUT18B" localSheetId="25">#REF!</definedName>
    <definedName name="INPUT18B" localSheetId="28">#REF!</definedName>
    <definedName name="INPUT18B" localSheetId="20">#REF!</definedName>
    <definedName name="INPUT18B" localSheetId="6">#REF!</definedName>
    <definedName name="INPUT18B" localSheetId="7">#REF!</definedName>
    <definedName name="INPUT18B" localSheetId="8">#REF!</definedName>
    <definedName name="INPUT18B" localSheetId="11">#REF!</definedName>
    <definedName name="INPUT18B">#REF!</definedName>
    <definedName name="INPUT18C" localSheetId="16">#REF!</definedName>
    <definedName name="INPUT18C" localSheetId="17">#REF!</definedName>
    <definedName name="INPUT18C" localSheetId="22">#REF!</definedName>
    <definedName name="INPUT18C" localSheetId="21">#REF!</definedName>
    <definedName name="INPUT18C" localSheetId="25">#REF!</definedName>
    <definedName name="INPUT18C" localSheetId="28">#REF!</definedName>
    <definedName name="INPUT18C" localSheetId="20">#REF!</definedName>
    <definedName name="INPUT18C" localSheetId="6">#REF!</definedName>
    <definedName name="INPUT18C" localSheetId="7">#REF!</definedName>
    <definedName name="INPUT18C" localSheetId="8">#REF!</definedName>
    <definedName name="INPUT18C" localSheetId="11">#REF!</definedName>
    <definedName name="INPUT18C">#REF!</definedName>
    <definedName name="INPUT24" localSheetId="16">#REF!</definedName>
    <definedName name="INPUT24" localSheetId="17">#REF!</definedName>
    <definedName name="INPUT24" localSheetId="22">#REF!</definedName>
    <definedName name="INPUT24" localSheetId="21">#REF!</definedName>
    <definedName name="INPUT24" localSheetId="25">#REF!</definedName>
    <definedName name="INPUT24" localSheetId="28">#REF!</definedName>
    <definedName name="INPUT24" localSheetId="20">#REF!</definedName>
    <definedName name="INPUT24" localSheetId="6">#REF!</definedName>
    <definedName name="INPUT24" localSheetId="7">#REF!</definedName>
    <definedName name="INPUT24" localSheetId="8">#REF!</definedName>
    <definedName name="INPUT24" localSheetId="11">#REF!</definedName>
    <definedName name="INPUT24">#REF!</definedName>
    <definedName name="INPUT38" localSheetId="16">#REF!</definedName>
    <definedName name="INPUT38" localSheetId="17">#REF!</definedName>
    <definedName name="INPUT38" localSheetId="22">#REF!</definedName>
    <definedName name="INPUT38" localSheetId="21">#REF!</definedName>
    <definedName name="INPUT38" localSheetId="25">#REF!</definedName>
    <definedName name="INPUT38" localSheetId="28">#REF!</definedName>
    <definedName name="INPUT38" localSheetId="20">#REF!</definedName>
    <definedName name="INPUT38" localSheetId="6">#REF!</definedName>
    <definedName name="INPUT38" localSheetId="7">#REF!</definedName>
    <definedName name="INPUT38" localSheetId="8">#REF!</definedName>
    <definedName name="INPUT38" localSheetId="11">#REF!</definedName>
    <definedName name="INPUT38">#REF!</definedName>
    <definedName name="INPUT8" localSheetId="16">#REF!</definedName>
    <definedName name="INPUT8" localSheetId="17">#REF!</definedName>
    <definedName name="INPUT8" localSheetId="22">#REF!</definedName>
    <definedName name="INPUT8" localSheetId="21">#REF!</definedName>
    <definedName name="INPUT8" localSheetId="25">#REF!</definedName>
    <definedName name="INPUT8" localSheetId="28">#REF!</definedName>
    <definedName name="INPUT8" localSheetId="20">#REF!</definedName>
    <definedName name="INPUT8" localSheetId="6">#REF!</definedName>
    <definedName name="INPUT8" localSheetId="7">#REF!</definedName>
    <definedName name="INPUT8" localSheetId="8">#REF!</definedName>
    <definedName name="INPUT8" localSheetId="11">#REF!</definedName>
    <definedName name="INPUT8">#REF!</definedName>
    <definedName name="Institutional" localSheetId="21">'[1]Tier 1 CH4  EFs'!$J$7:$K$60</definedName>
    <definedName name="Institutional" localSheetId="23">'[1]Tier 1 CH4  EFs'!$J$7:$K$60</definedName>
    <definedName name="Institutional" localSheetId="14">'[2]Tier 1 CH4  EFs'!$J$7:$K$60</definedName>
    <definedName name="Institutional" localSheetId="18">'[2]Tier 1 CH4  EFs'!$J$7:$K$60</definedName>
    <definedName name="Institutional" localSheetId="0">'[2]Tier 1 CH4  EFs'!$J$7:$K$60</definedName>
    <definedName name="Institutional">'[2]Tier 1 CH4  EFs'!$J$7:$K$60</definedName>
    <definedName name="InstitutionalN2O" localSheetId="21">'[1]Tier 1 N2O  EFs (2)'!$J$7:$K$60</definedName>
    <definedName name="InstitutionalN2O" localSheetId="23">'[1]Tier 1 N2O  EFs (2)'!$J$7:$K$60</definedName>
    <definedName name="InstitutionalN2O" localSheetId="14">'[2]Tier 1 N2O  EFs (2)'!$J$7:$K$60</definedName>
    <definedName name="InstitutionalN2O" localSheetId="18">'[2]Tier 1 N2O  EFs (2)'!$J$7:$K$60</definedName>
    <definedName name="InstitutionalN2O" localSheetId="0">'[2]Tier 1 N2O  EFs (2)'!$J$7:$K$60</definedName>
    <definedName name="InstitutionalN2O">'[2]Tier 1 N2O  EFs (2)'!$J$7:$K$60</definedName>
    <definedName name="LE" localSheetId="21">'[34]DADOS'!$D$2:$D$8</definedName>
    <definedName name="LE" localSheetId="23">'[34]DADOS'!$D$2:$D$8</definedName>
    <definedName name="LE" localSheetId="14">'[35]DADOS'!$D$2:$D$8</definedName>
    <definedName name="LE" localSheetId="18">'[35]DADOS'!$D$2:$D$8</definedName>
    <definedName name="LE" localSheetId="0">'[35]DADOS'!$D$2:$D$8</definedName>
    <definedName name="LE">'[35]DADOS'!$D$2:$D$8</definedName>
    <definedName name="liquidLiterEFs" localSheetId="21">'[1]CO2 EFs'!$B$235:$C$245</definedName>
    <definedName name="liquidLiterEFs" localSheetId="23">'[1]CO2 EFs'!$B$235:$C$245</definedName>
    <definedName name="liquidLiterEFs" localSheetId="14">'[2]CO2 EFs'!$B$235:$C$245</definedName>
    <definedName name="liquidLiterEFs" localSheetId="18">'[2]CO2 EFs'!$B$235:$C$245</definedName>
    <definedName name="liquidLiterEFs" localSheetId="0">'[2]CO2 EFs'!$B$235:$C$245</definedName>
    <definedName name="liquidLiterEFs">'[2]CO2 EFs'!$B$235:$C$245</definedName>
    <definedName name="liquidUnits" localSheetId="16">#REF!</definedName>
    <definedName name="liquidUnits" localSheetId="17">#REF!</definedName>
    <definedName name="liquidUnits" localSheetId="12">#REF!</definedName>
    <definedName name="liquidUnits" localSheetId="22">#REF!</definedName>
    <definedName name="liquidUnits" localSheetId="21">#REF!</definedName>
    <definedName name="liquidUnits" localSheetId="23">#REF!</definedName>
    <definedName name="liquidUnits" localSheetId="25">#REF!</definedName>
    <definedName name="liquidUnits" localSheetId="28">#REF!</definedName>
    <definedName name="liquidUnits" localSheetId="14">#REF!</definedName>
    <definedName name="liquidUnits" localSheetId="15">#REF!</definedName>
    <definedName name="liquidUnits" localSheetId="20">#REF!</definedName>
    <definedName name="liquidUnits" localSheetId="18">#REF!</definedName>
    <definedName name="liquidUnits" localSheetId="6">#REF!</definedName>
    <definedName name="liquidUnits" localSheetId="7">#REF!</definedName>
    <definedName name="liquidUnits" localSheetId="8">#REF!</definedName>
    <definedName name="liquidUnits" localSheetId="11">#REF!</definedName>
    <definedName name="liquidUnits" localSheetId="13">#REF!</definedName>
    <definedName name="liquidUnits">#REF!</definedName>
    <definedName name="Lugar" localSheetId="16">#REF!</definedName>
    <definedName name="Lugar" localSheetId="17">#REF!</definedName>
    <definedName name="Lugar" localSheetId="12">#REF!</definedName>
    <definedName name="Lugar" localSheetId="22">#REF!</definedName>
    <definedName name="Lugar" localSheetId="21">#REF!</definedName>
    <definedName name="Lugar" localSheetId="25">#REF!</definedName>
    <definedName name="Lugar" localSheetId="28">#REF!</definedName>
    <definedName name="Lugar" localSheetId="14">#REF!</definedName>
    <definedName name="Lugar" localSheetId="15">#REF!</definedName>
    <definedName name="Lugar" localSheetId="20">#REF!</definedName>
    <definedName name="Lugar" localSheetId="18">#REF!</definedName>
    <definedName name="Lugar" localSheetId="6">#REF!</definedName>
    <definedName name="Lugar" localSheetId="7">#REF!</definedName>
    <definedName name="Lugar" localSheetId="8">#REF!</definedName>
    <definedName name="Lugar" localSheetId="11">#REF!</definedName>
    <definedName name="Lugar" localSheetId="13">#REF!</definedName>
    <definedName name="Lugar">#REF!</definedName>
    <definedName name="Manufacturing" localSheetId="21">'[1]Tier 1 CH4  EFs'!$D$7:$E$60</definedName>
    <definedName name="Manufacturing" localSheetId="23">'[1]Tier 1 CH4  EFs'!$D$7:$E$60</definedName>
    <definedName name="Manufacturing" localSheetId="14">'[2]Tier 1 CH4  EFs'!$D$7:$E$60</definedName>
    <definedName name="Manufacturing" localSheetId="18">'[2]Tier 1 CH4  EFs'!$D$7:$E$60</definedName>
    <definedName name="Manufacturing" localSheetId="0">'[2]Tier 1 CH4  EFs'!$D$7:$E$60</definedName>
    <definedName name="Manufacturing">'[2]Tier 1 CH4  EFs'!$D$7:$E$60</definedName>
    <definedName name="ManufacturingN2O" localSheetId="21">'[1]Tier 1 N2O  EFs (2)'!$D$7:$E$60</definedName>
    <definedName name="ManufacturingN2O" localSheetId="23">'[1]Tier 1 N2O  EFs (2)'!$D$7:$E$60</definedName>
    <definedName name="ManufacturingN2O" localSheetId="14">'[2]Tier 1 N2O  EFs (2)'!$D$7:$E$60</definedName>
    <definedName name="ManufacturingN2O" localSheetId="18">'[2]Tier 1 N2O  EFs (2)'!$D$7:$E$60</definedName>
    <definedName name="ManufacturingN2O" localSheetId="0">'[2]Tier 1 N2O  EFs (2)'!$D$7:$E$60</definedName>
    <definedName name="ManufacturingN2O">'[2]Tier 1 N2O  EFs (2)'!$D$7:$E$60</definedName>
    <definedName name="mat_qdr_13" localSheetId="21">'[4]LISTAS DROP DOWN'!$S$4:$S$5</definedName>
    <definedName name="mat_qdr_13" localSheetId="23">'[4]LISTAS DROP DOWN'!$S$4:$S$5</definedName>
    <definedName name="mat_qdr_13" localSheetId="14">'[5]LISTAS DROP DOWN'!$S$4:$S$5</definedName>
    <definedName name="mat_qdr_13" localSheetId="18">'[5]LISTAS DROP DOWN'!$S$4:$S$5</definedName>
    <definedName name="mat_qdr_13" localSheetId="0">'[5]LISTAS DROP DOWN'!$S$4:$S$5</definedName>
    <definedName name="mat_qdr_13">'[5]LISTAS DROP DOWN'!$S$4:$S$5</definedName>
    <definedName name="Max" localSheetId="1" hidden="1">{"Placas",#N/A,FALSE,"A";"Ventas",#N/A,FALSE,"A"}</definedName>
    <definedName name="Max" localSheetId="21" hidden="1">{"Placas",#N/A,FALSE,"A";"Ventas",#N/A,FALSE,"A"}</definedName>
    <definedName name="Max" localSheetId="23" hidden="1">{"Placas",#N/A,FALSE,"A";"Ventas",#N/A,FALSE,"A"}</definedName>
    <definedName name="Max" localSheetId="28" hidden="1">{"Placas",#N/A,FALSE,"A";"Ventas",#N/A,FALSE,"A"}</definedName>
    <definedName name="Max" localSheetId="14" hidden="1">{"Placas",#N/A,FALSE,"A";"Ventas",#N/A,FALSE,"A"}</definedName>
    <definedName name="Max" localSheetId="18" hidden="1">{"Placas",#N/A,FALSE,"A";"Ventas",#N/A,FALSE,"A"}</definedName>
    <definedName name="Max" localSheetId="0" hidden="1">{"Placas",#N/A,FALSE,"A";"Ventas",#N/A,FALSE,"A"}</definedName>
    <definedName name="Max" localSheetId="27" hidden="1">{"Placas",#N/A,FALSE,"A";"Ventas",#N/A,FALSE,"A"}</definedName>
    <definedName name="Max" hidden="1">{"Placas",#N/A,FALSE,"A";"Ventas",#N/A,FALSE,"A"}</definedName>
    <definedName name="Medio_de_transporte" localSheetId="16">#REF!</definedName>
    <definedName name="Medio_de_transporte" localSheetId="17">#REF!</definedName>
    <definedName name="Medio_de_transporte" localSheetId="12">#REF!</definedName>
    <definedName name="Medio_de_transporte" localSheetId="22">#REF!</definedName>
    <definedName name="Medio_de_transporte" localSheetId="21">#REF!</definedName>
    <definedName name="Medio_de_transporte" localSheetId="25">#REF!</definedName>
    <definedName name="Medio_de_transporte" localSheetId="28">#REF!</definedName>
    <definedName name="Medio_de_transporte" localSheetId="14">#REF!</definedName>
    <definedName name="Medio_de_transporte" localSheetId="15">#REF!</definedName>
    <definedName name="Medio_de_transporte" localSheetId="20">#REF!</definedName>
    <definedName name="Medio_de_transporte" localSheetId="18">#REF!</definedName>
    <definedName name="Medio_de_transporte" localSheetId="6">#REF!</definedName>
    <definedName name="Medio_de_transporte" localSheetId="7">#REF!</definedName>
    <definedName name="Medio_de_transporte" localSheetId="8">#REF!</definedName>
    <definedName name="Medio_de_transporte" localSheetId="11">#REF!</definedName>
    <definedName name="Medio_de_transporte" localSheetId="13">#REF!</definedName>
    <definedName name="Medio_de_transporte">#REF!</definedName>
    <definedName name="METRAGEM" localSheetId="16">#REF!</definedName>
    <definedName name="METRAGEM" localSheetId="17">#REF!</definedName>
    <definedName name="METRAGEM" localSheetId="12">#REF!</definedName>
    <definedName name="METRAGEM" localSheetId="22">#REF!</definedName>
    <definedName name="METRAGEM" localSheetId="21">#REF!</definedName>
    <definedName name="METRAGEM" localSheetId="25">#REF!</definedName>
    <definedName name="METRAGEM" localSheetId="28">#REF!</definedName>
    <definedName name="METRAGEM" localSheetId="14">#REF!</definedName>
    <definedName name="METRAGEM" localSheetId="15">#REF!</definedName>
    <definedName name="METRAGEM" localSheetId="20">#REF!</definedName>
    <definedName name="METRAGEM" localSheetId="18">#REF!</definedName>
    <definedName name="METRAGEM" localSheetId="6">#REF!</definedName>
    <definedName name="METRAGEM" localSheetId="7">#REF!</definedName>
    <definedName name="METRAGEM" localSheetId="8">#REF!</definedName>
    <definedName name="METRAGEM" localSheetId="11">#REF!</definedName>
    <definedName name="METRAGEM" localSheetId="13">#REF!</definedName>
    <definedName name="METRAGEM">#REF!</definedName>
    <definedName name="moda_qdr_5" localSheetId="21">'[4]LISTAS DROP DOWN'!$I$4:$I$9</definedName>
    <definedName name="moda_qdr_5" localSheetId="23">'[4]LISTAS DROP DOWN'!$I$4:$I$9</definedName>
    <definedName name="moda_qdr_5" localSheetId="14">'[5]LISTAS DROP DOWN'!$I$4:$I$9</definedName>
    <definedName name="moda_qdr_5" localSheetId="18">'[5]LISTAS DROP DOWN'!$I$4:$I$9</definedName>
    <definedName name="moda_qdr_5" localSheetId="0">'[5]LISTAS DROP DOWN'!$I$4:$I$9</definedName>
    <definedName name="moda_qdr_5">'[5]LISTAS DROP DOWN'!$I$4:$I$9</definedName>
    <definedName name="moda_qdr_6" localSheetId="21">'[4]LISTAS DROP DOWN'!$K$4:$K$8</definedName>
    <definedName name="moda_qdr_6" localSheetId="23">'[4]LISTAS DROP DOWN'!$K$4:$K$8</definedName>
    <definedName name="moda_qdr_6" localSheetId="14">'[5]LISTAS DROP DOWN'!$K$4:$K$8</definedName>
    <definedName name="moda_qdr_6" localSheetId="18">'[5]LISTAS DROP DOWN'!$K$4:$K$8</definedName>
    <definedName name="moda_qdr_6" localSheetId="0">'[5]LISTAS DROP DOWN'!$K$4:$K$8</definedName>
    <definedName name="moda_qdr_6">'[5]LISTAS DROP DOWN'!$K$4:$K$8</definedName>
    <definedName name="MODAL" localSheetId="21">'[20]DADOS'!$U$2:$U$7</definedName>
    <definedName name="MODAL" localSheetId="23">'[21]DADOS'!$U$2:$U$7</definedName>
    <definedName name="MODAL" localSheetId="14">'[22]DADOS'!$U$2:$U$7</definedName>
    <definedName name="MODAL" localSheetId="15">'[23]DADOS'!$U$2:$U$7</definedName>
    <definedName name="MODAL" localSheetId="20">'[23]DADOS'!$U$2:$U$7</definedName>
    <definedName name="MODAL" localSheetId="18">'[22]DADOS'!$U$2:$U$7</definedName>
    <definedName name="MODAL">'[24]DADOS'!$U$2:$U$7</definedName>
    <definedName name="Modo_de_transporte" localSheetId="16">#REF!</definedName>
    <definedName name="Modo_de_transporte" localSheetId="17">#REF!</definedName>
    <definedName name="Modo_de_transporte" localSheetId="12">#REF!</definedName>
    <definedName name="Modo_de_transporte" localSheetId="22">#REF!</definedName>
    <definedName name="Modo_de_transporte" localSheetId="21">#REF!</definedName>
    <definedName name="Modo_de_transporte" localSheetId="25">#REF!</definedName>
    <definedName name="Modo_de_transporte" localSheetId="28">#REF!</definedName>
    <definedName name="Modo_de_transporte" localSheetId="14">#REF!</definedName>
    <definedName name="Modo_de_transporte" localSheetId="15">#REF!</definedName>
    <definedName name="Modo_de_transporte" localSheetId="20">#REF!</definedName>
    <definedName name="Modo_de_transporte" localSheetId="18">#REF!</definedName>
    <definedName name="Modo_de_transporte" localSheetId="6">#REF!</definedName>
    <definedName name="Modo_de_transporte" localSheetId="7">#REF!</definedName>
    <definedName name="Modo_de_transporte" localSheetId="8">#REF!</definedName>
    <definedName name="Modo_de_transporte" localSheetId="11">#REF!</definedName>
    <definedName name="Modo_de_transporte" localSheetId="13">#REF!</definedName>
    <definedName name="Modo_de_transporte">#REF!</definedName>
    <definedName name="Money" localSheetId="16">#REF!</definedName>
    <definedName name="Money" localSheetId="17">#REF!</definedName>
    <definedName name="Money" localSheetId="22">#REF!</definedName>
    <definedName name="Money" localSheetId="21">#REF!</definedName>
    <definedName name="Money" localSheetId="25">#REF!</definedName>
    <definedName name="Money" localSheetId="28">#REF!</definedName>
    <definedName name="Money" localSheetId="20">#REF!</definedName>
    <definedName name="Money" localSheetId="6">#REF!</definedName>
    <definedName name="Money" localSheetId="7">#REF!</definedName>
    <definedName name="Money" localSheetId="8">#REF!</definedName>
    <definedName name="Money" localSheetId="11">#REF!</definedName>
    <definedName name="Money">#REF!</definedName>
    <definedName name="MSY" localSheetId="16">#REF!</definedName>
    <definedName name="MSY" localSheetId="17">#REF!</definedName>
    <definedName name="MSY" localSheetId="22">#REF!</definedName>
    <definedName name="MSY" localSheetId="21">#REF!</definedName>
    <definedName name="MSY" localSheetId="25">#REF!</definedName>
    <definedName name="MSY" localSheetId="28">#REF!</definedName>
    <definedName name="MSY" localSheetId="20">#REF!</definedName>
    <definedName name="MSY" localSheetId="6">#REF!</definedName>
    <definedName name="MSY" localSheetId="7">#REF!</definedName>
    <definedName name="MSY" localSheetId="8">#REF!</definedName>
    <definedName name="MSY" localSheetId="11">#REF!</definedName>
    <definedName name="MSY">#REF!</definedName>
    <definedName name="N2OIndustryKeys" localSheetId="21">'[1]Tier 1 N2O  EFs (2)'!$B$288:$C$296</definedName>
    <definedName name="N2OIndustryKeys" localSheetId="23">'[1]Tier 1 N2O  EFs (2)'!$B$288:$C$296</definedName>
    <definedName name="N2OIndustryKeys" localSheetId="14">'[2]Tier 1 N2O  EFs (2)'!$B$288:$C$296</definedName>
    <definedName name="N2OIndustryKeys" localSheetId="18">'[2]Tier 1 N2O  EFs (2)'!$B$288:$C$296</definedName>
    <definedName name="N2OIndustryKeys" localSheetId="0">'[2]Tier 1 N2O  EFs (2)'!$B$288:$C$296</definedName>
    <definedName name="N2OIndustryKeys">'[2]Tier 1 N2O  EFs (2)'!$B$288:$C$296</definedName>
    <definedName name="NOTAS" localSheetId="16">#REF!</definedName>
    <definedName name="NOTAS" localSheetId="17">#REF!</definedName>
    <definedName name="NOTAS" localSheetId="22">#REF!</definedName>
    <definedName name="NOTAS" localSheetId="21">#REF!</definedName>
    <definedName name="NOTAS" localSheetId="23">#REF!</definedName>
    <definedName name="NOTAS" localSheetId="25">#REF!</definedName>
    <definedName name="NOTAS" localSheetId="28">#REF!</definedName>
    <definedName name="NOTAS" localSheetId="14">#REF!</definedName>
    <definedName name="NOTAS" localSheetId="20">#REF!</definedName>
    <definedName name="NOTAS" localSheetId="18">#REF!</definedName>
    <definedName name="NOTAS" localSheetId="6">#REF!</definedName>
    <definedName name="NOTAS" localSheetId="7">#REF!</definedName>
    <definedName name="NOTAS" localSheetId="8">#REF!</definedName>
    <definedName name="NOTAS" localSheetId="11">#REF!</definedName>
    <definedName name="NOTAS">#REF!</definedName>
    <definedName name="numeratorConversionTable" localSheetId="21">'[1]General_listings'!$B$337:$C$340</definedName>
    <definedName name="numeratorConversionTable" localSheetId="23">'[1]General_listings'!$B$337:$C$340</definedName>
    <definedName name="numeratorConversionTable" localSheetId="14">'[2]General_listings'!$B$337:$C$340</definedName>
    <definedName name="numeratorConversionTable" localSheetId="18">'[2]General_listings'!$B$337:$C$340</definedName>
    <definedName name="numeratorConversionTable" localSheetId="0">'[2]General_listings'!$B$337:$C$340</definedName>
    <definedName name="numeratorConversionTable">'[2]General_listings'!$B$337:$C$340</definedName>
    <definedName name="numerators" localSheetId="21">'[1]General_listings'!$B$320:$B$323</definedName>
    <definedName name="numerators" localSheetId="23">'[1]General_listings'!$B$320:$B$323</definedName>
    <definedName name="numerators" localSheetId="14">'[2]General_listings'!$B$320:$B$323</definedName>
    <definedName name="numerators" localSheetId="18">'[2]General_listings'!$B$320:$B$323</definedName>
    <definedName name="numerators" localSheetId="0">'[2]General_listings'!$B$320:$B$323</definedName>
    <definedName name="numerators">'[2]General_listings'!$B$320:$B$323</definedName>
    <definedName name="Oficinas" localSheetId="16">#REF!</definedName>
    <definedName name="Oficinas" localSheetId="17">#REF!</definedName>
    <definedName name="Oficinas" localSheetId="12">#REF!</definedName>
    <definedName name="Oficinas" localSheetId="22">#REF!</definedName>
    <definedName name="Oficinas" localSheetId="21">#REF!</definedName>
    <definedName name="Oficinas" localSheetId="23">#REF!</definedName>
    <definedName name="Oficinas" localSheetId="25">#REF!</definedName>
    <definedName name="Oficinas" localSheetId="28">#REF!</definedName>
    <definedName name="Oficinas" localSheetId="14">#REF!</definedName>
    <definedName name="Oficinas" localSheetId="15">#REF!</definedName>
    <definedName name="Oficinas" localSheetId="20">#REF!</definedName>
    <definedName name="Oficinas" localSheetId="18">#REF!</definedName>
    <definedName name="Oficinas" localSheetId="6">#REF!</definedName>
    <definedName name="Oficinas" localSheetId="7">#REF!</definedName>
    <definedName name="Oficinas" localSheetId="8">#REF!</definedName>
    <definedName name="Oficinas" localSheetId="11">#REF!</definedName>
    <definedName name="Oficinas" localSheetId="13">#REF!</definedName>
    <definedName name="Oficinas">#REF!</definedName>
    <definedName name="Oil_products" localSheetId="16">#REF!</definedName>
    <definedName name="Oil_products" localSheetId="17">#REF!</definedName>
    <definedName name="Oil_products" localSheetId="12">#REF!</definedName>
    <definedName name="Oil_products" localSheetId="22">#REF!</definedName>
    <definedName name="Oil_products" localSheetId="21">#REF!</definedName>
    <definedName name="Oil_products" localSheetId="23">#REF!</definedName>
    <definedName name="Oil_products" localSheetId="25">#REF!</definedName>
    <definedName name="Oil_products" localSheetId="28">#REF!</definedName>
    <definedName name="Oil_products" localSheetId="14">#REF!</definedName>
    <definedName name="Oil_products" localSheetId="15">#REF!</definedName>
    <definedName name="Oil_products" localSheetId="20">#REF!</definedName>
    <definedName name="Oil_products" localSheetId="18">#REF!</definedName>
    <definedName name="Oil_products" localSheetId="6">#REF!</definedName>
    <definedName name="Oil_products" localSheetId="7">#REF!</definedName>
    <definedName name="Oil_products" localSheetId="8">#REF!</definedName>
    <definedName name="Oil_products" localSheetId="11">#REF!</definedName>
    <definedName name="Oil_products" localSheetId="13">#REF!</definedName>
    <definedName name="Oil_products">#REF!</definedName>
    <definedName name="OPERACAO" localSheetId="21">'[20]DADOS'!$I$2:$I$3</definedName>
    <definedName name="OPERACAO" localSheetId="23">'[21]DADOS'!$I$2:$I$3</definedName>
    <definedName name="OPERACAO" localSheetId="14">'[22]DADOS'!$I$2:$I$3</definedName>
    <definedName name="OPERACAO" localSheetId="15">'[23]DADOS'!$I$2:$I$3</definedName>
    <definedName name="OPERACAO" localSheetId="20">'[23]DADOS'!$I$2:$I$3</definedName>
    <definedName name="OPERACAO" localSheetId="18">'[22]DADOS'!$I$2:$I$3</definedName>
    <definedName name="OPERACAO">'[24]DADOS'!$I$2:$I$3</definedName>
    <definedName name="Other_waste" localSheetId="16">#REF!</definedName>
    <definedName name="Other_waste" localSheetId="17">#REF!</definedName>
    <definedName name="Other_waste" localSheetId="12">#REF!</definedName>
    <definedName name="Other_waste" localSheetId="22">#REF!</definedName>
    <definedName name="Other_waste" localSheetId="21">#REF!</definedName>
    <definedName name="Other_waste" localSheetId="23">#REF!</definedName>
    <definedName name="Other_waste" localSheetId="25">#REF!</definedName>
    <definedName name="Other_waste" localSheetId="28">#REF!</definedName>
    <definedName name="Other_waste" localSheetId="14">#REF!</definedName>
    <definedName name="Other_waste" localSheetId="15">#REF!</definedName>
    <definedName name="Other_waste" localSheetId="20">#REF!</definedName>
    <definedName name="Other_waste" localSheetId="18">#REF!</definedName>
    <definedName name="Other_waste" localSheetId="6">#REF!</definedName>
    <definedName name="Other_waste" localSheetId="7">#REF!</definedName>
    <definedName name="Other_waste" localSheetId="8">#REF!</definedName>
    <definedName name="Other_waste" localSheetId="11">#REF!</definedName>
    <definedName name="Other_waste" localSheetId="13">#REF!</definedName>
    <definedName name="Other_waste">#REF!</definedName>
    <definedName name="p" localSheetId="16">#REF!</definedName>
    <definedName name="p" localSheetId="17">#REF!</definedName>
    <definedName name="p" localSheetId="22">#REF!</definedName>
    <definedName name="p" localSheetId="21">#REF!</definedName>
    <definedName name="p" localSheetId="23">#REF!</definedName>
    <definedName name="p" localSheetId="25">#REF!</definedName>
    <definedName name="p" localSheetId="28">#REF!</definedName>
    <definedName name="p" localSheetId="14">#REF!</definedName>
    <definedName name="p" localSheetId="20">#REF!</definedName>
    <definedName name="p" localSheetId="18">#REF!</definedName>
    <definedName name="p" localSheetId="6">#REF!</definedName>
    <definedName name="p" localSheetId="7">#REF!</definedName>
    <definedName name="p" localSheetId="8">#REF!</definedName>
    <definedName name="p" localSheetId="11">#REF!</definedName>
    <definedName name="p">#REF!</definedName>
    <definedName name="PAÍS" localSheetId="21">'[34]DADOS'!$G$2:$G$17</definedName>
    <definedName name="PAÍS" localSheetId="23">'[34]DADOS'!$G$2:$G$17</definedName>
    <definedName name="PAÍS" localSheetId="14">'[35]DADOS'!$G$2:$G$17</definedName>
    <definedName name="PAÍS" localSheetId="18">'[35]DADOS'!$G$2:$G$17</definedName>
    <definedName name="PAÍS" localSheetId="0">'[35]DADOS'!$G$2:$G$17</definedName>
    <definedName name="PAÍS">'[35]DADOS'!$G$2:$G$17</definedName>
    <definedName name="peso_qdr_5" localSheetId="21">'[4]LISTAS DROP DOWN'!$M$4:$M$6</definedName>
    <definedName name="peso_qdr_5" localSheetId="23">'[4]LISTAS DROP DOWN'!$M$4:$M$6</definedName>
    <definedName name="peso_qdr_5" localSheetId="14">'[5]LISTAS DROP DOWN'!$M$4:$M$6</definedName>
    <definedName name="peso_qdr_5" localSheetId="18">'[5]LISTAS DROP DOWN'!$M$4:$M$6</definedName>
    <definedName name="peso_qdr_5" localSheetId="0">'[5]LISTAS DROP DOWN'!$M$4:$M$6</definedName>
    <definedName name="peso_qdr_5">'[5]LISTAS DROP DOWN'!$M$4:$M$6</definedName>
    <definedName name="picture">"Picture32"</definedName>
    <definedName name="Planta_Sede__escoger_de_la_lista_abajo" localSheetId="16">#REF!</definedName>
    <definedName name="Planta_Sede__escoger_de_la_lista_abajo" localSheetId="17">#REF!</definedName>
    <definedName name="Planta_Sede__escoger_de_la_lista_abajo" localSheetId="12">#REF!</definedName>
    <definedName name="Planta_Sede__escoger_de_la_lista_abajo" localSheetId="22">#REF!</definedName>
    <definedName name="Planta_Sede__escoger_de_la_lista_abajo" localSheetId="21">#REF!</definedName>
    <definedName name="Planta_Sede__escoger_de_la_lista_abajo" localSheetId="25">#REF!</definedName>
    <definedName name="Planta_Sede__escoger_de_la_lista_abajo" localSheetId="28">#REF!</definedName>
    <definedName name="Planta_Sede__escoger_de_la_lista_abajo" localSheetId="14">#REF!</definedName>
    <definedName name="Planta_Sede__escoger_de_la_lista_abajo" localSheetId="15">#REF!</definedName>
    <definedName name="Planta_Sede__escoger_de_la_lista_abajo" localSheetId="20">#REF!</definedName>
    <definedName name="Planta_Sede__escoger_de_la_lista_abajo" localSheetId="18">#REF!</definedName>
    <definedName name="Planta_Sede__escoger_de_la_lista_abajo" localSheetId="6">#REF!</definedName>
    <definedName name="Planta_Sede__escoger_de_la_lista_abajo" localSheetId="7">#REF!</definedName>
    <definedName name="Planta_Sede__escoger_de_la_lista_abajo" localSheetId="8">#REF!</definedName>
    <definedName name="Planta_Sede__escoger_de_la_lista_abajo" localSheetId="11">#REF!</definedName>
    <definedName name="Planta_Sede__escoger_de_la_lista_abajo" localSheetId="13">#REF!</definedName>
    <definedName name="Planta_Sede__escoger_de_la_lista_abajo">#REF!</definedName>
    <definedName name="PORC" localSheetId="16">#REF!</definedName>
    <definedName name="PORC" localSheetId="17">#REF!</definedName>
    <definedName name="PORC" localSheetId="22">#REF!</definedName>
    <definedName name="PORC" localSheetId="21">#REF!</definedName>
    <definedName name="PORC" localSheetId="25">#REF!</definedName>
    <definedName name="PORC" localSheetId="28">#REF!</definedName>
    <definedName name="PORC" localSheetId="20">#REF!</definedName>
    <definedName name="PORC" localSheetId="6">#REF!</definedName>
    <definedName name="PORC" localSheetId="7">#REF!</definedName>
    <definedName name="PORC" localSheetId="8">#REF!</definedName>
    <definedName name="PORC" localSheetId="11">#REF!</definedName>
    <definedName name="PORC">#REF!</definedName>
    <definedName name="Price" localSheetId="16">#REF!</definedName>
    <definedName name="Price" localSheetId="17">#REF!</definedName>
    <definedName name="Price" localSheetId="22">#REF!</definedName>
    <definedName name="Price" localSheetId="21">#REF!</definedName>
    <definedName name="Price" localSheetId="25">#REF!</definedName>
    <definedName name="Price" localSheetId="28">#REF!</definedName>
    <definedName name="Price" localSheetId="20">#REF!</definedName>
    <definedName name="Price" localSheetId="6">#REF!</definedName>
    <definedName name="Price" localSheetId="7">#REF!</definedName>
    <definedName name="Price" localSheetId="8">#REF!</definedName>
    <definedName name="Price" localSheetId="11">#REF!</definedName>
    <definedName name="Price">#REF!</definedName>
    <definedName name="prof" localSheetId="16">#REF!</definedName>
    <definedName name="prof" localSheetId="17">#REF!</definedName>
    <definedName name="prof" localSheetId="22">#REF!</definedName>
    <definedName name="prof" localSheetId="21">#REF!</definedName>
    <definedName name="prof" localSheetId="25">#REF!</definedName>
    <definedName name="prof" localSheetId="28">#REF!</definedName>
    <definedName name="prof" localSheetId="20">#REF!</definedName>
    <definedName name="prof" localSheetId="6">#REF!</definedName>
    <definedName name="prof" localSheetId="7">#REF!</definedName>
    <definedName name="prof" localSheetId="8">#REF!</definedName>
    <definedName name="prof" localSheetId="11">#REF!</definedName>
    <definedName name="prof">#REF!</definedName>
    <definedName name="prop_qd_2a" localSheetId="16">#REF!</definedName>
    <definedName name="prop_qd_2a" localSheetId="17">#REF!</definedName>
    <definedName name="prop_qd_2a" localSheetId="12">#REF!</definedName>
    <definedName name="prop_qd_2a" localSheetId="22">#REF!</definedName>
    <definedName name="prop_qd_2a" localSheetId="21">#REF!</definedName>
    <definedName name="prop_qd_2a" localSheetId="25">#REF!</definedName>
    <definedName name="prop_qd_2a" localSheetId="28">#REF!</definedName>
    <definedName name="prop_qd_2a" localSheetId="14">#REF!</definedName>
    <definedName name="prop_qd_2a" localSheetId="15">#REF!</definedName>
    <definedName name="prop_qd_2a" localSheetId="20">#REF!</definedName>
    <definedName name="prop_qd_2a" localSheetId="18">#REF!</definedName>
    <definedName name="prop_qd_2a" localSheetId="6">#REF!</definedName>
    <definedName name="prop_qd_2a" localSheetId="7">#REF!</definedName>
    <definedName name="prop_qd_2a" localSheetId="8">#REF!</definedName>
    <definedName name="prop_qd_2a" localSheetId="11">#REF!</definedName>
    <definedName name="prop_qd_2a" localSheetId="13">#REF!</definedName>
    <definedName name="prop_qd_2a">#REF!</definedName>
    <definedName name="prop_qdr_2a" localSheetId="16">#REF!</definedName>
    <definedName name="prop_qdr_2a" localSheetId="17">#REF!</definedName>
    <definedName name="prop_qdr_2a" localSheetId="12">#REF!</definedName>
    <definedName name="prop_qdr_2a" localSheetId="22">#REF!</definedName>
    <definedName name="prop_qdr_2a" localSheetId="21">#REF!</definedName>
    <definedName name="prop_qdr_2a" localSheetId="23">#REF!</definedName>
    <definedName name="prop_qdr_2a" localSheetId="25">#REF!</definedName>
    <definedName name="prop_qdr_2a" localSheetId="28">#REF!</definedName>
    <definedName name="prop_qdr_2a" localSheetId="14">#REF!</definedName>
    <definedName name="prop_qdr_2a" localSheetId="15">#REF!</definedName>
    <definedName name="prop_qdr_2a" localSheetId="20">#REF!</definedName>
    <definedName name="prop_qdr_2a" localSheetId="18">#REF!</definedName>
    <definedName name="prop_qdr_2a" localSheetId="6">#REF!</definedName>
    <definedName name="prop_qdr_2a" localSheetId="7">#REF!</definedName>
    <definedName name="prop_qdr_2a" localSheetId="8">#REF!</definedName>
    <definedName name="prop_qdr_2a" localSheetId="11">#REF!</definedName>
    <definedName name="prop_qdr_2a" localSheetId="13">#REF!</definedName>
    <definedName name="prop_qdr_2a">#REF!</definedName>
    <definedName name="ProprietarioControle" localSheetId="16">#REF!</definedName>
    <definedName name="ProprietarioControle" localSheetId="17">#REF!</definedName>
    <definedName name="ProprietarioControle" localSheetId="12">#REF!</definedName>
    <definedName name="ProprietarioControle" localSheetId="22">#REF!</definedName>
    <definedName name="ProprietarioControle" localSheetId="21">#REF!</definedName>
    <definedName name="ProprietarioControle" localSheetId="25">#REF!</definedName>
    <definedName name="ProprietarioControle" localSheetId="28">#REF!</definedName>
    <definedName name="ProprietarioControle" localSheetId="14">#REF!</definedName>
    <definedName name="ProprietarioControle" localSheetId="15">#REF!</definedName>
    <definedName name="ProprietarioControle" localSheetId="20">#REF!</definedName>
    <definedName name="ProprietarioControle" localSheetId="18">#REF!</definedName>
    <definedName name="ProprietarioControle" localSheetId="6">#REF!</definedName>
    <definedName name="ProprietarioControle" localSheetId="7">#REF!</definedName>
    <definedName name="ProprietarioControle" localSheetId="8">#REF!</definedName>
    <definedName name="ProprietarioControle" localSheetId="11">#REF!</definedName>
    <definedName name="ProprietarioControle" localSheetId="13">#REF!</definedName>
    <definedName name="ProprietarioControle">#REF!</definedName>
    <definedName name="q" localSheetId="16">#REF!</definedName>
    <definedName name="q" localSheetId="17">#REF!</definedName>
    <definedName name="q" localSheetId="22">#REF!</definedName>
    <definedName name="q" localSheetId="21">#REF!</definedName>
    <definedName name="q" localSheetId="25">#REF!</definedName>
    <definedName name="q" localSheetId="28">#REF!</definedName>
    <definedName name="q" localSheetId="20">#REF!</definedName>
    <definedName name="q" localSheetId="6">#REF!</definedName>
    <definedName name="q" localSheetId="7">#REF!</definedName>
    <definedName name="q" localSheetId="8">#REF!</definedName>
    <definedName name="q" localSheetId="11">#REF!</definedName>
    <definedName name="q">#REF!</definedName>
    <definedName name="qf" localSheetId="16">#REF!</definedName>
    <definedName name="qf" localSheetId="17">#REF!</definedName>
    <definedName name="qf" localSheetId="22">#REF!</definedName>
    <definedName name="qf" localSheetId="21">#REF!</definedName>
    <definedName name="qf" localSheetId="25">#REF!</definedName>
    <definedName name="qf" localSheetId="28">#REF!</definedName>
    <definedName name="qf" localSheetId="20">#REF!</definedName>
    <definedName name="qf" localSheetId="6">#REF!</definedName>
    <definedName name="qf" localSheetId="7">#REF!</definedName>
    <definedName name="qf" localSheetId="8">#REF!</definedName>
    <definedName name="qf" localSheetId="11">#REF!</definedName>
    <definedName name="qf">#REF!</definedName>
    <definedName name="RCC10R" localSheetId="16">#REF!</definedName>
    <definedName name="RCC10R" localSheetId="17">#REF!</definedName>
    <definedName name="RCC10R" localSheetId="22">#REF!</definedName>
    <definedName name="RCC10R" localSheetId="21">#REF!</definedName>
    <definedName name="RCC10R" localSheetId="25">#REF!</definedName>
    <definedName name="RCC10R" localSheetId="28">#REF!</definedName>
    <definedName name="RCC10R" localSheetId="20">#REF!</definedName>
    <definedName name="RCC10R" localSheetId="6">#REF!</definedName>
    <definedName name="RCC10R" localSheetId="7">#REF!</definedName>
    <definedName name="RCC10R" localSheetId="8">#REF!</definedName>
    <definedName name="RCC10R" localSheetId="11">#REF!</definedName>
    <definedName name="RCC10R">#REF!</definedName>
    <definedName name="RCC20RE" localSheetId="16">#REF!</definedName>
    <definedName name="RCC20RE" localSheetId="17">#REF!</definedName>
    <definedName name="RCC20RE" localSheetId="22">#REF!</definedName>
    <definedName name="RCC20RE" localSheetId="21">#REF!</definedName>
    <definedName name="RCC20RE" localSheetId="25">#REF!</definedName>
    <definedName name="RCC20RE" localSheetId="28">#REF!</definedName>
    <definedName name="RCC20RE" localSheetId="20">#REF!</definedName>
    <definedName name="RCC20RE" localSheetId="6">#REF!</definedName>
    <definedName name="RCC20RE" localSheetId="7">#REF!</definedName>
    <definedName name="RCC20RE" localSheetId="8">#REF!</definedName>
    <definedName name="RCC20RE" localSheetId="11">#REF!</definedName>
    <definedName name="RCC20RE">#REF!</definedName>
    <definedName name="RCC2RN" localSheetId="16">#REF!</definedName>
    <definedName name="RCC2RN" localSheetId="17">#REF!</definedName>
    <definedName name="RCC2RN" localSheetId="22">#REF!</definedName>
    <definedName name="RCC2RN" localSheetId="21">#REF!</definedName>
    <definedName name="RCC2RN" localSheetId="25">#REF!</definedName>
    <definedName name="RCC2RN" localSheetId="28">#REF!</definedName>
    <definedName name="RCC2RN" localSheetId="20">#REF!</definedName>
    <definedName name="RCC2RN" localSheetId="6">#REF!</definedName>
    <definedName name="RCC2RN" localSheetId="7">#REF!</definedName>
    <definedName name="RCC2RN" localSheetId="8">#REF!</definedName>
    <definedName name="RCC2RN" localSheetId="11">#REF!</definedName>
    <definedName name="RCC2RN">#REF!</definedName>
    <definedName name="RCCRUCES" localSheetId="16">#REF!</definedName>
    <definedName name="RCCRUCES" localSheetId="17">#REF!</definedName>
    <definedName name="RCCRUCES" localSheetId="22">#REF!</definedName>
    <definedName name="RCCRUCES" localSheetId="21">#REF!</definedName>
    <definedName name="RCCRUCES" localSheetId="25">#REF!</definedName>
    <definedName name="RCCRUCES" localSheetId="28">#REF!</definedName>
    <definedName name="RCCRUCES" localSheetId="20">#REF!</definedName>
    <definedName name="RCCRUCES" localSheetId="6">#REF!</definedName>
    <definedName name="RCCRUCES" localSheetId="7">#REF!</definedName>
    <definedName name="RCCRUCES" localSheetId="8">#REF!</definedName>
    <definedName name="RCCRUCES" localSheetId="11">#REF!</definedName>
    <definedName name="RCCRUCES">#REF!</definedName>
    <definedName name="RCTC" localSheetId="16">#REF!</definedName>
    <definedName name="RCTC" localSheetId="17">#REF!</definedName>
    <definedName name="RCTC" localSheetId="22">#REF!</definedName>
    <definedName name="RCTC" localSheetId="21">#REF!</definedName>
    <definedName name="RCTC" localSheetId="25">#REF!</definedName>
    <definedName name="RCTC" localSheetId="28">#REF!</definedName>
    <definedName name="RCTC" localSheetId="20">#REF!</definedName>
    <definedName name="RCTC" localSheetId="6">#REF!</definedName>
    <definedName name="RCTC" localSheetId="7">#REF!</definedName>
    <definedName name="RCTC" localSheetId="8">#REF!</definedName>
    <definedName name="RCTC" localSheetId="11">#REF!</definedName>
    <definedName name="RCTC">#REF!</definedName>
    <definedName name="REGION_CENTRO_ORIENTE" localSheetId="16">#REF!</definedName>
    <definedName name="REGION_CENTRO_ORIENTE" localSheetId="17">#REF!</definedName>
    <definedName name="REGION_CENTRO_ORIENTE" localSheetId="12">#REF!</definedName>
    <definedName name="REGION_CENTRO_ORIENTE" localSheetId="22">#REF!</definedName>
    <definedName name="REGION_CENTRO_ORIENTE" localSheetId="21">#REF!</definedName>
    <definedName name="REGION_CENTRO_ORIENTE" localSheetId="25">#REF!</definedName>
    <definedName name="REGION_CENTRO_ORIENTE" localSheetId="28">#REF!</definedName>
    <definedName name="REGION_CENTRO_ORIENTE" localSheetId="14">#REF!</definedName>
    <definedName name="REGION_CENTRO_ORIENTE" localSheetId="15">#REF!</definedName>
    <definedName name="REGION_CENTRO_ORIENTE" localSheetId="20">#REF!</definedName>
    <definedName name="REGION_CENTRO_ORIENTE" localSheetId="18">#REF!</definedName>
    <definedName name="REGION_CENTRO_ORIENTE" localSheetId="6">#REF!</definedName>
    <definedName name="REGION_CENTRO_ORIENTE" localSheetId="7">#REF!</definedName>
    <definedName name="REGION_CENTRO_ORIENTE" localSheetId="8">#REF!</definedName>
    <definedName name="REGION_CENTRO_ORIENTE" localSheetId="11">#REF!</definedName>
    <definedName name="REGION_CENTRO_ORIENTE" localSheetId="13">#REF!</definedName>
    <definedName name="REGION_CENTRO_ORIENTE">#REF!</definedName>
    <definedName name="REGION_LIMA_CENTRO" localSheetId="16">#REF!</definedName>
    <definedName name="REGION_LIMA_CENTRO" localSheetId="17">#REF!</definedName>
    <definedName name="REGION_LIMA_CENTRO" localSheetId="12">#REF!</definedName>
    <definedName name="REGION_LIMA_CENTRO" localSheetId="22">#REF!</definedName>
    <definedName name="REGION_LIMA_CENTRO" localSheetId="21">#REF!</definedName>
    <definedName name="REGION_LIMA_CENTRO" localSheetId="25">#REF!</definedName>
    <definedName name="REGION_LIMA_CENTRO" localSheetId="28">#REF!</definedName>
    <definedName name="REGION_LIMA_CENTRO" localSheetId="14">#REF!</definedName>
    <definedName name="REGION_LIMA_CENTRO" localSheetId="15">#REF!</definedName>
    <definedName name="REGION_LIMA_CENTRO" localSheetId="20">#REF!</definedName>
    <definedName name="REGION_LIMA_CENTRO" localSheetId="18">#REF!</definedName>
    <definedName name="REGION_LIMA_CENTRO" localSheetId="6">#REF!</definedName>
    <definedName name="REGION_LIMA_CENTRO" localSheetId="7">#REF!</definedName>
    <definedName name="REGION_LIMA_CENTRO" localSheetId="8">#REF!</definedName>
    <definedName name="REGION_LIMA_CENTRO" localSheetId="11">#REF!</definedName>
    <definedName name="REGION_LIMA_CENTRO" localSheetId="13">#REF!</definedName>
    <definedName name="REGION_LIMA_CENTRO">#REF!</definedName>
    <definedName name="REGION_LIMA_ESTE" localSheetId="16">#REF!</definedName>
    <definedName name="REGION_LIMA_ESTE" localSheetId="17">#REF!</definedName>
    <definedName name="REGION_LIMA_ESTE" localSheetId="12">#REF!</definedName>
    <definedName name="REGION_LIMA_ESTE" localSheetId="22">#REF!</definedName>
    <definedName name="REGION_LIMA_ESTE" localSheetId="21">#REF!</definedName>
    <definedName name="REGION_LIMA_ESTE" localSheetId="25">#REF!</definedName>
    <definedName name="REGION_LIMA_ESTE" localSheetId="28">#REF!</definedName>
    <definedName name="REGION_LIMA_ESTE" localSheetId="14">#REF!</definedName>
    <definedName name="REGION_LIMA_ESTE" localSheetId="15">#REF!</definedName>
    <definedName name="REGION_LIMA_ESTE" localSheetId="20">#REF!</definedName>
    <definedName name="REGION_LIMA_ESTE" localSheetId="18">#REF!</definedName>
    <definedName name="REGION_LIMA_ESTE" localSheetId="6">#REF!</definedName>
    <definedName name="REGION_LIMA_ESTE" localSheetId="7">#REF!</definedName>
    <definedName name="REGION_LIMA_ESTE" localSheetId="8">#REF!</definedName>
    <definedName name="REGION_LIMA_ESTE" localSheetId="11">#REF!</definedName>
    <definedName name="REGION_LIMA_ESTE" localSheetId="13">#REF!</definedName>
    <definedName name="REGION_LIMA_ESTE">#REF!</definedName>
    <definedName name="REGION_LIMA_NORTE" localSheetId="16">#REF!</definedName>
    <definedName name="REGION_LIMA_NORTE" localSheetId="17">#REF!</definedName>
    <definedName name="REGION_LIMA_NORTE" localSheetId="12">#REF!</definedName>
    <definedName name="REGION_LIMA_NORTE" localSheetId="22">#REF!</definedName>
    <definedName name="REGION_LIMA_NORTE" localSheetId="21">#REF!</definedName>
    <definedName name="REGION_LIMA_NORTE" localSheetId="25">#REF!</definedName>
    <definedName name="REGION_LIMA_NORTE" localSheetId="28">#REF!</definedName>
    <definedName name="REGION_LIMA_NORTE" localSheetId="14">#REF!</definedName>
    <definedName name="REGION_LIMA_NORTE" localSheetId="15">#REF!</definedName>
    <definedName name="REGION_LIMA_NORTE" localSheetId="20">#REF!</definedName>
    <definedName name="REGION_LIMA_NORTE" localSheetId="18">#REF!</definedName>
    <definedName name="REGION_LIMA_NORTE" localSheetId="6">#REF!</definedName>
    <definedName name="REGION_LIMA_NORTE" localSheetId="7">#REF!</definedName>
    <definedName name="REGION_LIMA_NORTE" localSheetId="8">#REF!</definedName>
    <definedName name="REGION_LIMA_NORTE" localSheetId="11">#REF!</definedName>
    <definedName name="REGION_LIMA_NORTE" localSheetId="13">#REF!</definedName>
    <definedName name="REGION_LIMA_NORTE">#REF!</definedName>
    <definedName name="REGION_LIMA_SUR" localSheetId="16">#REF!</definedName>
    <definedName name="REGION_LIMA_SUR" localSheetId="17">#REF!</definedName>
    <definedName name="REGION_LIMA_SUR" localSheetId="12">#REF!</definedName>
    <definedName name="REGION_LIMA_SUR" localSheetId="22">#REF!</definedName>
    <definedName name="REGION_LIMA_SUR" localSheetId="21">#REF!</definedName>
    <definedName name="REGION_LIMA_SUR" localSheetId="25">#REF!</definedName>
    <definedName name="REGION_LIMA_SUR" localSheetId="28">#REF!</definedName>
    <definedName name="REGION_LIMA_SUR" localSheetId="14">#REF!</definedName>
    <definedName name="REGION_LIMA_SUR" localSheetId="15">#REF!</definedName>
    <definedName name="REGION_LIMA_SUR" localSheetId="20">#REF!</definedName>
    <definedName name="REGION_LIMA_SUR" localSheetId="18">#REF!</definedName>
    <definedName name="REGION_LIMA_SUR" localSheetId="6">#REF!</definedName>
    <definedName name="REGION_LIMA_SUR" localSheetId="7">#REF!</definedName>
    <definedName name="REGION_LIMA_SUR" localSheetId="8">#REF!</definedName>
    <definedName name="REGION_LIMA_SUR" localSheetId="11">#REF!</definedName>
    <definedName name="REGION_LIMA_SUR" localSheetId="13">#REF!</definedName>
    <definedName name="REGION_LIMA_SUR">#REF!</definedName>
    <definedName name="REGION_NORTE" localSheetId="16">#REF!</definedName>
    <definedName name="REGION_NORTE" localSheetId="17">#REF!</definedName>
    <definedName name="REGION_NORTE" localSheetId="12">#REF!</definedName>
    <definedName name="REGION_NORTE" localSheetId="22">#REF!</definedName>
    <definedName name="REGION_NORTE" localSheetId="21">#REF!</definedName>
    <definedName name="REGION_NORTE" localSheetId="25">#REF!</definedName>
    <definedName name="REGION_NORTE" localSheetId="28">#REF!</definedName>
    <definedName name="REGION_NORTE" localSheetId="14">#REF!</definedName>
    <definedName name="REGION_NORTE" localSheetId="15">#REF!</definedName>
    <definedName name="REGION_NORTE" localSheetId="20">#REF!</definedName>
    <definedName name="REGION_NORTE" localSheetId="18">#REF!</definedName>
    <definedName name="REGION_NORTE" localSheetId="6">#REF!</definedName>
    <definedName name="REGION_NORTE" localSheetId="7">#REF!</definedName>
    <definedName name="REGION_NORTE" localSheetId="8">#REF!</definedName>
    <definedName name="REGION_NORTE" localSheetId="11">#REF!</definedName>
    <definedName name="REGION_NORTE" localSheetId="13">#REF!</definedName>
    <definedName name="REGION_NORTE">#REF!</definedName>
    <definedName name="REGION_NORTE_Y_SUR_CHICO" localSheetId="16">#REF!</definedName>
    <definedName name="REGION_NORTE_Y_SUR_CHICO" localSheetId="17">#REF!</definedName>
    <definedName name="REGION_NORTE_Y_SUR_CHICO" localSheetId="12">#REF!</definedName>
    <definedName name="REGION_NORTE_Y_SUR_CHICO" localSheetId="22">#REF!</definedName>
    <definedName name="REGION_NORTE_Y_SUR_CHICO" localSheetId="21">#REF!</definedName>
    <definedName name="REGION_NORTE_Y_SUR_CHICO" localSheetId="25">#REF!</definedName>
    <definedName name="REGION_NORTE_Y_SUR_CHICO" localSheetId="28">#REF!</definedName>
    <definedName name="REGION_NORTE_Y_SUR_CHICO" localSheetId="14">#REF!</definedName>
    <definedName name="REGION_NORTE_Y_SUR_CHICO" localSheetId="15">#REF!</definedName>
    <definedName name="REGION_NORTE_Y_SUR_CHICO" localSheetId="20">#REF!</definedName>
    <definedName name="REGION_NORTE_Y_SUR_CHICO" localSheetId="18">#REF!</definedName>
    <definedName name="REGION_NORTE_Y_SUR_CHICO" localSheetId="6">#REF!</definedName>
    <definedName name="REGION_NORTE_Y_SUR_CHICO" localSheetId="7">#REF!</definedName>
    <definedName name="REGION_NORTE_Y_SUR_CHICO" localSheetId="8">#REF!</definedName>
    <definedName name="REGION_NORTE_Y_SUR_CHICO" localSheetId="11">#REF!</definedName>
    <definedName name="REGION_NORTE_Y_SUR_CHICO" localSheetId="13">#REF!</definedName>
    <definedName name="REGION_NORTE_Y_SUR_CHICO">#REF!</definedName>
    <definedName name="REGION_NUCLEOS" localSheetId="16">#REF!</definedName>
    <definedName name="REGION_NUCLEOS" localSheetId="17">#REF!</definedName>
    <definedName name="REGION_NUCLEOS" localSheetId="12">#REF!</definedName>
    <definedName name="REGION_NUCLEOS" localSheetId="22">#REF!</definedName>
    <definedName name="REGION_NUCLEOS" localSheetId="21">#REF!</definedName>
    <definedName name="REGION_NUCLEOS" localSheetId="25">#REF!</definedName>
    <definedName name="REGION_NUCLEOS" localSheetId="28">#REF!</definedName>
    <definedName name="REGION_NUCLEOS" localSheetId="14">#REF!</definedName>
    <definedName name="REGION_NUCLEOS" localSheetId="15">#REF!</definedName>
    <definedName name="REGION_NUCLEOS" localSheetId="20">#REF!</definedName>
    <definedName name="REGION_NUCLEOS" localSheetId="18">#REF!</definedName>
    <definedName name="REGION_NUCLEOS" localSheetId="6">#REF!</definedName>
    <definedName name="REGION_NUCLEOS" localSheetId="7">#REF!</definedName>
    <definedName name="REGION_NUCLEOS" localSheetId="8">#REF!</definedName>
    <definedName name="REGION_NUCLEOS" localSheetId="11">#REF!</definedName>
    <definedName name="REGION_NUCLEOS" localSheetId="13">#REF!</definedName>
    <definedName name="REGION_NUCLEOS">#REF!</definedName>
    <definedName name="REGION_SUR" localSheetId="16">#REF!</definedName>
    <definedName name="REGION_SUR" localSheetId="17">#REF!</definedName>
    <definedName name="REGION_SUR" localSheetId="12">#REF!</definedName>
    <definedName name="REGION_SUR" localSheetId="22">#REF!</definedName>
    <definedName name="REGION_SUR" localSheetId="21">#REF!</definedName>
    <definedName name="REGION_SUR" localSheetId="25">#REF!</definedName>
    <definedName name="REGION_SUR" localSheetId="28">#REF!</definedName>
    <definedName name="REGION_SUR" localSheetId="14">#REF!</definedName>
    <definedName name="REGION_SUR" localSheetId="15">#REF!</definedName>
    <definedName name="REGION_SUR" localSheetId="20">#REF!</definedName>
    <definedName name="REGION_SUR" localSheetId="18">#REF!</definedName>
    <definedName name="REGION_SUR" localSheetId="6">#REF!</definedName>
    <definedName name="REGION_SUR" localSheetId="7">#REF!</definedName>
    <definedName name="REGION_SUR" localSheetId="8">#REF!</definedName>
    <definedName name="REGION_SUR" localSheetId="11">#REF!</definedName>
    <definedName name="REGION_SUR" localSheetId="13">#REF!</definedName>
    <definedName name="REGION_SUR">#REF!</definedName>
    <definedName name="ResidentialN2O" localSheetId="21">'[1]Tier 1 N2O  EFs (2)'!$L$7:$M$60</definedName>
    <definedName name="ResidentialN2O" localSheetId="23">'[1]Tier 1 N2O  EFs (2)'!$L$7:$M$60</definedName>
    <definedName name="ResidentialN2O" localSheetId="14">'[2]Tier 1 N2O  EFs (2)'!$L$7:$M$60</definedName>
    <definedName name="ResidentialN2O" localSheetId="18">'[2]Tier 1 N2O  EFs (2)'!$L$7:$M$60</definedName>
    <definedName name="ResidentialN2O" localSheetId="0">'[2]Tier 1 N2O  EFs (2)'!$L$7:$M$60</definedName>
    <definedName name="ResidentialN2O">'[2]Tier 1 N2O  EFs (2)'!$L$7:$M$60</definedName>
    <definedName name="RESIDUO" localSheetId="21">'[20]D.Resíduos'!$C$2:$C$36</definedName>
    <definedName name="RESIDUO" localSheetId="23">'[21]D.Resíduos'!$C$2:$C$36</definedName>
    <definedName name="RESIDUO" localSheetId="14">'[22]D.Resíduos'!$C$2:$C$36</definedName>
    <definedName name="RESIDUO" localSheetId="15">'[23]D.Resíduos'!$C$2:$C$36</definedName>
    <definedName name="RESIDUO" localSheetId="20">'[23]D.Resíduos'!$C$2:$C$36</definedName>
    <definedName name="RESIDUO" localSheetId="18">'[22]D.Resíduos'!$C$2:$C$36</definedName>
    <definedName name="RESIDUO">'[24]D.Resíduos'!$C$2:$C$36</definedName>
    <definedName name="RESPOSTASN" localSheetId="21">'[20]DADOS'!$H$2:$H$3</definedName>
    <definedName name="RESPOSTASN" localSheetId="23">'[21]DADOS'!$H$2:$H$3</definedName>
    <definedName name="RESPOSTASN" localSheetId="14">'[22]DADOS'!$H$2:$H$3</definedName>
    <definedName name="RESPOSTASN" localSheetId="15">'[23]DADOS'!$H$2:$H$3</definedName>
    <definedName name="RESPOSTASN" localSheetId="20">'[23]DADOS'!$H$2:$H$3</definedName>
    <definedName name="RESPOSTASN" localSheetId="18">'[22]DADOS'!$H$2:$H$3</definedName>
    <definedName name="RESPOSTASN">'[24]DADOS'!$H$2:$H$3</definedName>
    <definedName name="ROAD" localSheetId="21">'[20]DADOS'!$N$2:$N$3</definedName>
    <definedName name="ROAD" localSheetId="23">'[21]DADOS'!$N$2:$N$3</definedName>
    <definedName name="ROAD" localSheetId="14">'[22]DADOS'!$N$2:$N$3</definedName>
    <definedName name="ROAD" localSheetId="15">'[23]DADOS'!$N$2:$N$3</definedName>
    <definedName name="ROAD" localSheetId="20">'[23]DADOS'!$N$2:$N$3</definedName>
    <definedName name="ROAD" localSheetId="18">'[22]DADOS'!$N$2:$N$3</definedName>
    <definedName name="ROAD">'[24]DADOS'!$N$2:$N$3</definedName>
    <definedName name="sectorDefinitions" localSheetId="21">'[1]General_listings'!$B$406:$F$414</definedName>
    <definedName name="sectorDefinitions" localSheetId="23">'[1]General_listings'!$B$406:$F$414</definedName>
    <definedName name="sectorDefinitions" localSheetId="14">'[2]General_listings'!$B$406:$F$414</definedName>
    <definedName name="sectorDefinitions" localSheetId="18">'[2]General_listings'!$B$406:$F$414</definedName>
    <definedName name="sectorDefinitions" localSheetId="0">'[2]General_listings'!$B$406:$F$414</definedName>
    <definedName name="sectorDefinitions">'[2]General_listings'!$B$406:$F$414</definedName>
    <definedName name="sim_nao" localSheetId="21">'[4]LISTAS DROP DOWN'!$Y$4:$Y$5</definedName>
    <definedName name="sim_nao" localSheetId="23">'[4]LISTAS DROP DOWN'!$Y$4:$Y$5</definedName>
    <definedName name="sim_nao" localSheetId="14">'[5]LISTAS DROP DOWN'!$Y$4:$Y$5</definedName>
    <definedName name="sim_nao" localSheetId="18">'[5]LISTAS DROP DOWN'!$Y$4:$Y$5</definedName>
    <definedName name="sim_nao" localSheetId="0">'[5]LISTAS DROP DOWN'!$Y$4:$Y$5</definedName>
    <definedName name="sim_nao">'[5]LISTAS DROP DOWN'!$Y$4:$Y$5</definedName>
    <definedName name="solidEFs" localSheetId="21">'[1]CO2 EFs'!$C$76:$E$78</definedName>
    <definedName name="solidEFs" localSheetId="23">'[1]CO2 EFs'!$C$76:$E$78</definedName>
    <definedName name="solidEFs" localSheetId="14">'[2]CO2 EFs'!$C$76:$E$78</definedName>
    <definedName name="solidEFs" localSheetId="18">'[2]CO2 EFs'!$C$76:$E$78</definedName>
    <definedName name="solidEFs" localSheetId="0">'[2]CO2 EFs'!$C$76:$E$78</definedName>
    <definedName name="solidEFs">'[2]CO2 EFs'!$C$76:$E$78</definedName>
    <definedName name="solidUnits" localSheetId="16">#REF!</definedName>
    <definedName name="solidUnits" localSheetId="17">#REF!</definedName>
    <definedName name="solidUnits" localSheetId="12">#REF!</definedName>
    <definedName name="solidUnits" localSheetId="22">#REF!</definedName>
    <definedName name="solidUnits" localSheetId="21">#REF!</definedName>
    <definedName name="solidUnits" localSheetId="23">#REF!</definedName>
    <definedName name="solidUnits" localSheetId="25">#REF!</definedName>
    <definedName name="solidUnits" localSheetId="28">#REF!</definedName>
    <definedName name="solidUnits" localSheetId="14">#REF!</definedName>
    <definedName name="solidUnits" localSheetId="15">#REF!</definedName>
    <definedName name="solidUnits" localSheetId="20">#REF!</definedName>
    <definedName name="solidUnits" localSheetId="18">#REF!</definedName>
    <definedName name="solidUnits" localSheetId="6">#REF!</definedName>
    <definedName name="solidUnits" localSheetId="7">#REF!</definedName>
    <definedName name="solidUnits" localSheetId="8">#REF!</definedName>
    <definedName name="solidUnits" localSheetId="11">#REF!</definedName>
    <definedName name="solidUnits" localSheetId="13">#REF!</definedName>
    <definedName name="solidUnits">#REF!</definedName>
    <definedName name="stateMap" localSheetId="21">'[1]General_listings'!$B$193:$C$197</definedName>
    <definedName name="stateMap" localSheetId="23">'[1]General_listings'!$B$193:$C$197</definedName>
    <definedName name="stateMap" localSheetId="14">'[2]General_listings'!$B$193:$C$197</definedName>
    <definedName name="stateMap" localSheetId="18">'[2]General_listings'!$B$193:$C$197</definedName>
    <definedName name="stateMap" localSheetId="0">'[2]General_listings'!$B$193:$C$197</definedName>
    <definedName name="stateMap">'[2]General_listings'!$B$193:$C$197</definedName>
    <definedName name="TABLE4" localSheetId="16">#REF!</definedName>
    <definedName name="TABLE4" localSheetId="17">#REF!</definedName>
    <definedName name="TABLE4" localSheetId="22">#REF!</definedName>
    <definedName name="TABLE4" localSheetId="21">#REF!</definedName>
    <definedName name="TABLE4" localSheetId="23">#REF!</definedName>
    <definedName name="TABLE4" localSheetId="25">#REF!</definedName>
    <definedName name="TABLE4" localSheetId="28">#REF!</definedName>
    <definedName name="TABLE4" localSheetId="14">#REF!</definedName>
    <definedName name="TABLE4" localSheetId="20">#REF!</definedName>
    <definedName name="TABLE4" localSheetId="18">#REF!</definedName>
    <definedName name="TABLE4" localSheetId="6">#REF!</definedName>
    <definedName name="TABLE4" localSheetId="7">#REF!</definedName>
    <definedName name="TABLE4" localSheetId="8">#REF!</definedName>
    <definedName name="TABLE4" localSheetId="11">#REF!</definedName>
    <definedName name="TABLE4">#REF!</definedName>
    <definedName name="test" localSheetId="21">'[1]Tier 1 CH4  EFs'!$B$7:$B$60,'[1]Tier 1 CH4  EFs'!$E$7:$E$60</definedName>
    <definedName name="test" localSheetId="23">'[1]Tier 1 CH4  EFs'!$B$7:$B$60,'[1]Tier 1 CH4  EFs'!$E$7:$E$60</definedName>
    <definedName name="test" localSheetId="14">'[2]Tier 1 CH4  EFs'!$B$7:$B$60,'[2]Tier 1 CH4  EFs'!$E$7:$E$60</definedName>
    <definedName name="test" localSheetId="18">'[2]Tier 1 CH4  EFs'!$B$7:$B$60,'[2]Tier 1 CH4  EFs'!$E$7:$E$60</definedName>
    <definedName name="test" localSheetId="0">'[2]Tier 1 CH4  EFs'!$B$7:$B$60,'[2]Tier 1 CH4  EFs'!$E$7:$E$60</definedName>
    <definedName name="test">'[2]Tier 1 CH4  EFs'!$B$7:$B$60,'[2]Tier 1 CH4  EFs'!$E$7:$E$60</definedName>
    <definedName name="Tier3KeyTable" localSheetId="21">'[1]Tier3EFs'!$E$9:$F$16</definedName>
    <definedName name="Tier3KeyTable" localSheetId="23">'[1]Tier3EFs'!$E$9:$F$16</definedName>
    <definedName name="Tier3KeyTable" localSheetId="14">'[2]Tier3EFs'!$E$9:$F$16</definedName>
    <definedName name="Tier3KeyTable" localSheetId="18">'[2]Tier3EFs'!$E$9:$F$16</definedName>
    <definedName name="Tier3KeyTable" localSheetId="0">'[2]Tier3EFs'!$E$9:$F$16</definedName>
    <definedName name="Tier3KeyTable">'[2]Tier3EFs'!$E$9:$F$16</definedName>
    <definedName name="tipo_aterro" localSheetId="21">'[27]Fatores de Conversão'!$A$148:$A$152</definedName>
    <definedName name="tipo_aterro" localSheetId="23">'[27]Fatores de Conversão'!$A$148:$A$152</definedName>
    <definedName name="tipo_aterro" localSheetId="14">'[28]Fatores de Conversão'!$A$148:$A$152</definedName>
    <definedName name="tipo_aterro" localSheetId="18">'[28]Fatores de Conversão'!$A$148:$A$152</definedName>
    <definedName name="tipo_aterro" localSheetId="0">'[28]Fatores de Conversão'!$A$148:$A$152</definedName>
    <definedName name="tipo_aterro">'[28]Fatores de Conversão'!$A$148:$A$152</definedName>
    <definedName name="tipo_clima" localSheetId="21">'[27]Fatores de Conversão'!$B$172:$E$172</definedName>
    <definedName name="tipo_clima" localSheetId="23">'[27]Fatores de Conversão'!$B$172:$E$172</definedName>
    <definedName name="tipo_clima" localSheetId="14">'[28]Fatores de Conversão'!$B$172:$E$172</definedName>
    <definedName name="tipo_clima" localSheetId="18">'[28]Fatores de Conversão'!$B$172:$E$172</definedName>
    <definedName name="tipo_clima" localSheetId="0">'[28]Fatores de Conversão'!$B$172:$E$172</definedName>
    <definedName name="tipo_clima">'[28]Fatores de Conversão'!$B$172:$E$172</definedName>
    <definedName name="tipo_veiculo" localSheetId="21">'[27]Fatores de Conversão'!$A$74:$A$84</definedName>
    <definedName name="tipo_veiculo" localSheetId="23">'[27]Fatores de Conversão'!$A$74:$A$84</definedName>
    <definedName name="tipo_veiculo" localSheetId="14">'[28]Fatores de Conversão'!$A$74:$A$84</definedName>
    <definedName name="tipo_veiculo" localSheetId="18">'[28]Fatores de Conversão'!$A$74:$A$84</definedName>
    <definedName name="tipo_veiculo" localSheetId="0">'[28]Fatores de Conversão'!$A$74:$A$84</definedName>
    <definedName name="tipo_veiculo">'[28]Fatores de Conversão'!$A$74:$A$84</definedName>
    <definedName name="TRATAMENTOR" localSheetId="21">'[20]DADOS'!$O$2:$O$7</definedName>
    <definedName name="TRATAMENTOR" localSheetId="23">'[21]DADOS'!$O$2:$O$7</definedName>
    <definedName name="TRATAMENTOR" localSheetId="14">'[22]DADOS'!$O$2:$O$7</definedName>
    <definedName name="TRATAMENTOR" localSheetId="15">'[23]DADOS'!$O$2:$O$7</definedName>
    <definedName name="TRATAMENTOR" localSheetId="20">'[23]DADOS'!$O$2:$O$7</definedName>
    <definedName name="TRATAMENTOR" localSheetId="18">'[22]DADOS'!$O$2:$O$7</definedName>
    <definedName name="TRATAMENTOR">'[24]DADOS'!$O$2:$O$7</definedName>
    <definedName name="un_qdr_3" localSheetId="16">#REF!</definedName>
    <definedName name="un_qdr_3" localSheetId="17">#REF!</definedName>
    <definedName name="un_qdr_3" localSheetId="12">#REF!</definedName>
    <definedName name="un_qdr_3" localSheetId="22">#REF!</definedName>
    <definedName name="un_qdr_3" localSheetId="21">#REF!</definedName>
    <definedName name="un_qdr_3" localSheetId="25">#REF!</definedName>
    <definedName name="un_qdr_3" localSheetId="28">#REF!</definedName>
    <definedName name="un_qdr_3" localSheetId="14">#REF!</definedName>
    <definedName name="un_qdr_3" localSheetId="15">#REF!</definedName>
    <definedName name="un_qdr_3" localSheetId="20">#REF!</definedName>
    <definedName name="un_qdr_3" localSheetId="18">#REF!</definedName>
    <definedName name="un_qdr_3" localSheetId="6">#REF!</definedName>
    <definedName name="un_qdr_3" localSheetId="7">#REF!</definedName>
    <definedName name="un_qdr_3" localSheetId="8">#REF!</definedName>
    <definedName name="un_qdr_3" localSheetId="11">#REF!</definedName>
    <definedName name="un_qdr_3" localSheetId="13">#REF!</definedName>
    <definedName name="un_qdr_3">#REF!</definedName>
    <definedName name="unid_qdr_3" localSheetId="21">'[4]LISTAS DROP DOWN'!$E$4:$E$7</definedName>
    <definedName name="unid_qdr_3" localSheetId="23">'[4]LISTAS DROP DOWN'!$E$4:$E$7</definedName>
    <definedName name="unid_qdr_3" localSheetId="14">'[5]LISTAS DROP DOWN'!$E$4:$E$7</definedName>
    <definedName name="unid_qdr_3" localSheetId="18">'[5]LISTAS DROP DOWN'!$E$4:$E$7</definedName>
    <definedName name="unid_qdr_3" localSheetId="0">'[5]LISTAS DROP DOWN'!$E$4:$E$7</definedName>
    <definedName name="unid_qdr_3">'[5]LISTAS DROP DOWN'!$E$4:$E$7</definedName>
    <definedName name="unid_qdr_5" localSheetId="21">'[4]LISTAS DROP DOWN'!$U$4:$U$8</definedName>
    <definedName name="unid_qdr_5" localSheetId="23">'[4]LISTAS DROP DOWN'!$U$4:$U$8</definedName>
    <definedName name="unid_qdr_5" localSheetId="14">'[5]LISTAS DROP DOWN'!$U$4:$U$8</definedName>
    <definedName name="unid_qdr_5" localSheetId="18">'[5]LISTAS DROP DOWN'!$U$4:$U$8</definedName>
    <definedName name="unid_qdr_5" localSheetId="0">'[5]LISTAS DROP DOWN'!$U$4:$U$8</definedName>
    <definedName name="unid_qdr_5">'[5]LISTAS DROP DOWN'!$U$4:$U$8</definedName>
    <definedName name="unidad" localSheetId="21">'[18]DADOS'!$L$2:$L$5</definedName>
    <definedName name="unidad" localSheetId="23">'[18]DADOS'!$L$2:$L$5</definedName>
    <definedName name="unidad" localSheetId="14">'[19]DADOS'!$L$2:$L$5</definedName>
    <definedName name="unidad" localSheetId="18">'[19]DADOS'!$L$2:$L$5</definedName>
    <definedName name="unidad" localSheetId="0">'[19]DADOS'!$L$2:$L$5</definedName>
    <definedName name="unidad">'[19]DADOS'!$L$2:$L$5</definedName>
    <definedName name="UNIDADE" localSheetId="21">'[20]DADOS'!$L$2:$L$5</definedName>
    <definedName name="UNIDADE" localSheetId="23">'[21]DADOS'!$L$2:$L$5</definedName>
    <definedName name="UNIDADE" localSheetId="14">'[22]DADOS'!$L$2:$L$5</definedName>
    <definedName name="UNIDADE" localSheetId="15">'[23]DADOS'!$L$2:$L$5</definedName>
    <definedName name="UNIDADE" localSheetId="20">'[23]DADOS'!$L$2:$L$5</definedName>
    <definedName name="UNIDADE" localSheetId="18">'[22]DADOS'!$L$2:$L$5</definedName>
    <definedName name="UNIDADE">'[24]DADOS'!$L$2:$L$5</definedName>
    <definedName name="unidade_estacionaria" localSheetId="21">'[27]Fatores de Conversão'!$A$6:$A$16</definedName>
    <definedName name="unidade_estacionaria" localSheetId="23">'[27]Fatores de Conversão'!$A$6:$A$16</definedName>
    <definedName name="unidade_estacionaria" localSheetId="14">'[28]Fatores de Conversão'!$A$6:$A$16</definedName>
    <definedName name="unidade_estacionaria" localSheetId="18">'[28]Fatores de Conversão'!$A$6:$A$16</definedName>
    <definedName name="unidade_estacionaria" localSheetId="0">'[28]Fatores de Conversão'!$A$6:$A$16</definedName>
    <definedName name="unidade_estacionaria">'[28]Fatores de Conversão'!$A$6:$A$16</definedName>
    <definedName name="unidade_movel" localSheetId="21">'[27]Fatores de Conversão'!$C$12:$C$15</definedName>
    <definedName name="unidade_movel" localSheetId="23">'[27]Fatores de Conversão'!$C$12:$C$15</definedName>
    <definedName name="unidade_movel" localSheetId="14">'[28]Fatores de Conversão'!$C$12:$C$15</definedName>
    <definedName name="unidade_movel" localSheetId="18">'[28]Fatores de Conversão'!$C$12:$C$15</definedName>
    <definedName name="unidade_movel" localSheetId="0">'[28]Fatores de Conversão'!$C$12:$C$15</definedName>
    <definedName name="unidade_movel">'[28]Fatores de Conversão'!$C$12:$C$15</definedName>
    <definedName name="UNIDADE3" localSheetId="21">'[20]DADOS'!$M$2:$M$4</definedName>
    <definedName name="UNIDADE3" localSheetId="23">'[21]DADOS'!$M$2:$M$4</definedName>
    <definedName name="UNIDADE3" localSheetId="14">'[22]DADOS'!$M$2:$M$4</definedName>
    <definedName name="UNIDADE3" localSheetId="15">'[23]DADOS'!$M$2:$M$4</definedName>
    <definedName name="UNIDADE3" localSheetId="20">'[23]DADOS'!$M$2:$M$4</definedName>
    <definedName name="UNIDADE3" localSheetId="18">'[22]DADOS'!$M$2:$M$4</definedName>
    <definedName name="UNIDADE3">'[24]DADOS'!$M$2:$M$4</definedName>
    <definedName name="UNIDADEM" localSheetId="21">'[20]DADOS'!$L$2:$L$6</definedName>
    <definedName name="UNIDADEM" localSheetId="23">'[21]DADOS'!$L$2:$L$6</definedName>
    <definedName name="UNIDADEM" localSheetId="14">'[22]DADOS'!$L$2:$L$6</definedName>
    <definedName name="UNIDADEM" localSheetId="15">'[23]DADOS'!$L$2:$L$6</definedName>
    <definedName name="UNIDADEM" localSheetId="20">'[23]DADOS'!$L$2:$L$6</definedName>
    <definedName name="UNIDADEM" localSheetId="18">'[22]DADOS'!$L$2:$L$6</definedName>
    <definedName name="UNIDADEM">'[24]DADOS'!$L$2:$L$6</definedName>
    <definedName name="UNIDADES" localSheetId="21">'[18]DADOS'!$L$2:$L$5</definedName>
    <definedName name="UNIDADES" localSheetId="23">'[18]DADOS'!$L$2:$L$5</definedName>
    <definedName name="UNIDADES" localSheetId="14">'[19]DADOS'!$L$2:$L$5</definedName>
    <definedName name="UNIDADES" localSheetId="18">'[19]DADOS'!$L$2:$L$5</definedName>
    <definedName name="UNIDADES" localSheetId="0">'[19]DADOS'!$L$2:$L$5</definedName>
    <definedName name="UNIDADES">'[19]DADOS'!$L$2:$L$5</definedName>
    <definedName name="Unidades_Estacionarias" localSheetId="21">'[27]Fatores de Conversão'!$A$6:$A$16</definedName>
    <definedName name="Unidades_Estacionarias" localSheetId="23">'[27]Fatores de Conversão'!$A$6:$A$16</definedName>
    <definedName name="Unidades_Estacionarias" localSheetId="14">'[28]Fatores de Conversão'!$A$6:$A$16</definedName>
    <definedName name="Unidades_Estacionarias" localSheetId="18">'[28]Fatores de Conversão'!$A$6:$A$16</definedName>
    <definedName name="Unidades_Estacionarias" localSheetId="0">'[28]Fatores de Conversão'!$A$6:$A$16</definedName>
    <definedName name="Unidades_Estacionarias">'[28]Fatores de Conversão'!$A$6:$A$16</definedName>
    <definedName name="unitCodes" localSheetId="21">'[1]General_listings'!$B$103:$E$157</definedName>
    <definedName name="unitCodes" localSheetId="23">'[1]General_listings'!$B$103:$E$157</definedName>
    <definedName name="unitCodes" localSheetId="14">'[2]General_listings'!$B$103:$E$157</definedName>
    <definedName name="unitCodes" localSheetId="18">'[2]General_listings'!$B$103:$E$157</definedName>
    <definedName name="unitCodes" localSheetId="0">'[2]General_listings'!$B$103:$E$157</definedName>
    <definedName name="unitCodes">'[2]General_listings'!$B$103:$E$157</definedName>
    <definedName name="unitStates" localSheetId="21">'[1]CO2 EFs'!$B$217:$F$230</definedName>
    <definedName name="unitStates" localSheetId="23">'[1]CO2 EFs'!$B$217:$F$230</definedName>
    <definedName name="unitStates" localSheetId="14">'[2]CO2 EFs'!$B$217:$F$230</definedName>
    <definedName name="unitStates" localSheetId="18">'[2]CO2 EFs'!$B$217:$F$230</definedName>
    <definedName name="unitStates" localSheetId="0">'[2]CO2 EFs'!$B$217:$F$230</definedName>
    <definedName name="unitStates">'[2]CO2 EFs'!$B$217:$F$230</definedName>
    <definedName name="uso" localSheetId="12" hidden="1">{"'RELATÓRIO'!$A$1:$E$20","'RELATÓRIO'!$A$22:$D$34","'INTERNET'!$A$31:$G$58","'INTERNET'!$A$1:$G$28","'SÉRIE HISTÓRICA'!$A$167:$H$212","'SÉRIE HISTÓRICA'!$A$56:$H$101"}</definedName>
    <definedName name="uso" localSheetId="1" hidden="1">{"'RELATÓRIO'!$A$1:$E$20","'RELATÓRIO'!$A$22:$D$34","'INTERNET'!$A$31:$G$58","'INTERNET'!$A$1:$G$28","'SÉRIE HISTÓRICA'!$A$167:$H$212","'SÉRIE HISTÓRICA'!$A$56:$H$101"}</definedName>
    <definedName name="uso" localSheetId="21" hidden="1">{"'RELATÓRIO'!$A$1:$E$20","'RELATÓRIO'!$A$22:$D$34","'INTERNET'!$A$31:$G$58","'INTERNET'!$A$1:$G$28","'SÉRIE HISTÓRICA'!$A$167:$H$212","'SÉRIE HISTÓRICA'!$A$56:$H$101"}</definedName>
    <definedName name="uso" localSheetId="23" hidden="1">{"'RELATÓRIO'!$A$1:$E$20","'RELATÓRIO'!$A$22:$D$34","'INTERNET'!$A$31:$G$58","'INTERNET'!$A$1:$G$28","'SÉRIE HISTÓRICA'!$A$167:$H$212","'SÉRIE HISTÓRICA'!$A$56:$H$101"}</definedName>
    <definedName name="uso" localSheetId="28" hidden="1">{"'RELATÓRIO'!$A$1:$E$20","'RELATÓRIO'!$A$22:$D$34","'INTERNET'!$A$31:$G$58","'INTERNET'!$A$1:$G$28","'SÉRIE HISTÓRICA'!$A$167:$H$212","'SÉRIE HISTÓRICA'!$A$56:$H$101"}</definedName>
    <definedName name="uso" localSheetId="14" hidden="1">{"'RELATÓRIO'!$A$1:$E$20","'RELATÓRIO'!$A$22:$D$34","'INTERNET'!$A$31:$G$58","'INTERNET'!$A$1:$G$28","'SÉRIE HISTÓRICA'!$A$167:$H$212","'SÉRIE HISTÓRICA'!$A$56:$H$101"}</definedName>
    <definedName name="uso" localSheetId="15" hidden="1">{"'RELATÓRIO'!$A$1:$E$20","'RELATÓRIO'!$A$22:$D$34","'INTERNET'!$A$31:$G$58","'INTERNET'!$A$1:$G$28","'SÉRIE HISTÓRICA'!$A$167:$H$212","'SÉRIE HISTÓRICA'!$A$56:$H$101"}</definedName>
    <definedName name="uso" localSheetId="20" hidden="1">{"'RELATÓRIO'!$A$1:$E$20","'RELATÓRIO'!$A$22:$D$34","'INTERNET'!$A$31:$G$58","'INTERNET'!$A$1:$G$28","'SÉRIE HISTÓRICA'!$A$167:$H$212","'SÉRIE HISTÓRICA'!$A$56:$H$101"}</definedName>
    <definedName name="uso" localSheetId="18" hidden="1">{"'RELATÓRIO'!$A$1:$E$20","'RELATÓRIO'!$A$22:$D$34","'INTERNET'!$A$31:$G$58","'INTERNET'!$A$1:$G$28","'SÉRIE HISTÓRICA'!$A$167:$H$212","'SÉRIE HISTÓRICA'!$A$56:$H$101"}</definedName>
    <definedName name="uso" localSheetId="13" hidden="1">{"'RELATÓRIO'!$A$1:$E$20","'RELATÓRIO'!$A$22:$D$34","'INTERNET'!$A$31:$G$58","'INTERNET'!$A$1:$G$28","'SÉRIE HISTÓRICA'!$A$167:$H$212","'SÉRIE HISTÓRICA'!$A$56:$H$101"}</definedName>
    <definedName name="uso" localSheetId="27" hidden="1">{"'RELATÓRIO'!$A$1:$E$20","'RELATÓRIO'!$A$22:$D$34","'INTERNET'!$A$31:$G$58","'INTERNET'!$A$1:$G$28","'SÉRIE HISTÓRICA'!$A$167:$H$212","'SÉRIE HISTÓRICA'!$A$56:$H$101"}</definedName>
    <definedName name="uso" hidden="1">{"'RELATÓRIO'!$A$1:$E$20","'RELATÓRIO'!$A$22:$D$34","'INTERNET'!$A$31:$G$58","'INTERNET'!$A$1:$G$28","'SÉRIE HISTÓRICA'!$A$167:$H$212","'SÉRIE HISTÓRICA'!$A$56:$H$101"}</definedName>
    <definedName name="VAR" localSheetId="16">#REF!</definedName>
    <definedName name="VAR" localSheetId="17">#REF!</definedName>
    <definedName name="VAR" localSheetId="22">#REF!</definedName>
    <definedName name="VAR" localSheetId="21">#REF!</definedName>
    <definedName name="VAR" localSheetId="23">#REF!</definedName>
    <definedName name="VAR" localSheetId="25">#REF!</definedName>
    <definedName name="VAR" localSheetId="28">#REF!</definedName>
    <definedName name="VAR" localSheetId="14">#REF!</definedName>
    <definedName name="VAR" localSheetId="20">#REF!</definedName>
    <definedName name="VAR" localSheetId="18">#REF!</definedName>
    <definedName name="VAR" localSheetId="6">#REF!</definedName>
    <definedName name="VAR" localSheetId="7">#REF!</definedName>
    <definedName name="VAR" localSheetId="8">#REF!</definedName>
    <definedName name="VAR" localSheetId="11">#REF!</definedName>
    <definedName name="VAR" localSheetId="0">#REF!</definedName>
    <definedName name="VAR">#REF!</definedName>
    <definedName name="Volume" localSheetId="16">#REF!</definedName>
    <definedName name="Volume" localSheetId="17">#REF!</definedName>
    <definedName name="Volume" localSheetId="22">#REF!</definedName>
    <definedName name="Volume" localSheetId="21">#REF!</definedName>
    <definedName name="Volume" localSheetId="23">#REF!</definedName>
    <definedName name="Volume" localSheetId="25">#REF!</definedName>
    <definedName name="Volume" localSheetId="28">#REF!</definedName>
    <definedName name="Volume" localSheetId="14">#REF!</definedName>
    <definedName name="Volume" localSheetId="20">#REF!</definedName>
    <definedName name="Volume" localSheetId="18">#REF!</definedName>
    <definedName name="Volume" localSheetId="6">#REF!</definedName>
    <definedName name="Volume" localSheetId="7">#REF!</definedName>
    <definedName name="Volume" localSheetId="8">#REF!</definedName>
    <definedName name="Volume" localSheetId="11">#REF!</definedName>
    <definedName name="Volume">#REF!</definedName>
    <definedName name="xdot" localSheetId="16">#REF!</definedName>
    <definedName name="xdot" localSheetId="17">#REF!</definedName>
    <definedName name="xdot" localSheetId="22">#REF!</definedName>
    <definedName name="xdot" localSheetId="21">#REF!</definedName>
    <definedName name="xdot" localSheetId="23">#REF!</definedName>
    <definedName name="xdot" localSheetId="25">#REF!</definedName>
    <definedName name="xdot" localSheetId="28">#REF!</definedName>
    <definedName name="xdot" localSheetId="14">#REF!</definedName>
    <definedName name="xdot" localSheetId="20">#REF!</definedName>
    <definedName name="xdot" localSheetId="18">#REF!</definedName>
    <definedName name="xdot" localSheetId="6">#REF!</definedName>
    <definedName name="xdot" localSheetId="7">#REF!</definedName>
    <definedName name="xdot" localSheetId="8">#REF!</definedName>
    <definedName name="xdot" localSheetId="11">#REF!</definedName>
    <definedName name="xdot">#REF!</definedName>
    <definedName name="Xe" localSheetId="1">'[45]Sheet1'!$C$8</definedName>
    <definedName name="Xe" localSheetId="21">'[46]Sheet1'!$C$8</definedName>
    <definedName name="Xe" localSheetId="23">'[47]Sheet1'!$C$8</definedName>
    <definedName name="Xe" localSheetId="28">'[45]Sheet1'!$C$8</definedName>
    <definedName name="Xe" localSheetId="14">'[45]Sheet1'!$C$8</definedName>
    <definedName name="Xe" localSheetId="18">'[45]Sheet1'!$C$8</definedName>
    <definedName name="Xe" localSheetId="0">'[45]Sheet1'!$C$8</definedName>
    <definedName name="Xe" localSheetId="27">'[45]Sheet1'!$C$8</definedName>
    <definedName name="Xe">'[48]Sheet1'!$C$8</definedName>
    <definedName name="Xeps" localSheetId="16">#REF!</definedName>
    <definedName name="Xeps" localSheetId="17">#REF!</definedName>
    <definedName name="Xeps" localSheetId="22">#REF!</definedName>
    <definedName name="Xeps" localSheetId="21">#REF!</definedName>
    <definedName name="Xeps" localSheetId="23">#REF!</definedName>
    <definedName name="Xeps" localSheetId="25">#REF!</definedName>
    <definedName name="Xeps" localSheetId="28">#REF!</definedName>
    <definedName name="Xeps" localSheetId="14">#REF!</definedName>
    <definedName name="Xeps" localSheetId="20">#REF!</definedName>
    <definedName name="Xeps" localSheetId="18">#REF!</definedName>
    <definedName name="Xeps" localSheetId="6">#REF!</definedName>
    <definedName name="Xeps" localSheetId="7">#REF!</definedName>
    <definedName name="Xeps" localSheetId="8">#REF!</definedName>
    <definedName name="Xeps" localSheetId="11">#REF!</definedName>
    <definedName name="Xeps">#REF!</definedName>
    <definedName name="Xfk" localSheetId="16">#REF!</definedName>
    <definedName name="Xfk" localSheetId="17">#REF!</definedName>
    <definedName name="Xfk" localSheetId="22">#REF!</definedName>
    <definedName name="Xfk" localSheetId="21">#REF!</definedName>
    <definedName name="Xfk" localSheetId="23">#REF!</definedName>
    <definedName name="Xfk" localSheetId="25">#REF!</definedName>
    <definedName name="Xfk" localSheetId="28">#REF!</definedName>
    <definedName name="Xfk" localSheetId="14">#REF!</definedName>
    <definedName name="Xfk" localSheetId="20">#REF!</definedName>
    <definedName name="Xfk" localSheetId="18">#REF!</definedName>
    <definedName name="Xfk" localSheetId="6">#REF!</definedName>
    <definedName name="Xfk" localSheetId="7">#REF!</definedName>
    <definedName name="Xfk" localSheetId="8">#REF!</definedName>
    <definedName name="Xfk" localSheetId="11">#REF!</definedName>
    <definedName name="Xfk">#REF!</definedName>
    <definedName name="XMAX" localSheetId="16">#REF!</definedName>
    <definedName name="XMAX" localSheetId="17">#REF!</definedName>
    <definedName name="XMAX" localSheetId="22">#REF!</definedName>
    <definedName name="XMAX" localSheetId="21">#REF!</definedName>
    <definedName name="XMAX" localSheetId="23">#REF!</definedName>
    <definedName name="XMAX" localSheetId="25">#REF!</definedName>
    <definedName name="XMAX" localSheetId="28">#REF!</definedName>
    <definedName name="XMAX" localSheetId="14">#REF!</definedName>
    <definedName name="XMAX" localSheetId="20">#REF!</definedName>
    <definedName name="XMAX" localSheetId="18">#REF!</definedName>
    <definedName name="XMAX" localSheetId="6">#REF!</definedName>
    <definedName name="XMAX" localSheetId="7">#REF!</definedName>
    <definedName name="XMAX" localSheetId="8">#REF!</definedName>
    <definedName name="XMAX" localSheetId="11">#REF!</definedName>
    <definedName name="XMAX">#REF!</definedName>
    <definedName name="XMSY" localSheetId="1">'[45]Sheet1'!$C$3</definedName>
    <definedName name="XMSY" localSheetId="21">'[46]Sheet1'!$C$3</definedName>
    <definedName name="XMSY" localSheetId="23">'[47]Sheet1'!$C$3</definedName>
    <definedName name="XMSY" localSheetId="28">'[45]Sheet1'!$C$3</definedName>
    <definedName name="XMSY" localSheetId="14">'[45]Sheet1'!$C$3</definedName>
    <definedName name="XMSY" localSheetId="18">'[45]Sheet1'!$C$3</definedName>
    <definedName name="XMSY" localSheetId="0">'[45]Sheet1'!$C$3</definedName>
    <definedName name="XMSY" localSheetId="27">'[45]Sheet1'!$C$3</definedName>
    <definedName name="XMSY">'[48]Sheet1'!$C$3</definedName>
    <definedName name="Xp" localSheetId="16">#REF!</definedName>
    <definedName name="Xp" localSheetId="17">#REF!</definedName>
    <definedName name="Xp" localSheetId="22">#REF!</definedName>
    <definedName name="Xp" localSheetId="21">#REF!</definedName>
    <definedName name="Xp" localSheetId="23">#REF!</definedName>
    <definedName name="Xp" localSheetId="25">#REF!</definedName>
    <definedName name="Xp" localSheetId="28">#REF!</definedName>
    <definedName name="Xp" localSheetId="14">#REF!</definedName>
    <definedName name="Xp" localSheetId="20">#REF!</definedName>
    <definedName name="Xp" localSheetId="18">#REF!</definedName>
    <definedName name="Xp" localSheetId="6">#REF!</definedName>
    <definedName name="Xp" localSheetId="7">#REF!</definedName>
    <definedName name="Xp" localSheetId="8">#REF!</definedName>
    <definedName name="Xp" localSheetId="11">#REF!</definedName>
    <definedName name="Xp">#REF!</definedName>
    <definedName name="Xprof" localSheetId="16">#REF!</definedName>
    <definedName name="Xprof" localSheetId="17">#REF!</definedName>
    <definedName name="Xprof" localSheetId="22">#REF!</definedName>
    <definedName name="Xprof" localSheetId="21">#REF!</definedName>
    <definedName name="Xprof" localSheetId="23">#REF!</definedName>
    <definedName name="Xprof" localSheetId="25">#REF!</definedName>
    <definedName name="Xprof" localSheetId="28">#REF!</definedName>
    <definedName name="Xprof" localSheetId="14">#REF!</definedName>
    <definedName name="Xprof" localSheetId="20">#REF!</definedName>
    <definedName name="Xprof" localSheetId="18">#REF!</definedName>
    <definedName name="Xprof" localSheetId="6">#REF!</definedName>
    <definedName name="Xprof" localSheetId="7">#REF!</definedName>
    <definedName name="Xprof" localSheetId="8">#REF!</definedName>
    <definedName name="Xprof" localSheetId="11">#REF!</definedName>
    <definedName name="Xprof">#REF!</definedName>
    <definedName name="Xxdot" localSheetId="16">#REF!</definedName>
    <definedName name="Xxdot" localSheetId="17">#REF!</definedName>
    <definedName name="Xxdot" localSheetId="22">#REF!</definedName>
    <definedName name="Xxdot" localSheetId="21">#REF!</definedName>
    <definedName name="Xxdot" localSheetId="23">#REF!</definedName>
    <definedName name="Xxdot" localSheetId="25">#REF!</definedName>
    <definedName name="Xxdot" localSheetId="28">#REF!</definedName>
    <definedName name="Xxdot" localSheetId="14">#REF!</definedName>
    <definedName name="Xxdot" localSheetId="20">#REF!</definedName>
    <definedName name="Xxdot" localSheetId="18">#REF!</definedName>
    <definedName name="Xxdot" localSheetId="6">#REF!</definedName>
    <definedName name="Xxdot" localSheetId="7">#REF!</definedName>
    <definedName name="Xxdot" localSheetId="8">#REF!</definedName>
    <definedName name="Xxdot" localSheetId="11">#REF!</definedName>
    <definedName name="Xxdot">#REF!</definedName>
    <definedName name="XXMAX" localSheetId="1">'[45]Sheet1'!$C$4</definedName>
    <definedName name="XXMAX" localSheetId="21">'[46]Sheet1'!$C$4</definedName>
    <definedName name="XXMAX" localSheetId="23">'[47]Sheet1'!$C$4</definedName>
    <definedName name="XXMAX" localSheetId="28">'[45]Sheet1'!$C$4</definedName>
    <definedName name="XXMAX" localSheetId="14">'[45]Sheet1'!$C$4</definedName>
    <definedName name="XXMAX" localSheetId="18">'[45]Sheet1'!$C$4</definedName>
    <definedName name="XXMAX" localSheetId="0">'[45]Sheet1'!$C$4</definedName>
    <definedName name="XXMAX" localSheetId="27">'[45]Sheet1'!$C$4</definedName>
    <definedName name="XXMAX">'[48]Sheet1'!$C$4</definedName>
    <definedName name="Xy" localSheetId="16">#REF!</definedName>
    <definedName name="Xy" localSheetId="17">#REF!</definedName>
    <definedName name="Xy" localSheetId="22">#REF!</definedName>
    <definedName name="Xy" localSheetId="21">#REF!</definedName>
    <definedName name="Xy" localSheetId="23">#REF!</definedName>
    <definedName name="Xy" localSheetId="25">#REF!</definedName>
    <definedName name="Xy" localSheetId="28">#REF!</definedName>
    <definedName name="Xy" localSheetId="14">#REF!</definedName>
    <definedName name="Xy" localSheetId="20">#REF!</definedName>
    <definedName name="Xy" localSheetId="18">#REF!</definedName>
    <definedName name="Xy" localSheetId="6">#REF!</definedName>
    <definedName name="Xy" localSheetId="7">#REF!</definedName>
    <definedName name="Xy" localSheetId="8">#REF!</definedName>
    <definedName name="Xy" localSheetId="11">#REF!</definedName>
    <definedName name="Xy">#REF!</definedName>
    <definedName name="y" localSheetId="16">#REF!</definedName>
    <definedName name="y" localSheetId="17">#REF!</definedName>
    <definedName name="y" localSheetId="22">#REF!</definedName>
    <definedName name="y" localSheetId="21">#REF!</definedName>
    <definedName name="y" localSheetId="23">#REF!</definedName>
    <definedName name="y" localSheetId="25">#REF!</definedName>
    <definedName name="y" localSheetId="28">#REF!</definedName>
    <definedName name="y" localSheetId="14">#REF!</definedName>
    <definedName name="y" localSheetId="20">#REF!</definedName>
    <definedName name="y" localSheetId="18">#REF!</definedName>
    <definedName name="y" localSheetId="6">#REF!</definedName>
    <definedName name="y" localSheetId="7">#REF!</definedName>
    <definedName name="y" localSheetId="8">#REF!</definedName>
    <definedName name="y" localSheetId="11">#REF!</definedName>
    <definedName name="y">#REF!</definedName>
    <definedName name="ZONAECOLOGICA" localSheetId="21">'[20]DADOS'!$R$2:$R$15</definedName>
    <definedName name="ZONAECOLOGICA" localSheetId="23">'[21]DADOS'!$R$2:$R$15</definedName>
    <definedName name="ZONAECOLOGICA" localSheetId="14">'[22]DADOS'!$R$2:$R$15</definedName>
    <definedName name="ZONAECOLOGICA" localSheetId="15">'[23]DADOS'!$R$2:$R$15</definedName>
    <definedName name="ZONAECOLOGICA" localSheetId="20">'[23]DADOS'!$R$2:$R$15</definedName>
    <definedName name="ZONAECOLOGICA" localSheetId="18">'[22]DADOS'!$R$2:$R$15</definedName>
    <definedName name="ZONAECOLOGICA">'[24]DADOS'!$R$2:$R$15</definedName>
  </definedNames>
  <calcPr calcId="145621"/>
</workbook>
</file>

<file path=xl/comments28.xml><?xml version="1.0" encoding="utf-8"?>
<comments xmlns="http://schemas.openxmlformats.org/spreadsheetml/2006/main">
  <authors>
    <author>ダビドレスかノ</author>
  </authors>
  <commentList>
    <comment ref="O5" authorId="0">
      <text>
        <r>
          <rPr>
            <sz val="9"/>
            <rFont val="Tahoma"/>
            <family val="2"/>
          </rPr>
          <t>compuestos orgánicos volátiles, diferentes del metano</t>
        </r>
      </text>
    </comment>
  </commentList>
</comments>
</file>

<file path=xl/sharedStrings.xml><?xml version="1.0" encoding="utf-8"?>
<sst xmlns="http://schemas.openxmlformats.org/spreadsheetml/2006/main" count="3160" uniqueCount="1002">
  <si>
    <t>Sector</t>
  </si>
  <si>
    <t>categoria</t>
  </si>
  <si>
    <t>codigo de categoria</t>
  </si>
  <si>
    <t>consumo de nergía</t>
  </si>
  <si>
    <r>
      <t>CO</t>
    </r>
    <r>
      <rPr>
        <b/>
        <vertAlign val="subscript"/>
        <sz val="9"/>
        <color theme="1"/>
        <rFont val="Arial"/>
        <family val="2"/>
      </rPr>
      <t>2</t>
    </r>
  </si>
  <si>
    <r>
      <t>CH</t>
    </r>
    <r>
      <rPr>
        <b/>
        <vertAlign val="subscript"/>
        <sz val="9"/>
        <color theme="1"/>
        <rFont val="Arial"/>
        <family val="2"/>
      </rPr>
      <t>4</t>
    </r>
  </si>
  <si>
    <r>
      <t>N</t>
    </r>
    <r>
      <rPr>
        <b/>
        <vertAlign val="subscript"/>
        <sz val="9"/>
        <color theme="1"/>
        <rFont val="Arial"/>
        <family val="2"/>
      </rPr>
      <t>2</t>
    </r>
    <r>
      <rPr>
        <b/>
        <sz val="9"/>
        <color theme="1"/>
        <rFont val="Arial"/>
        <family val="2"/>
      </rPr>
      <t>O</t>
    </r>
  </si>
  <si>
    <t>Unidad</t>
  </si>
  <si>
    <t xml:space="preserve">A 
consumo (Masa, volumen o unidad de energía) </t>
  </si>
  <si>
    <r>
      <t>B 
factor</t>
    </r>
    <r>
      <rPr>
        <vertAlign val="superscript"/>
        <sz val="9"/>
        <color rgb="FF0070C0"/>
        <rFont val="Arial"/>
        <family val="2"/>
      </rPr>
      <t xml:space="preserve">(b) </t>
    </r>
    <r>
      <rPr>
        <sz val="9"/>
        <color rgb="FF0070C0"/>
        <rFont val="Arial"/>
        <family val="2"/>
      </rPr>
      <t xml:space="preserve"> de conversión (TJ / unidad) </t>
    </r>
  </si>
  <si>
    <t xml:space="preserve">C 
consumo (TJ) </t>
  </si>
  <si>
    <t>C=A*B</t>
  </si>
  <si>
    <t>GN</t>
  </si>
  <si>
    <t>Nafta</t>
  </si>
  <si>
    <t>NOTAS:</t>
  </si>
  <si>
    <t xml:space="preserve">CA : Carbón (Toneladas) </t>
  </si>
  <si>
    <t>Tipo de combustible</t>
  </si>
  <si>
    <t>Gas Natural</t>
  </si>
  <si>
    <t>Tipos de Combustibles</t>
  </si>
  <si>
    <t>Fósil Líquido</t>
  </si>
  <si>
    <t>Combustibles primarios</t>
  </si>
  <si>
    <t>Petróleo crudo</t>
  </si>
  <si>
    <t>Orimulsión</t>
  </si>
  <si>
    <t>Gas Natural Licuado</t>
  </si>
  <si>
    <t>Combustibles secundarios</t>
  </si>
  <si>
    <t>Gasolina</t>
  </si>
  <si>
    <t>Esquisto bituminoso</t>
  </si>
  <si>
    <t>Gas</t>
  </si>
  <si>
    <t>Diesel Oil</t>
  </si>
  <si>
    <t>Fuelóleo residual</t>
  </si>
  <si>
    <t>Etano</t>
  </si>
  <si>
    <t>Bitumen</t>
  </si>
  <si>
    <t>Total de líquido fósil</t>
  </si>
  <si>
    <t>Fósil sólido</t>
  </si>
  <si>
    <t>Antracita</t>
  </si>
  <si>
    <t>Carbón de Coque</t>
  </si>
  <si>
    <t>Horno de coque</t>
  </si>
  <si>
    <t>Gas coque</t>
  </si>
  <si>
    <t>Totales de fósil sólido</t>
  </si>
  <si>
    <t>Fósil gaseoso</t>
  </si>
  <si>
    <t>Gas natural (seco)</t>
  </si>
  <si>
    <t>Otros combustibles fósiles</t>
  </si>
  <si>
    <t xml:space="preserve">Total </t>
  </si>
  <si>
    <t>Abreviatura</t>
  </si>
  <si>
    <t>Aviación Nacional</t>
  </si>
  <si>
    <t>Tipo de transporte</t>
  </si>
  <si>
    <t>Transporte ferroviaro</t>
  </si>
  <si>
    <t xml:space="preserve">1A3-Transporte </t>
  </si>
  <si>
    <t>actividades de combustible</t>
  </si>
  <si>
    <t>1A3</t>
  </si>
  <si>
    <t>TOTAL</t>
  </si>
  <si>
    <t>OMNIBUS</t>
  </si>
  <si>
    <t>PICK UP</t>
  </si>
  <si>
    <t>RURAL</t>
  </si>
  <si>
    <t>PANEL</t>
  </si>
  <si>
    <t>Omnibus</t>
  </si>
  <si>
    <t>GNV</t>
  </si>
  <si>
    <t>GLP</t>
  </si>
  <si>
    <t>Tipo de combustible / Categoría representativa de vehículo</t>
  </si>
  <si>
    <t>Por defecto</t>
  </si>
  <si>
    <t>Inferior</t>
  </si>
  <si>
    <t>Superior</t>
  </si>
  <si>
    <t>Biogasolina</t>
  </si>
  <si>
    <r>
      <t>Gasolina para motores - sin controlar</t>
    </r>
    <r>
      <rPr>
        <vertAlign val="superscript"/>
        <sz val="9"/>
        <color theme="1"/>
        <rFont val="Arial"/>
        <family val="2"/>
      </rPr>
      <t>(b)</t>
    </r>
  </si>
  <si>
    <t>Biodiésel</t>
  </si>
  <si>
    <r>
      <t>Gasolina para motores - catalizador de oxidación</t>
    </r>
    <r>
      <rPr>
        <vertAlign val="superscript"/>
        <sz val="9"/>
        <color theme="1"/>
        <rFont val="Arial"/>
        <family val="2"/>
      </rPr>
      <t>(c)</t>
    </r>
  </si>
  <si>
    <r>
      <t>Gasolina para motores - vehículo para servicio ligero con poco kilometraje, modelo 1995 o más nuevo</t>
    </r>
    <r>
      <rPr>
        <vertAlign val="superscript"/>
        <sz val="9"/>
        <color theme="1"/>
        <rFont val="Arial"/>
        <family val="2"/>
      </rPr>
      <t>(d)</t>
    </r>
  </si>
  <si>
    <r>
      <t>Gas / Diesel Oil</t>
    </r>
    <r>
      <rPr>
        <vertAlign val="superscript"/>
        <sz val="9"/>
        <color theme="1"/>
        <rFont val="Arial"/>
        <family val="2"/>
      </rPr>
      <t>(e)</t>
    </r>
  </si>
  <si>
    <r>
      <t xml:space="preserve">Gas Natural </t>
    </r>
    <r>
      <rPr>
        <vertAlign val="superscript"/>
        <sz val="9"/>
        <color theme="1"/>
        <rFont val="Arial"/>
        <family val="2"/>
      </rPr>
      <t>(f)</t>
    </r>
  </si>
  <si>
    <r>
      <t xml:space="preserve">Gas licuado de petróleo </t>
    </r>
    <r>
      <rPr>
        <vertAlign val="superscript"/>
        <sz val="9"/>
        <color theme="1"/>
        <rFont val="Arial"/>
        <family val="2"/>
      </rPr>
      <t>(g)</t>
    </r>
  </si>
  <si>
    <t>na</t>
  </si>
  <si>
    <r>
      <t xml:space="preserve">Etanol, camionetas Estados Unidos </t>
    </r>
    <r>
      <rPr>
        <vertAlign val="superscript"/>
        <sz val="9"/>
        <color theme="1"/>
        <rFont val="Arial"/>
        <family val="2"/>
      </rPr>
      <t>(h)</t>
    </r>
  </si>
  <si>
    <r>
      <t xml:space="preserve">Etanol, automóviles, Brasil </t>
    </r>
    <r>
      <rPr>
        <vertAlign val="superscript"/>
        <sz val="9"/>
        <color theme="1"/>
        <rFont val="Arial"/>
        <family val="2"/>
      </rPr>
      <t>(i)</t>
    </r>
  </si>
  <si>
    <t>Fuentes: USEPA (2004b), AEMA (2005a), TNO (2003) y Borsari (2005) CETESB (2004 &amp; 2005) con las hipótesis que se presentan a continuación Se derivaron los rangos de incertidumbre de los datos incluidos en Lipman y Delucchi (2002), con excepción del etanol en los automóviles.</t>
  </si>
  <si>
    <t>(a) Con excepción de los automóviles que funcionan con GLP y etanol, los valores por defecto se derivan de las fuentes indicadas con los valores VCN declarados en el capítulo Introducción del volumen Energía, los valores de densidad declarados por la Administración de Información de Energía de Estados Unidos; y los siguientes valores de consumo de combustible supuestos y representativos: 10 km/l para los vehículos con motores para gasolina; 5 km/l para los vehículos diesel; 9 km/l para los vehículos a gas natural (se supone que es equivalente a los vehículos a gasolina); 9 km/l para los vehículos que funcionan con etanol. Si están disponibles los valores reales y representativos de la economía del combustible, se recomienda utilizarlos con los datos de uso total de combustible, para estimar los datos totales de distancias recorridas, que luego deben multiplicarse por los factores de emisión del Nivel 2 para N2O y CH4.</t>
  </si>
  <si>
    <t>(b) El valor por defecto sin controlar de la gasolina para motores se basa en el valor de USEPA (2004b) para un vehículo ligero a gasolina de los Estados Unidos (automóvil): sin controlar, convertido con los valores y las hipótesis descritos en la nota (a) del cuadro. Si las motocicletas representan una parte significativa de la población nacional de vehículos, los compiladores del inventario deben ajustar hacia abajo el factor de emisión por defecto dado.</t>
  </si>
  <si>
    <t>(c) Gasolina para motores: el valor por defecto del catalizador de oxidación de los vehículos ligeros se basa en el valor de USEPA (2004b) para un vehículo ligero a gasolina de los Estados Unidos (automóvil): catalizador de oxidación, convertido con los valores y las hipótesis descritos en la nota (a) del cuadro. Si las motocicletas representan una parte significativa de la población nacional de vehículos, los compiladores del inventario deben ajustar hacia abajo el factor de emisión por defecto dado.</t>
  </si>
  <si>
    <t>(d) Gasolina para motores: el valor por defecto de los vehículos ligeros modelo 1995 o más nuevos se basa en el valor de USEPA (2004b) para un vehículo ligero a gasolina de los Estados Unidos (automóvil): Nivel 1, convertido con los valores y las hipótesis descritos en la nota (a) del cuadro. Si las motocicletas representan una parte significativa de la población nacional de vehículos, los compiladores del inventario deben ajustar hacia abajo el factor de emisión por defecto dado.</t>
  </si>
  <si>
    <t>(e) El valor diesel por defecto se basa en el valor de la AEMA (2005a) para un camión pesado diesel europeo, convertido con los valores y las hipótesis descritos en la nota (a) del cuadro.</t>
  </si>
  <si>
    <t>(f) Los valores por defecto e inferiores del gas natural se basaron en un estudio de TNO (2003), realizado usando vehículos europeos y ciclos de pruebas en los Países Bajos. Hay mucha incertidumbre para el N2O. La USEPA (2004b) tiene un valor por defecto de 350 kg CH4/TJ y 28 kg N2O/TJ para un automóvil de GNC de Estados Unidos, convertido usando los valores y las hipótesis descritos en la nota (a) del cuadro. Los límites superior e inferior también fueron tomados de USEPA (2004b)</t>
  </si>
  <si>
    <t>(g) El valor por defecto para las emisiones de metano del GLP, considerando para un valor de calefacción bajo de 50 MJ/kg y se obtuvo 3,1 g CH4/kg GLP de TNO (2003). No se proporcionaron rangos de incertidumbre.</t>
  </si>
  <si>
    <t>(h) El valor por defecto del etanol se basa en el valor de la USEPA (2004b) para un camión pesado a etanol de Estados Unidos, convertido con los valores y las hipótesis descritos en la nota (a) del cuadro.</t>
  </si>
  <si>
    <t>(i) Datos obtenidos en vehículos brasileños por Borsari (2005) y CETESB (2004 &amp; 2005). Para los modelos 2003 nuevos, el mejor caso es: 51,3 kg THC/TJ combustible y 26,0 por ciento de CH4 en THC. Para los vehículos de 5 años de antigüedad: 67 kg THC/TJ combustible y 27,2 por ciento de CH4 en THC. Para los de 10 años de antigüedad: 308 kg THC/TJ combustible y 27,2 por ciento de CH4 en THC.</t>
  </si>
  <si>
    <t>Fuente: Directrices del IPCC de 2006 para los inventarios nacionales de gases de efecto invernadero - Volumen 2: Energía, pag. 3.21</t>
  </si>
  <si>
    <t>Combustible</t>
  </si>
  <si>
    <t>Tipo de Combustible</t>
  </si>
  <si>
    <t>AUTOS</t>
  </si>
  <si>
    <t>Gasolina 84</t>
  </si>
  <si>
    <t>Gasolina 90</t>
  </si>
  <si>
    <t>Gasolina 95</t>
  </si>
  <si>
    <t>CAMION</t>
  </si>
  <si>
    <t>REMOLCADOR</t>
  </si>
  <si>
    <t>Volumen</t>
  </si>
  <si>
    <r>
      <t>cm</t>
    </r>
    <r>
      <rPr>
        <vertAlign val="superscript"/>
        <sz val="9"/>
        <rFont val="Arial"/>
        <family val="2"/>
      </rPr>
      <t>3</t>
    </r>
  </si>
  <si>
    <t>L</t>
  </si>
  <si>
    <t>Fuente</t>
  </si>
  <si>
    <t>Gasolina para motores</t>
  </si>
  <si>
    <t>Carta Formal de Petroperu</t>
  </si>
  <si>
    <t>Gasohol</t>
  </si>
  <si>
    <t>Gasohol 84</t>
  </si>
  <si>
    <t>Gasohol 90</t>
  </si>
  <si>
    <t>Gasohol 95</t>
  </si>
  <si>
    <t>Gas/Diesel Oil</t>
  </si>
  <si>
    <t>Gasohol 97</t>
  </si>
  <si>
    <t>Gases licuados de petróleo</t>
  </si>
  <si>
    <t>Diesel B5</t>
  </si>
  <si>
    <t>Gas Licuado de Petróleo</t>
  </si>
  <si>
    <t>Gas natural</t>
  </si>
  <si>
    <t>g</t>
  </si>
  <si>
    <t>VCN</t>
  </si>
  <si>
    <t xml:space="preserve">Unidad </t>
  </si>
  <si>
    <t>GJ/kg</t>
  </si>
  <si>
    <t>GJ/m3</t>
  </si>
  <si>
    <t>En esta sección se listan y describen los combustibles usados en el año 2010 y 2011</t>
  </si>
  <si>
    <t>La razón de esta descripción es el uso de biocombustibles a partir del año 2010 en todos los sectores, incluyendo Transporte:</t>
  </si>
  <si>
    <t>- DB2 (Diésel mezclado con 2% de biocombustible), comercializado a partir de 01 enero 2009.</t>
  </si>
  <si>
    <t>- DB5 (Diésel mezclado con 5% de biocombustible), comercializado a partir de 01 enero 2011.</t>
  </si>
  <si>
    <t>- Gasohol (Gasolina mezclada con 7,8% de etanol), comercializada a partir de 01 de enero 2010.</t>
  </si>
  <si>
    <t>Referencias:</t>
  </si>
  <si>
    <t xml:space="preserve">   Ley de Promoción del Mercado de Biocombustibles - Ley N° 28054</t>
  </si>
  <si>
    <t xml:space="preserve">   Reglamento para la comercialización de Biocombustibles - D.S. N° 021-   2007-EM</t>
  </si>
  <si>
    <t xml:space="preserve">Descripción </t>
  </si>
  <si>
    <t>Comentarios</t>
  </si>
  <si>
    <t>Debe contener solamente la parte del combustible que se relaciona con las cantidades de biocombustible y no con el volumen total de líquidos en el cual se mezclan los biocombustibles. Esta categoría incluye el bioetanol (etanol producido a partir de la biomasa y/o de la fracción biodegradable de los desechos), biometanol (metanol producido a partir de la biomasa y/o de la fracción biodegradable de los desechos), bioETBE (etil-ter-butil-éter producido a partir del bioetanol: la fracción volumétrica de bioETBE que se computa como biocombustible es del 47 por ciento) y el bioMTBE (metil-ter-butil-éter producido a partir del biometanol: la fracción volumétrica de bioMTBE que se computa como biocombustible es del 36 por ciento).</t>
  </si>
  <si>
    <t>Debe contener solamente la parte del combustible que se relaciona con las cantidades de biocombustible y no con el volumen total de líquidos en el cual se mezclan los biocombustibles. Esta categoría incluye el biodiésel (metil-éster producido a partir de aceite vegetal o animal, de calidad diésel), el biodimetiléter (dimetiléter producido a partir de la biomasa), fischer tropsh (fischer tropsh producido a partir de la biomasa), bioaceite prensado en frío (aceite producido a partir del aceite de semilla solamente por procesamiento mecánico) y todos los demás biocombustibles líquidos que se añaden, mezclan o utilizan directamente como diésel para el transporte.</t>
  </si>
  <si>
    <t>Biocombustibles en el Perú</t>
  </si>
  <si>
    <t>Descripción</t>
  </si>
  <si>
    <t>% Mezcla</t>
  </si>
  <si>
    <t>Es la mezcla que contiene gasolina (de 84, 90, 95 ó 97 octanos y otras según sea el caso) y 7.8%Vol de Alcohol Carburante. Comercializada a partir del 1 de enero del 2010.</t>
  </si>
  <si>
    <t>Biodiesel B5</t>
  </si>
  <si>
    <t>A partir del 01 Enero 2011 se inició la comercialización de este combustible, en reemplazo del Diesel B2. El Diesel B5 es un combustible constituido por una mezcla de Diesel N°2 y 5% en volumen de Biodiesel (B100).</t>
  </si>
  <si>
    <t>Fuente: PETROPERU - http://www.petroperu.com.pe/portalweb/Main.asp?Seccion=62</t>
  </si>
  <si>
    <t>Biodiesel 5</t>
  </si>
  <si>
    <r>
      <t>G 
Las emisiones de CH4 (t CH</t>
    </r>
    <r>
      <rPr>
        <vertAlign val="subscript"/>
        <sz val="9"/>
        <color theme="1"/>
        <rFont val="Arial"/>
        <family val="2"/>
      </rPr>
      <t>4</t>
    </r>
    <r>
      <rPr>
        <sz val="9"/>
        <color theme="1"/>
        <rFont val="Arial"/>
        <family val="2"/>
      </rPr>
      <t xml:space="preserve">) </t>
    </r>
  </si>
  <si>
    <r>
      <t>I
 Las emisiones de N</t>
    </r>
    <r>
      <rPr>
        <vertAlign val="subscript"/>
        <sz val="9"/>
        <color theme="1"/>
        <rFont val="Arial"/>
        <family val="2"/>
      </rPr>
      <t>2</t>
    </r>
    <r>
      <rPr>
        <sz val="9"/>
        <color theme="1"/>
        <rFont val="Arial"/>
        <family val="2"/>
      </rPr>
      <t>O (t N</t>
    </r>
    <r>
      <rPr>
        <vertAlign val="subscript"/>
        <sz val="9"/>
        <color theme="1"/>
        <rFont val="Arial"/>
        <family val="2"/>
      </rPr>
      <t>2</t>
    </r>
    <r>
      <rPr>
        <sz val="9"/>
        <color theme="1"/>
        <rFont val="Arial"/>
        <family val="2"/>
      </rPr>
      <t>O)</t>
    </r>
  </si>
  <si>
    <t xml:space="preserve">GN : Gas Natural (galones) </t>
  </si>
  <si>
    <t>Galones</t>
  </si>
  <si>
    <t>GH 84</t>
  </si>
  <si>
    <t>GH 90</t>
  </si>
  <si>
    <t>GH 95</t>
  </si>
  <si>
    <t>GH 97</t>
  </si>
  <si>
    <t>Gas Licuado de Petroleo</t>
  </si>
  <si>
    <t>BD 5</t>
  </si>
  <si>
    <t xml:space="preserve">BD5 : Biodiesel 5 (Galones) </t>
  </si>
  <si>
    <t xml:space="preserve">GH : Gasohol 84 (galones) </t>
  </si>
  <si>
    <t>Por defecto [kg/TJ]</t>
  </si>
  <si>
    <r>
      <t>CH</t>
    </r>
    <r>
      <rPr>
        <b/>
        <vertAlign val="subscript"/>
        <sz val="9"/>
        <color theme="1"/>
        <rFont val="Arial"/>
        <family val="2"/>
      </rPr>
      <t xml:space="preserve">4                                                                                         </t>
    </r>
    <r>
      <rPr>
        <b/>
        <sz val="9"/>
        <color theme="1"/>
        <rFont val="Arial"/>
        <family val="2"/>
      </rPr>
      <t>[kg/TJ]</t>
    </r>
  </si>
  <si>
    <r>
      <t>N</t>
    </r>
    <r>
      <rPr>
        <b/>
        <vertAlign val="subscript"/>
        <sz val="9"/>
        <color theme="1"/>
        <rFont val="Arial"/>
        <family val="2"/>
      </rPr>
      <t>2</t>
    </r>
    <r>
      <rPr>
        <b/>
        <sz val="9"/>
        <color theme="1"/>
        <rFont val="Arial"/>
        <family val="2"/>
      </rPr>
      <t>O</t>
    </r>
    <r>
      <rPr>
        <b/>
        <vertAlign val="subscript"/>
        <sz val="9"/>
        <color theme="1"/>
        <rFont val="Arial"/>
        <family val="2"/>
      </rPr>
      <t xml:space="preserve">                                                                                    </t>
    </r>
    <r>
      <rPr>
        <b/>
        <sz val="9"/>
        <color theme="1"/>
        <rFont val="Arial"/>
        <family val="2"/>
      </rPr>
      <t>[kg/TJ]</t>
    </r>
  </si>
  <si>
    <t>Queroseno</t>
  </si>
  <si>
    <r>
      <t>Lubricantes</t>
    </r>
    <r>
      <rPr>
        <vertAlign val="superscript"/>
        <sz val="9"/>
        <color theme="1"/>
        <rFont val="Arial"/>
        <family val="2"/>
      </rPr>
      <t>b</t>
    </r>
  </si>
  <si>
    <t>Gas natural comprimido</t>
  </si>
  <si>
    <t>Notas:</t>
  </si>
  <si>
    <r>
      <t>E=D*C/10</t>
    </r>
    <r>
      <rPr>
        <b/>
        <vertAlign val="superscript"/>
        <sz val="9"/>
        <color theme="1"/>
        <rFont val="Arial"/>
        <family val="2"/>
      </rPr>
      <t>3</t>
    </r>
  </si>
  <si>
    <r>
      <t>E 
Las emisiones de CO2 (Gg CO</t>
    </r>
    <r>
      <rPr>
        <vertAlign val="subscript"/>
        <sz val="9"/>
        <color theme="1"/>
        <rFont val="Arial"/>
        <family val="2"/>
      </rPr>
      <t>2</t>
    </r>
    <r>
      <rPr>
        <sz val="9"/>
        <color theme="1"/>
        <rFont val="Arial"/>
        <family val="2"/>
      </rPr>
      <t xml:space="preserve">) </t>
    </r>
  </si>
  <si>
    <r>
      <t>F
factor Emisiones  de CH4 (Kg CH</t>
    </r>
    <r>
      <rPr>
        <vertAlign val="subscript"/>
        <sz val="9"/>
        <color theme="1"/>
        <rFont val="Arial"/>
        <family val="2"/>
      </rPr>
      <t>4</t>
    </r>
    <r>
      <rPr>
        <sz val="9"/>
        <color theme="1"/>
        <rFont val="Arial"/>
        <family val="2"/>
      </rPr>
      <t xml:space="preserve">/TJ) </t>
    </r>
  </si>
  <si>
    <r>
      <t>H 
factor emisión N2O (Kg N</t>
    </r>
    <r>
      <rPr>
        <vertAlign val="subscript"/>
        <sz val="9"/>
        <color theme="1"/>
        <rFont val="Arial"/>
        <family val="2"/>
      </rPr>
      <t>2</t>
    </r>
    <r>
      <rPr>
        <sz val="9"/>
        <color theme="1"/>
        <rFont val="Arial"/>
        <family val="2"/>
      </rPr>
      <t xml:space="preserve">O / TJ) </t>
    </r>
  </si>
  <si>
    <r>
      <t>G=F*C/10</t>
    </r>
    <r>
      <rPr>
        <b/>
        <vertAlign val="superscript"/>
        <sz val="9"/>
        <color theme="1"/>
        <rFont val="Arial"/>
        <family val="2"/>
      </rPr>
      <t>3</t>
    </r>
  </si>
  <si>
    <r>
      <t>I=H*C/10</t>
    </r>
    <r>
      <rPr>
        <b/>
        <vertAlign val="superscript"/>
        <sz val="9"/>
        <color theme="1"/>
        <rFont val="Arial"/>
        <family val="2"/>
      </rPr>
      <t>3</t>
    </r>
  </si>
  <si>
    <r>
      <t>J
Emisiones GEI
 Gg CO</t>
    </r>
    <r>
      <rPr>
        <b/>
        <vertAlign val="subscript"/>
        <sz val="9"/>
        <color theme="1"/>
        <rFont val="Arial"/>
        <family val="2"/>
      </rPr>
      <t>2</t>
    </r>
    <r>
      <rPr>
        <b/>
        <sz val="9"/>
        <color theme="1"/>
        <rFont val="Arial"/>
        <family val="2"/>
      </rPr>
      <t>e</t>
    </r>
  </si>
  <si>
    <r>
      <t>J=E+(G*21/10</t>
    </r>
    <r>
      <rPr>
        <b/>
        <vertAlign val="superscript"/>
        <sz val="9"/>
        <color theme="1"/>
        <rFont val="Arial"/>
        <family val="2"/>
      </rPr>
      <t>3</t>
    </r>
    <r>
      <rPr>
        <b/>
        <sz val="9"/>
        <color theme="1"/>
        <rFont val="Arial"/>
        <family val="2"/>
      </rPr>
      <t>)+(I*310/10</t>
    </r>
    <r>
      <rPr>
        <b/>
        <vertAlign val="superscript"/>
        <sz val="9"/>
        <color theme="1"/>
        <rFont val="Arial"/>
        <family val="2"/>
      </rPr>
      <t>3</t>
    </r>
    <r>
      <rPr>
        <b/>
        <sz val="9"/>
        <color theme="1"/>
        <rFont val="Arial"/>
        <family val="2"/>
      </rPr>
      <t>)</t>
    </r>
  </si>
  <si>
    <t>Autos</t>
  </si>
  <si>
    <t>Camión</t>
  </si>
  <si>
    <t>Panel</t>
  </si>
  <si>
    <t>Pick Up</t>
  </si>
  <si>
    <t>Remolcador</t>
  </si>
  <si>
    <t>Rural</t>
  </si>
  <si>
    <t>Station Wagon</t>
  </si>
  <si>
    <r>
      <t>D
factor Emisiones  de CO2 (Kg CO</t>
    </r>
    <r>
      <rPr>
        <vertAlign val="subscript"/>
        <sz val="9"/>
        <color theme="1"/>
        <rFont val="Arial"/>
        <family val="2"/>
      </rPr>
      <t>2</t>
    </r>
    <r>
      <rPr>
        <sz val="9"/>
        <color theme="1"/>
        <rFont val="Arial"/>
        <family val="2"/>
      </rPr>
      <t xml:space="preserve">/TJ) </t>
    </r>
  </si>
  <si>
    <t>gal</t>
  </si>
  <si>
    <t xml:space="preserve">INSTRUCCIONES </t>
  </si>
  <si>
    <t>ALCANCE</t>
  </si>
  <si>
    <t>METODOLOGÍA DE CALCULO</t>
  </si>
  <si>
    <t xml:space="preserve">ESTRUCTURA DE LA HOJA DE CALCULO </t>
  </si>
  <si>
    <t>Información base de nivel de actividad</t>
  </si>
  <si>
    <t xml:space="preserve">ABREVIATURAS </t>
  </si>
  <si>
    <t>CC</t>
  </si>
  <si>
    <t xml:space="preserve">:Consumo de combustible </t>
  </si>
  <si>
    <t>GEI</t>
  </si>
  <si>
    <t>: Gases de Efecto Invernadero</t>
  </si>
  <si>
    <t xml:space="preserve">: Valor Calorífico Neto </t>
  </si>
  <si>
    <t>FE</t>
  </si>
  <si>
    <t>: Factor de Emisión</t>
  </si>
  <si>
    <t>Para el cálculo de Emsisiones GEI:</t>
  </si>
  <si>
    <t>Nivel 1: Se cálcula multiplicando la información de consumo de combustible estimado con el factor de emisión por defecto de las Directrices del IPCC</t>
  </si>
  <si>
    <t>Nivel 2: Es igual al Nivel 1, con excepción de que se utiliza el contenido de carbono específico del país del combustible vendido (Factor de emisión)</t>
  </si>
  <si>
    <t>DATOS DE LA INFORMACIÓN BASE</t>
  </si>
  <si>
    <t>Código</t>
  </si>
  <si>
    <t xml:space="preserve">Subcodigo </t>
  </si>
  <si>
    <t xml:space="preserve">Información </t>
  </si>
  <si>
    <t>Nivel de actividad</t>
  </si>
  <si>
    <t>Documento</t>
  </si>
  <si>
    <t xml:space="preserve">Tìtulo </t>
  </si>
  <si>
    <t>Subtitulo</t>
  </si>
  <si>
    <t>Ubicación especifica</t>
  </si>
  <si>
    <t>Pagina</t>
  </si>
  <si>
    <t xml:space="preserve">Tabla </t>
  </si>
  <si>
    <t xml:space="preserve">Anexo </t>
  </si>
  <si>
    <t xml:space="preserve">Institución </t>
  </si>
  <si>
    <t>1A3 b</t>
  </si>
  <si>
    <t>1A3a</t>
  </si>
  <si>
    <t>1A3b</t>
  </si>
  <si>
    <t>1A3c</t>
  </si>
  <si>
    <t>1A3d</t>
  </si>
  <si>
    <t xml:space="preserve">: Galón Líquido </t>
  </si>
  <si>
    <t>Consumo de Combustible Sector Transporte.xlxs</t>
  </si>
  <si>
    <t>: Metros Cúbicos</t>
  </si>
  <si>
    <t xml:space="preserve">GNV </t>
  </si>
  <si>
    <t>:Gas Natural Vehicular</t>
  </si>
  <si>
    <t>: Gas Licuado de Petróleo</t>
  </si>
  <si>
    <t>Fuente: http://www.smo.edu.mx/colegiados/centro_redaccion/tabla_conversion_SIM.pdf</t>
  </si>
  <si>
    <r>
      <t>Venta de GNV 
(miles de m</t>
    </r>
    <r>
      <rPr>
        <b/>
        <vertAlign val="superscript"/>
        <sz val="9"/>
        <rFont val="Arial"/>
        <family val="2"/>
      </rPr>
      <t>3</t>
    </r>
    <r>
      <rPr>
        <b/>
        <sz val="9"/>
        <rFont val="Arial"/>
        <family val="2"/>
      </rPr>
      <t>)</t>
    </r>
  </si>
  <si>
    <t xml:space="preserve">    PETROPERU - http://www.petroperu.com.pe/portalweb/Main.asp?Seccion=62</t>
  </si>
  <si>
    <t>Densidades de Combustibles</t>
  </si>
  <si>
    <t>http://larevistadelgasnatural.osinerg.gob.pe/articulos_recientes/files/archivos/52.pdf</t>
  </si>
  <si>
    <t xml:space="preserve"> Kg/L</t>
  </si>
  <si>
    <r>
      <t>Kg/m</t>
    </r>
    <r>
      <rPr>
        <vertAlign val="superscript"/>
        <sz val="9"/>
        <color theme="1"/>
        <rFont val="Arial"/>
        <family val="2"/>
      </rPr>
      <t>3</t>
    </r>
  </si>
  <si>
    <t>1 gal =</t>
  </si>
  <si>
    <t>Kg/gal</t>
  </si>
  <si>
    <t>Prefijos y factores de multiplicación</t>
  </si>
  <si>
    <t>Factor de Multiplicación</t>
  </si>
  <si>
    <t>Prefijo</t>
  </si>
  <si>
    <t>Simbolo</t>
  </si>
  <si>
    <t>10^9</t>
  </si>
  <si>
    <t>giga</t>
  </si>
  <si>
    <t>G</t>
  </si>
  <si>
    <t>10^12</t>
  </si>
  <si>
    <t>tera</t>
  </si>
  <si>
    <t>T</t>
  </si>
  <si>
    <t>Fuente: Directrices IPCC de 2006 -Volumen Anexo 8a.1</t>
  </si>
  <si>
    <t>Conversiones de unidades</t>
  </si>
  <si>
    <t>Conversiones</t>
  </si>
  <si>
    <t xml:space="preserve"> TJ/Kg</t>
  </si>
  <si>
    <r>
      <t>TJ/m</t>
    </r>
    <r>
      <rPr>
        <vertAlign val="superscript"/>
        <sz val="9"/>
        <color theme="1"/>
        <rFont val="Arial"/>
        <family val="2"/>
      </rPr>
      <t>3</t>
    </r>
  </si>
  <si>
    <t>TJ/gal</t>
  </si>
  <si>
    <t>De Tera a =</t>
  </si>
  <si>
    <t>Giga</t>
  </si>
  <si>
    <t>kg/gal</t>
  </si>
  <si>
    <r>
      <t>g/Cm</t>
    </r>
    <r>
      <rPr>
        <vertAlign val="superscript"/>
        <sz val="9"/>
        <color theme="1"/>
        <rFont val="Arial"/>
        <family val="2"/>
      </rPr>
      <t>3</t>
    </r>
  </si>
  <si>
    <t>Kg</t>
  </si>
  <si>
    <t>: Centímetro cúbico</t>
  </si>
  <si>
    <t>: Litro</t>
  </si>
  <si>
    <t>http://www.repsol.com/pe_es/productos_y_servicios/productos/refino/</t>
  </si>
  <si>
    <r>
      <t>1 m</t>
    </r>
    <r>
      <rPr>
        <i/>
        <vertAlign val="superscript"/>
        <sz val="9"/>
        <rFont val="Arial"/>
        <family val="2"/>
      </rPr>
      <t>3</t>
    </r>
    <r>
      <rPr>
        <i/>
        <sz val="9"/>
        <rFont val="Arial"/>
        <family val="2"/>
      </rPr>
      <t>=</t>
    </r>
  </si>
  <si>
    <r>
      <t>m</t>
    </r>
    <r>
      <rPr>
        <vertAlign val="superscript"/>
        <sz val="9"/>
        <rFont val="Arial"/>
        <family val="2"/>
      </rPr>
      <t>3</t>
    </r>
  </si>
  <si>
    <r>
      <t>m</t>
    </r>
    <r>
      <rPr>
        <vertAlign val="superscript"/>
        <sz val="9"/>
        <color theme="1"/>
        <rFont val="Arial"/>
        <family val="2"/>
      </rPr>
      <t>3</t>
    </r>
  </si>
  <si>
    <t>galones</t>
  </si>
  <si>
    <t>GL 2006</t>
  </si>
  <si>
    <t>: Directrices IPCC del 2006</t>
  </si>
  <si>
    <t>Transporte Terrestre</t>
  </si>
  <si>
    <t>Estimación de GEI de Transporte Terrestre (1A3b)</t>
  </si>
  <si>
    <t>Transporte</t>
  </si>
  <si>
    <t>codigo de Sector</t>
  </si>
  <si>
    <t>Información Base de Aviación Civil (1A3a)</t>
  </si>
  <si>
    <t>Información Base de Ferrocarriles (1A3c)</t>
  </si>
  <si>
    <t>1A3 a</t>
  </si>
  <si>
    <t>1A3 c</t>
  </si>
  <si>
    <t>1A3 d</t>
  </si>
  <si>
    <t>Nivel 3: Exige datos detallados específicos del país para generar factores de emisión basados en las actividades para cada subcategoria 
(ejemplo kilómetros recorridos, tipo de carretera, tecnología del motor, etc)</t>
  </si>
  <si>
    <t>http://www.petroperu.com.pe/portalweb/Main.asp?Seccion=62</t>
  </si>
  <si>
    <t>ALCANCE:</t>
  </si>
  <si>
    <t>1.17</t>
  </si>
  <si>
    <t>cuadro 1.1</t>
  </si>
  <si>
    <t>Directrices IPCC 2006, volumen 2</t>
  </si>
  <si>
    <t>Descripción de combustibles:</t>
  </si>
  <si>
    <t>TIER/Nivel</t>
  </si>
  <si>
    <t>Fuente de información</t>
  </si>
  <si>
    <t>Uso de la información</t>
  </si>
  <si>
    <t>Gases de GEI generados por el nivel de actividad</t>
  </si>
  <si>
    <r>
      <t>unidades de masa o volumen (gal, m</t>
    </r>
    <r>
      <rPr>
        <vertAlign val="superscript"/>
        <sz val="9"/>
        <color theme="1"/>
        <rFont val="Arial"/>
        <family val="2"/>
      </rPr>
      <t>3</t>
    </r>
    <r>
      <rPr>
        <sz val="9"/>
        <color theme="1"/>
        <rFont val="Arial"/>
        <family val="2"/>
      </rPr>
      <t xml:space="preserve"> y t )</t>
    </r>
  </si>
  <si>
    <r>
      <t xml:space="preserve">Con el consumo de combustible se estiman las emisiones de GEI (método </t>
    </r>
    <r>
      <rPr>
        <i/>
        <sz val="9"/>
        <color theme="1"/>
        <rFont val="Arial"/>
        <family val="2"/>
      </rPr>
      <t>top-down</t>
    </r>
    <r>
      <rPr>
        <sz val="9"/>
        <color theme="1"/>
        <rFont val="Arial"/>
        <family val="2"/>
      </rPr>
      <t>)
Los valores, en unidades de volumen o masa, deben ser convertidos a unidades de energía con el VCN (valor calórico neto) de cada combustible.</t>
    </r>
  </si>
  <si>
    <r>
      <t>CO</t>
    </r>
    <r>
      <rPr>
        <vertAlign val="subscript"/>
        <sz val="9"/>
        <color theme="1"/>
        <rFont val="Arial"/>
        <family val="2"/>
      </rPr>
      <t>2</t>
    </r>
    <r>
      <rPr>
        <sz val="9"/>
        <color theme="1"/>
        <rFont val="Arial"/>
        <family val="2"/>
      </rPr>
      <t>, CH</t>
    </r>
    <r>
      <rPr>
        <vertAlign val="subscript"/>
        <sz val="9"/>
        <color theme="1"/>
        <rFont val="Arial"/>
        <family val="2"/>
      </rPr>
      <t>4</t>
    </r>
    <r>
      <rPr>
        <sz val="9"/>
        <color theme="1"/>
        <rFont val="Arial"/>
        <family val="2"/>
      </rPr>
      <t>, N</t>
    </r>
    <r>
      <rPr>
        <vertAlign val="subscript"/>
        <sz val="9"/>
        <color theme="1"/>
        <rFont val="Arial"/>
        <family val="2"/>
      </rPr>
      <t>2</t>
    </r>
    <r>
      <rPr>
        <sz val="9"/>
        <color theme="1"/>
        <rFont val="Arial"/>
        <family val="2"/>
      </rPr>
      <t>O</t>
    </r>
  </si>
  <si>
    <t>Caractericación de datos</t>
  </si>
  <si>
    <t>Aviación Civil</t>
  </si>
  <si>
    <t>Aviación Internacional</t>
  </si>
  <si>
    <t>Definición</t>
  </si>
  <si>
    <t>Consumo de combustible por tipo.</t>
  </si>
  <si>
    <t>OGPP</t>
  </si>
  <si>
    <t>MTC</t>
  </si>
  <si>
    <t>1A3aii</t>
  </si>
  <si>
    <t>1A3bi</t>
  </si>
  <si>
    <t>Automóviles</t>
  </si>
  <si>
    <t>1A3bii</t>
  </si>
  <si>
    <t>Camiones para servicio ligero</t>
  </si>
  <si>
    <t>Parque Automotor circulante de camiones de servicio ligero</t>
  </si>
  <si>
    <t>1A3biii</t>
  </si>
  <si>
    <t>Camiones para servcio pesado y autobuses</t>
  </si>
  <si>
    <t>1A3biv</t>
  </si>
  <si>
    <t>Motocicletas</t>
  </si>
  <si>
    <t>unidades de autos y station wagon</t>
  </si>
  <si>
    <t>Parque Automotor circulante de autos y station wagon</t>
  </si>
  <si>
    <t xml:space="preserve">unidades camionetas </t>
  </si>
  <si>
    <t>Parque Automotor circulante de camiones de servicio pesado y Omnibus.</t>
  </si>
  <si>
    <t>unidades camiones de servicio pesado y Omnibus</t>
  </si>
  <si>
    <t>Parque Automotor circulante de motocicletas</t>
  </si>
  <si>
    <t>unidades de motocicletas</t>
  </si>
  <si>
    <t>Ferrocarriles</t>
  </si>
  <si>
    <t>1A3di</t>
  </si>
  <si>
    <t>1A3dii</t>
  </si>
  <si>
    <t>Navegación marítima y fluvial internacional</t>
  </si>
  <si>
    <t>Unidades de naves abastecidas en el Perú</t>
  </si>
  <si>
    <t>unidades de naves</t>
  </si>
  <si>
    <t>Es complementaria, para lograr obtener el consumo total de combustible por nave.</t>
  </si>
  <si>
    <t>Navegación marítima y fluvial nacional</t>
  </si>
  <si>
    <t>CO2</t>
  </si>
  <si>
    <t>CH4</t>
  </si>
  <si>
    <t>N2O</t>
  </si>
  <si>
    <t>Código de categorías de fuentes - GL2006</t>
  </si>
  <si>
    <t>Categorías de fuentes y sumideros</t>
  </si>
  <si>
    <t>Aviación civil</t>
  </si>
  <si>
    <t>Transporte terrestre</t>
  </si>
  <si>
    <t>Camiones para servicio pesado y autobuses</t>
  </si>
  <si>
    <t>Ferroviario</t>
  </si>
  <si>
    <t>Navegación marítima y fluvial</t>
  </si>
  <si>
    <t>1A3ai</t>
  </si>
  <si>
    <t>INGEI</t>
  </si>
  <si>
    <t xml:space="preserve">: Inventario Nacional de Gases de Efecto Invernadero </t>
  </si>
  <si>
    <t>: Oficina General de Planificación y Presupuesto</t>
  </si>
  <si>
    <t xml:space="preserve">Todos los combustibles </t>
  </si>
  <si>
    <t>Gasolina para aviación</t>
  </si>
  <si>
    <t>Queroseno para motor reacción</t>
  </si>
  <si>
    <t>Factores de emisión originales - Aviación (1A3a)</t>
  </si>
  <si>
    <t>Fuente: Directrices del IPCC de 2006 para los inventarios nacionales de gases de efecto invernadero - Volumen 2: Energía, pag. 3.64</t>
  </si>
  <si>
    <t>Factores de emisión originales - Ferroviario (1A3c)</t>
  </si>
  <si>
    <t>DIESEL (Kg/TJ)</t>
  </si>
  <si>
    <t>TJ</t>
  </si>
  <si>
    <t>: Tera-Julio</t>
  </si>
  <si>
    <t>Carbón sub-bituminoso (Kg/TJ)</t>
  </si>
  <si>
    <t>Fuente: Directrices del IPCC de 2006 para los inventarios nacionales de gases de efecto invernadero - Volumen 2: Energía, pag. 3.43</t>
  </si>
  <si>
    <t>Factores de emisión originales - Marítimo y Fluvial (1A3d)</t>
  </si>
  <si>
    <t>Otro queroseno</t>
  </si>
  <si>
    <t>Gas/Diesel oil</t>
  </si>
  <si>
    <t>Fuente: Directrices del IPCC de 2006 para los inventarios nacionales de gases de efecto invernadero - Volumen 2: Energía, pag. 3.50</t>
  </si>
  <si>
    <t>Transatlánticos *</t>
  </si>
  <si>
    <t>* Valores por defecto derivados para los motores diesel que utilizan fulelóleo pesado.</t>
  </si>
  <si>
    <r>
      <t>CO</t>
    </r>
    <r>
      <rPr>
        <vertAlign val="subscript"/>
        <sz val="9"/>
        <color theme="1"/>
        <rFont val="Arial"/>
        <family val="2"/>
      </rPr>
      <t>2</t>
    </r>
  </si>
  <si>
    <r>
      <t>CH</t>
    </r>
    <r>
      <rPr>
        <vertAlign val="subscript"/>
        <sz val="9"/>
        <color theme="1"/>
        <rFont val="Arial"/>
        <family val="2"/>
      </rPr>
      <t>4</t>
    </r>
  </si>
  <si>
    <r>
      <t>N</t>
    </r>
    <r>
      <rPr>
        <vertAlign val="subscript"/>
        <sz val="9"/>
        <color theme="1"/>
        <rFont val="Arial"/>
        <family val="2"/>
      </rPr>
      <t>2</t>
    </r>
    <r>
      <rPr>
        <sz val="9"/>
        <color theme="1"/>
        <rFont val="Arial"/>
        <family val="2"/>
      </rPr>
      <t>O</t>
    </r>
  </si>
  <si>
    <t xml:space="preserve">: Dióxido de carbono </t>
  </si>
  <si>
    <t>: Metano</t>
  </si>
  <si>
    <t>: Oxido Nitroso</t>
  </si>
  <si>
    <t>: Dióxido de carbono equivalente</t>
  </si>
  <si>
    <t>: Kilogramo</t>
  </si>
  <si>
    <t>: gramo</t>
  </si>
  <si>
    <t>1A3a: Aviación Civil</t>
  </si>
  <si>
    <t>1A3b: Transporte Terrestre</t>
  </si>
  <si>
    <t>1A3c: Ferrocarriles</t>
  </si>
  <si>
    <t>1A3d: Navegación marítima y fluvial</t>
  </si>
  <si>
    <t>Fuente: Directrices del IPCC de 2006 para los inventarios nacionales de gases de efecto invernadero - Volumen 2: Energía                             
 Capítulo I: Introducción pag. 1.17, Cuadro 1.1</t>
  </si>
  <si>
    <t xml:space="preserve">                      DEFINICIONES DE LOS TIPOS DE COMBUSTIBLES UTILIZADAS EN LAS DIRECTRICES DEL IPCC DE 2006</t>
  </si>
  <si>
    <t>Vínculo</t>
  </si>
  <si>
    <t>Resultados</t>
  </si>
  <si>
    <t>Datos Iniciales</t>
  </si>
  <si>
    <t>Fuente: Directrices del IPCC de 2006 para los inventarios nacionales de gases de efecto invernadero - Volumen 2: Energía, pag. 3.16, cuadro 3.2.1</t>
  </si>
  <si>
    <r>
      <t xml:space="preserve">    FACTORES DE EMISIÓN DE CO</t>
    </r>
    <r>
      <rPr>
        <b/>
        <vertAlign val="subscript"/>
        <sz val="9"/>
        <color theme="0"/>
        <rFont val="Arial"/>
        <family val="2"/>
      </rPr>
      <t>2</t>
    </r>
    <r>
      <rPr>
        <b/>
        <sz val="9"/>
        <color theme="0"/>
        <rFont val="Arial"/>
        <family val="2"/>
      </rPr>
      <t xml:space="preserve"> POR DEFECTO DEL TRANSPORTE TERRESTRE Y RANGOS DE INCERTIDUMBRE</t>
    </r>
    <r>
      <rPr>
        <b/>
        <vertAlign val="superscript"/>
        <sz val="9"/>
        <color theme="0"/>
        <rFont val="Arial"/>
        <family val="2"/>
      </rPr>
      <t>a</t>
    </r>
  </si>
  <si>
    <r>
      <t xml:space="preserve"> FACTORES DE EMISIÓN POR DEFECTO DE N</t>
    </r>
    <r>
      <rPr>
        <b/>
        <vertAlign val="subscript"/>
        <sz val="9"/>
        <color theme="0"/>
        <rFont val="Arial"/>
        <family val="2"/>
      </rPr>
      <t>2</t>
    </r>
    <r>
      <rPr>
        <b/>
        <sz val="9"/>
        <color theme="0"/>
        <rFont val="Arial"/>
        <family val="2"/>
      </rPr>
      <t>O Y CH</t>
    </r>
    <r>
      <rPr>
        <b/>
        <vertAlign val="subscript"/>
        <sz val="9"/>
        <color theme="0"/>
        <rFont val="Arial"/>
        <family val="2"/>
      </rPr>
      <t>4</t>
    </r>
    <r>
      <rPr>
        <b/>
        <sz val="9"/>
        <color theme="0"/>
        <rFont val="Arial"/>
        <family val="2"/>
      </rPr>
      <t xml:space="preserve"> DEL TRANSPORTE TERRESTRE Y RANGOS DE INCERTIDUMBRE</t>
    </r>
    <r>
      <rPr>
        <b/>
        <vertAlign val="superscript"/>
        <sz val="9"/>
        <color theme="0"/>
        <rFont val="Arial"/>
        <family val="2"/>
      </rPr>
      <t>(a)</t>
    </r>
  </si>
  <si>
    <t xml:space="preserve"> [kg/TJ]</t>
  </si>
  <si>
    <t>CH4 [kg/TJ]</t>
  </si>
  <si>
    <t>N2O [kg/TJ]</t>
  </si>
  <si>
    <t>Información procesada de nivel de actividad</t>
  </si>
  <si>
    <t>Información Base de Marítima y fluvial (1A3d)</t>
  </si>
  <si>
    <t>Hoja relacionada</t>
  </si>
  <si>
    <t>Relación de esta hoja, con otras:</t>
  </si>
  <si>
    <t>t</t>
  </si>
  <si>
    <t>: Tonelada</t>
  </si>
  <si>
    <t>Gg</t>
  </si>
  <si>
    <t>: Giga gramos</t>
  </si>
  <si>
    <t>Es complementaria, para lograr obtener el consumo total de combustible ferroviario</t>
  </si>
  <si>
    <t>Propiedades de combustibles, constantes y Factores de emisión de GEI</t>
  </si>
  <si>
    <t>Recopilación de VCN para combustibles en el Perú</t>
  </si>
  <si>
    <t>Densidades de Combustibles convertidas</t>
  </si>
  <si>
    <t>Hojas de cálculo de emisiones GEI en Transporte (formatos GL2006)</t>
  </si>
  <si>
    <t>Esquema de proceso del cálculo:</t>
  </si>
  <si>
    <t>LIMA - AREQUIPA</t>
  </si>
  <si>
    <t>LIMA - CAJAMARCA</t>
  </si>
  <si>
    <t>LIMA - CHICLAYO</t>
  </si>
  <si>
    <t>LIMA - CUZCO</t>
  </si>
  <si>
    <t>CUZCO - PUERTO MALDONADO</t>
  </si>
  <si>
    <t>LIMA - IQUITOS</t>
  </si>
  <si>
    <t>AREQUIPA - JULIACA</t>
  </si>
  <si>
    <t>LIMA - JULIACA</t>
  </si>
  <si>
    <t>LIMA - PUCALLPA</t>
  </si>
  <si>
    <t>LIMA - TACNA</t>
  </si>
  <si>
    <t>LIMA - TARAPOTO</t>
  </si>
  <si>
    <t>LIMA - TRUJILLO</t>
  </si>
  <si>
    <t>LIMA - TUMBES</t>
  </si>
  <si>
    <t>LIMA - PIURA</t>
  </si>
  <si>
    <t>CUZCO - JULIACA</t>
  </si>
  <si>
    <t>LIMA - PUERTO MALDONADO</t>
  </si>
  <si>
    <t>LIMA - ANDAHUAYLAS</t>
  </si>
  <si>
    <t>LIMA - ANTA</t>
  </si>
  <si>
    <t>LIMA - AYACUCHO</t>
  </si>
  <si>
    <t>LIMA - HUANUCO</t>
  </si>
  <si>
    <t>LIMA - JAUJA</t>
  </si>
  <si>
    <t>PUCALLPA - PUERTO ESPERANZA</t>
  </si>
  <si>
    <t>PUCALLPA - BREU</t>
  </si>
  <si>
    <t>PUCALLPA - SEPAHUA</t>
  </si>
  <si>
    <t>AREQUIPA - TACNA</t>
  </si>
  <si>
    <t>IQUITOS - TARAPOTO</t>
  </si>
  <si>
    <t>ATALAYA - BOLOGNESI</t>
  </si>
  <si>
    <t>PUCALLPA - ATALAYA</t>
  </si>
  <si>
    <t>PUCALLPA - BOLOGNESI</t>
  </si>
  <si>
    <t>PUCALLPA - CONTAMANA</t>
  </si>
  <si>
    <t>ATALAYA - SEPAHUA</t>
  </si>
  <si>
    <t>CONTAMANA - ORELLANA</t>
  </si>
  <si>
    <t>TARAPOTO - CONTAMANA</t>
  </si>
  <si>
    <t>LIMA - NAZCA</t>
  </si>
  <si>
    <t>RIO AMAZONAS - RIO MARAÑON</t>
  </si>
  <si>
    <t>RIO AMAZONAS - RIO PUTUMAYO</t>
  </si>
  <si>
    <t>RIO AMAZONAS - RIO TIGRE</t>
  </si>
  <si>
    <t>RIO AMAZONAS - RIO UCAYALI</t>
  </si>
  <si>
    <t>LIMA - ANDOAS</t>
  </si>
  <si>
    <t>LIMA - LAS MALVINAS</t>
  </si>
  <si>
    <t>TARAPOTO - ANDOAS</t>
  </si>
  <si>
    <t>IQUITOS - CORRIENTES/TROMPETEROS</t>
  </si>
  <si>
    <t>IQUITOS - PUCALLPA</t>
  </si>
  <si>
    <t>PUCALLPA - YARINACOCHA</t>
  </si>
  <si>
    <t>ATALAYA - MAZAMARI/MANUEL PRADO</t>
  </si>
  <si>
    <t>TARAPOTO - BELLAVISTA</t>
  </si>
  <si>
    <t>TARAPOTO - PALMA DEL ESPINO</t>
  </si>
  <si>
    <t>TARAPOTO - SAN LORENZO</t>
  </si>
  <si>
    <t>YURIMAGUAS - BELLAVISTA</t>
  </si>
  <si>
    <t>YURIMAGUAS - SAN LORENZO</t>
  </si>
  <si>
    <t>YURIMAGUAS - TARAPOTO</t>
  </si>
  <si>
    <t>BELLAVISTA - SAN LORENZO</t>
  </si>
  <si>
    <t>CUZCO - KITENI</t>
  </si>
  <si>
    <t>RIO NANAY - RIO MORONA</t>
  </si>
  <si>
    <t>LIMA - PISCO</t>
  </si>
  <si>
    <t>LIMA - CORRIENTES/TROMPETEROS</t>
  </si>
  <si>
    <t>CUZCO - AREQUIPA</t>
  </si>
  <si>
    <t>IQUITOS - ANDOAS</t>
  </si>
  <si>
    <t>LIMA - TALARA</t>
  </si>
  <si>
    <t>PUCALLPA - TARAPOTO</t>
  </si>
  <si>
    <t>TUMBES - TALARA</t>
  </si>
  <si>
    <t>LIMA - CHAGUAL/DON LUCHO</t>
  </si>
  <si>
    <t>TRUJILLO - CHAGUAL/DON LUCHO</t>
  </si>
  <si>
    <t>TRUJILLO - PIÁS</t>
  </si>
  <si>
    <t>PUCALLPA - LAS MALVINAS</t>
  </si>
  <si>
    <t>AYACUCHO - PISCO</t>
  </si>
  <si>
    <t>PUCALLPA - ORELLANA</t>
  </si>
  <si>
    <t>RIO AMAZONAS - RIO CORRIENTES</t>
  </si>
  <si>
    <t>RIO AMAZONAS - RIO NAPO</t>
  </si>
  <si>
    <t>TARAPOTO - GALILEA</t>
  </si>
  <si>
    <t>TARAPOTO - CORRIENTES/TROMPETEROS</t>
  </si>
  <si>
    <t>NAZCA - LAS DUNAS</t>
  </si>
  <si>
    <t>RIO AMAZONAS - RIO YAVARI</t>
  </si>
  <si>
    <t>AYACUCHO - ANDAHUAYLAS</t>
  </si>
  <si>
    <t>PISCO - NAZCA</t>
  </si>
  <si>
    <t>CHICLAYO - TRUJILLO</t>
  </si>
  <si>
    <t>TARAPOTO - CIRO ALEGRIA</t>
  </si>
  <si>
    <t>RIO NANAY - RIO NAPO</t>
  </si>
  <si>
    <t>CUZCO - MANU</t>
  </si>
  <si>
    <t>IQUITOS - EL ESTRECHO</t>
  </si>
  <si>
    <t>RIO UCAYALI - RIO NANAY</t>
  </si>
  <si>
    <t>PUCALLPA - NUEVO MUNDO</t>
  </si>
  <si>
    <t>AYACUCHO - PALMA PAMPA</t>
  </si>
  <si>
    <t>HUANUCO - TINGO MARIA</t>
  </si>
  <si>
    <t>LIMA - NUEVO MUNDO</t>
  </si>
  <si>
    <t>LIMA - TINGO MARIA</t>
  </si>
  <si>
    <t>CUZCO - LAS MALVINAS</t>
  </si>
  <si>
    <t>AREQUIPA - ORCOPAMPA/MINAS BUENAVENTURA</t>
  </si>
  <si>
    <t>LIMA - ATALAYA</t>
  </si>
  <si>
    <t>LIMA - PALMA DEL ESPINO</t>
  </si>
  <si>
    <t>LIMA - PIÁS</t>
  </si>
  <si>
    <t>LIMA - CHIMBOTE</t>
  </si>
  <si>
    <t>LIMA - ORCOPAMPA/MINAS BUENAVENTURA</t>
  </si>
  <si>
    <t>AREQUIPA - YAURI</t>
  </si>
  <si>
    <t>LIMA - SAN RAFAEL</t>
  </si>
  <si>
    <t>LIMA - YURIMAGUAS</t>
  </si>
  <si>
    <t>LIMA - ATICO</t>
  </si>
  <si>
    <t>SAN RAFAEL - AREQUIPA</t>
  </si>
  <si>
    <t>LIMA - SAN RAMON</t>
  </si>
  <si>
    <t>Internacional</t>
  </si>
  <si>
    <t>Ámbito de operación 
y tipo de servicio</t>
  </si>
  <si>
    <t>Total</t>
  </si>
  <si>
    <t>Nacional</t>
  </si>
  <si>
    <t>Aerocomercial</t>
  </si>
  <si>
    <t xml:space="preserve">Regular </t>
  </si>
  <si>
    <t>No regular</t>
  </si>
  <si>
    <t>Regular  y  no regular</t>
  </si>
  <si>
    <t>Turístico</t>
  </si>
  <si>
    <t>Especial</t>
  </si>
  <si>
    <t>Fumigación agrícola</t>
  </si>
  <si>
    <t xml:space="preserve">Servicio privado </t>
  </si>
  <si>
    <t>Trabajo Aéreo</t>
  </si>
  <si>
    <t>Otros 1/</t>
  </si>
  <si>
    <t xml:space="preserve"> Regular </t>
  </si>
  <si>
    <t xml:space="preserve"> No regular</t>
  </si>
  <si>
    <t>Turbo A1</t>
  </si>
  <si>
    <t>Ratio de consumo de combustibles en viajes Turísticos y Especial</t>
  </si>
  <si>
    <t>CATEGORÍA</t>
  </si>
  <si>
    <t>Gasolina 100 LL</t>
  </si>
  <si>
    <t xml:space="preserve">N° de vuelos </t>
  </si>
  <si>
    <t>Combustible [gal]</t>
  </si>
  <si>
    <t>Gasolina 100L</t>
  </si>
  <si>
    <t xml:space="preserve">           (Unidades)</t>
  </si>
  <si>
    <t>Empresa y tipo de vehículo</t>
  </si>
  <si>
    <t xml:space="preserve">  Locomotora</t>
  </si>
  <si>
    <t xml:space="preserve">  Autovagón y autocarril</t>
  </si>
  <si>
    <t xml:space="preserve">  Coche de pasajeros</t>
  </si>
  <si>
    <t xml:space="preserve">  Vagón de carga</t>
  </si>
  <si>
    <t>Autovagón y Autocarril</t>
  </si>
  <si>
    <t>Parque ferroviario</t>
  </si>
  <si>
    <t>Empresa</t>
  </si>
  <si>
    <t>Inca Rail</t>
  </si>
  <si>
    <t>Huancayo - Huancavelica</t>
  </si>
  <si>
    <t>Southern Perú</t>
  </si>
  <si>
    <t>Galones/año</t>
  </si>
  <si>
    <t>Ratio [Gal/N°vehículo]</t>
  </si>
  <si>
    <t>Número de vehículos año 2000</t>
  </si>
  <si>
    <t>Ferrocarril</t>
  </si>
  <si>
    <t>Diésel B5 S50</t>
  </si>
  <si>
    <t>Diésel B5</t>
  </si>
  <si>
    <t xml:space="preserve">  FACTORES DE EMISIÓN POR DEFECTO PARA LOS COMBUSTIBLES USADOS PARA EL TRANSPORTE FERROVIARIO</t>
  </si>
  <si>
    <t xml:space="preserve">  FACTORES DE EMISIÓN GEI - BIOCOMBUSTIBLES EN EL PERÚ</t>
  </si>
  <si>
    <t>Vía, propiedad y tipo de nave</t>
  </si>
  <si>
    <t>Marítimo</t>
  </si>
  <si>
    <t>Estatal</t>
  </si>
  <si>
    <t>Tanquero</t>
  </si>
  <si>
    <t>Carga general</t>
  </si>
  <si>
    <t>Pasajeros</t>
  </si>
  <si>
    <t>Portacontenedor</t>
  </si>
  <si>
    <t>Fluvial</t>
  </si>
  <si>
    <t>Lacustre</t>
  </si>
  <si>
    <t xml:space="preserve">   Privado</t>
  </si>
  <si>
    <t xml:space="preserve">  Privado</t>
  </si>
  <si>
    <t xml:space="preserve">   Turístico privado</t>
  </si>
  <si>
    <t xml:space="preserve">  Estatal</t>
  </si>
  <si>
    <t xml:space="preserve">  Turístico privado</t>
  </si>
  <si>
    <t>Parque Acuático.</t>
  </si>
  <si>
    <t>DESCRIPCION</t>
  </si>
  <si>
    <t>ARTEFACTO FLUVIAL</t>
  </si>
  <si>
    <t>EMPUJADOR FLUVIAL</t>
  </si>
  <si>
    <t>BOTE FLUVIAL</t>
  </si>
  <si>
    <t>EMBARCACION FLUVIAL</t>
  </si>
  <si>
    <t>MOTONAVE FLUVIAL</t>
  </si>
  <si>
    <t>Diesel 2</t>
  </si>
  <si>
    <t>Gasolina de 84</t>
  </si>
  <si>
    <t>Participación 2000</t>
  </si>
  <si>
    <t>N° de naves 2000</t>
  </si>
  <si>
    <t>Consumo total [gal]</t>
  </si>
  <si>
    <t>Diesel 5</t>
  </si>
  <si>
    <t xml:space="preserve">Gasohol </t>
  </si>
  <si>
    <t>Información Base de Trasnporte Terrestre (1A3b)</t>
  </si>
  <si>
    <t>Tipo de 
Combustible</t>
  </si>
  <si>
    <t>Consumo
 [MB]</t>
  </si>
  <si>
    <t>DB5 S-50</t>
  </si>
  <si>
    <t>Gasohol 84 Plus</t>
  </si>
  <si>
    <t>Gasohol 90 Plus</t>
  </si>
  <si>
    <t>Gasohol 95 Plus</t>
  </si>
  <si>
    <t>Gasohol 97 Plus</t>
  </si>
  <si>
    <t>Gasohol 98 Plus</t>
  </si>
  <si>
    <t xml:space="preserve">STATION
 WAGON </t>
  </si>
  <si>
    <t>VEHICULOS 
MENORES</t>
  </si>
  <si>
    <t>Miles de Barril [MB]</t>
  </si>
  <si>
    <t>1 barril =</t>
  </si>
  <si>
    <t>Galones [gal]</t>
  </si>
  <si>
    <t>Consumo
Total</t>
  </si>
  <si>
    <t>Consumo de Combustible demandada en los Grifos</t>
  </si>
  <si>
    <t>Diesel B5 (S-50)</t>
  </si>
  <si>
    <t>Gasohol 98 BA Plus</t>
  </si>
  <si>
    <t>Gasohol 98</t>
  </si>
  <si>
    <t>m3</t>
  </si>
  <si>
    <t>1A3e: Otro tipo de transporte</t>
  </si>
  <si>
    <t>Color de hoja:</t>
  </si>
  <si>
    <t>Descripción:</t>
  </si>
  <si>
    <t>InfoBase 1A3a</t>
  </si>
  <si>
    <t>InfoBase 1A3b</t>
  </si>
  <si>
    <t>Según la clasificación vehicular integran: autos y Station Wagon</t>
  </si>
  <si>
    <t>Según la clasificación vehicular integran: las camionetas</t>
  </si>
  <si>
    <t>Según la clasificación vehicular integran: camiones y omnibus</t>
  </si>
  <si>
    <t>InfoBase 1A3c</t>
  </si>
  <si>
    <t>SUNARP</t>
  </si>
  <si>
    <t>InfoBase 1A3d</t>
  </si>
  <si>
    <t>1A3e</t>
  </si>
  <si>
    <t>Otro tipo de transporte</t>
  </si>
  <si>
    <t>1A3ei</t>
  </si>
  <si>
    <t>Transporte por gasoductos</t>
  </si>
  <si>
    <t>1A3eii</t>
  </si>
  <si>
    <t>Todo terreno</t>
  </si>
  <si>
    <t>Consumo de combustible por tipo  de equipo móvil.</t>
  </si>
  <si>
    <t>Emisiones GEI por equipos móviles en eropuertos del Perú.</t>
  </si>
  <si>
    <t>Infobase 1A3e</t>
  </si>
  <si>
    <t>Diesel B2</t>
  </si>
  <si>
    <t>Cuatrimoto</t>
  </si>
  <si>
    <t>Moto Lineal</t>
  </si>
  <si>
    <t>Van</t>
  </si>
  <si>
    <t>Vehículo de Rescate</t>
  </si>
  <si>
    <t>Camioneta</t>
  </si>
  <si>
    <t>Motocar</t>
  </si>
  <si>
    <t>Tipo de Equipo móvil</t>
  </si>
  <si>
    <t>Pisco</t>
  </si>
  <si>
    <t>Consumo de combustible [Gal]</t>
  </si>
  <si>
    <t>Consumo de combustible en equipos móviles en los aeropuertos:</t>
  </si>
  <si>
    <t>Factor de conversión de combustibles en el Perú - convertidas (a usar)</t>
  </si>
  <si>
    <r>
      <t>CO</t>
    </r>
    <r>
      <rPr>
        <b/>
        <vertAlign val="subscript"/>
        <sz val="9"/>
        <color theme="0"/>
        <rFont val="Arial"/>
        <family val="2"/>
      </rPr>
      <t>2</t>
    </r>
  </si>
  <si>
    <r>
      <t>CH</t>
    </r>
    <r>
      <rPr>
        <b/>
        <vertAlign val="subscript"/>
        <sz val="9"/>
        <color theme="0"/>
        <rFont val="Arial"/>
        <family val="2"/>
      </rPr>
      <t>4</t>
    </r>
  </si>
  <si>
    <r>
      <t>N</t>
    </r>
    <r>
      <rPr>
        <b/>
        <vertAlign val="subscript"/>
        <sz val="9"/>
        <color theme="0"/>
        <rFont val="Arial"/>
        <family val="2"/>
      </rPr>
      <t>2</t>
    </r>
    <r>
      <rPr>
        <b/>
        <sz val="9"/>
        <color theme="0"/>
        <rFont val="Arial"/>
        <family val="2"/>
      </rPr>
      <t>O</t>
    </r>
  </si>
  <si>
    <r>
      <t>J
Emisiones GEI
 Gg CO</t>
    </r>
    <r>
      <rPr>
        <b/>
        <vertAlign val="subscript"/>
        <sz val="9"/>
        <color theme="0"/>
        <rFont val="Arial"/>
        <family val="2"/>
      </rPr>
      <t>2</t>
    </r>
    <r>
      <rPr>
        <b/>
        <sz val="9"/>
        <color theme="0"/>
        <rFont val="Arial"/>
        <family val="2"/>
      </rPr>
      <t>e</t>
    </r>
  </si>
  <si>
    <r>
      <t>D
factor Emisiones  de CO2 (Kg CO</t>
    </r>
    <r>
      <rPr>
        <vertAlign val="subscript"/>
        <sz val="9"/>
        <color theme="0"/>
        <rFont val="Arial"/>
        <family val="2"/>
      </rPr>
      <t>2</t>
    </r>
    <r>
      <rPr>
        <sz val="10"/>
        <color theme="0"/>
        <rFont val="Arial"/>
        <family val="2"/>
      </rPr>
      <t xml:space="preserve">/TJ) </t>
    </r>
  </si>
  <si>
    <r>
      <t>E 
Las emisiones de CO2 (Gg CO</t>
    </r>
    <r>
      <rPr>
        <vertAlign val="subscript"/>
        <sz val="9"/>
        <color theme="0"/>
        <rFont val="Arial"/>
        <family val="2"/>
      </rPr>
      <t>2</t>
    </r>
    <r>
      <rPr>
        <sz val="10"/>
        <color theme="0"/>
        <rFont val="Arial"/>
        <family val="2"/>
      </rPr>
      <t xml:space="preserve">) </t>
    </r>
  </si>
  <si>
    <r>
      <t>F
factor Emisiones  de CH4 (Kg CH</t>
    </r>
    <r>
      <rPr>
        <vertAlign val="subscript"/>
        <sz val="9"/>
        <color theme="0"/>
        <rFont val="Arial"/>
        <family val="2"/>
      </rPr>
      <t>4</t>
    </r>
    <r>
      <rPr>
        <sz val="10"/>
        <color theme="0"/>
        <rFont val="Arial"/>
        <family val="2"/>
      </rPr>
      <t xml:space="preserve">/TJ) </t>
    </r>
  </si>
  <si>
    <r>
      <t>G 
Las emisiones de CH4 (t CH</t>
    </r>
    <r>
      <rPr>
        <vertAlign val="subscript"/>
        <sz val="9"/>
        <color theme="0"/>
        <rFont val="Arial"/>
        <family val="2"/>
      </rPr>
      <t>4</t>
    </r>
    <r>
      <rPr>
        <sz val="10"/>
        <color theme="0"/>
        <rFont val="Arial"/>
        <family val="2"/>
      </rPr>
      <t xml:space="preserve">) </t>
    </r>
  </si>
  <si>
    <r>
      <t>H 
factor emisión N2O (Kg N</t>
    </r>
    <r>
      <rPr>
        <vertAlign val="subscript"/>
        <sz val="9"/>
        <color theme="0"/>
        <rFont val="Arial"/>
        <family val="2"/>
      </rPr>
      <t>2</t>
    </r>
    <r>
      <rPr>
        <sz val="10"/>
        <color theme="0"/>
        <rFont val="Arial"/>
        <family val="2"/>
      </rPr>
      <t xml:space="preserve">O / TJ) </t>
    </r>
  </si>
  <si>
    <r>
      <t>I
 Las emisiones de N</t>
    </r>
    <r>
      <rPr>
        <vertAlign val="subscript"/>
        <sz val="9"/>
        <color theme="0"/>
        <rFont val="Arial"/>
        <family val="2"/>
      </rPr>
      <t>2</t>
    </r>
    <r>
      <rPr>
        <sz val="10"/>
        <color theme="0"/>
        <rFont val="Arial"/>
        <family val="2"/>
      </rPr>
      <t>O (t N</t>
    </r>
    <r>
      <rPr>
        <vertAlign val="subscript"/>
        <sz val="9"/>
        <color theme="0"/>
        <rFont val="Arial"/>
        <family val="2"/>
      </rPr>
      <t>2</t>
    </r>
    <r>
      <rPr>
        <sz val="10"/>
        <color theme="0"/>
        <rFont val="Arial"/>
        <family val="2"/>
      </rPr>
      <t>O)</t>
    </r>
  </si>
  <si>
    <r>
      <t>E=D*C/10</t>
    </r>
    <r>
      <rPr>
        <b/>
        <vertAlign val="superscript"/>
        <sz val="9"/>
        <color theme="0"/>
        <rFont val="Arial"/>
        <family val="2"/>
      </rPr>
      <t>6</t>
    </r>
  </si>
  <si>
    <r>
      <t>G=F*C/10</t>
    </r>
    <r>
      <rPr>
        <b/>
        <vertAlign val="superscript"/>
        <sz val="9"/>
        <color theme="0"/>
        <rFont val="Arial"/>
        <family val="2"/>
      </rPr>
      <t>3</t>
    </r>
  </si>
  <si>
    <r>
      <t>I=H*C/10</t>
    </r>
    <r>
      <rPr>
        <b/>
        <vertAlign val="superscript"/>
        <sz val="9"/>
        <color theme="0"/>
        <rFont val="Arial"/>
        <family val="2"/>
      </rPr>
      <t>3</t>
    </r>
  </si>
  <si>
    <r>
      <t>J=E+(G*21/10</t>
    </r>
    <r>
      <rPr>
        <b/>
        <vertAlign val="superscript"/>
        <sz val="9"/>
        <color theme="0"/>
        <rFont val="Arial"/>
        <family val="2"/>
      </rPr>
      <t>3</t>
    </r>
    <r>
      <rPr>
        <b/>
        <sz val="9"/>
        <color theme="0"/>
        <rFont val="Arial"/>
        <family val="2"/>
      </rPr>
      <t>)+(I*310/10</t>
    </r>
    <r>
      <rPr>
        <b/>
        <vertAlign val="superscript"/>
        <sz val="9"/>
        <color theme="0"/>
        <rFont val="Arial"/>
        <family val="2"/>
      </rPr>
      <t>3</t>
    </r>
    <r>
      <rPr>
        <b/>
        <sz val="9"/>
        <color theme="0"/>
        <rFont val="Arial"/>
        <family val="2"/>
      </rPr>
      <t>)</t>
    </r>
  </si>
  <si>
    <t>Estimación de GEI en Aviación (1A3a)</t>
  </si>
  <si>
    <r>
      <t>D
factor Emisiones  de CO2 (Kg CO</t>
    </r>
    <r>
      <rPr>
        <vertAlign val="subscript"/>
        <sz val="9"/>
        <color theme="0"/>
        <rFont val="Arial"/>
        <family val="2"/>
      </rPr>
      <t>2</t>
    </r>
    <r>
      <rPr>
        <sz val="9"/>
        <color theme="0"/>
        <rFont val="Arial"/>
        <family val="2"/>
      </rPr>
      <t xml:space="preserve">/TJ) </t>
    </r>
  </si>
  <si>
    <r>
      <t>E 
Las emisiones de CO2 (Gg CO</t>
    </r>
    <r>
      <rPr>
        <vertAlign val="subscript"/>
        <sz val="9"/>
        <color theme="0"/>
        <rFont val="Arial"/>
        <family val="2"/>
      </rPr>
      <t>2</t>
    </r>
    <r>
      <rPr>
        <sz val="9"/>
        <color theme="0"/>
        <rFont val="Arial"/>
        <family val="2"/>
      </rPr>
      <t xml:space="preserve">) </t>
    </r>
  </si>
  <si>
    <r>
      <t>F
factor Emisiones  de CH4 (Kg CH</t>
    </r>
    <r>
      <rPr>
        <vertAlign val="subscript"/>
        <sz val="9"/>
        <color theme="0"/>
        <rFont val="Arial"/>
        <family val="2"/>
      </rPr>
      <t>4</t>
    </r>
    <r>
      <rPr>
        <sz val="9"/>
        <color theme="0"/>
        <rFont val="Arial"/>
        <family val="2"/>
      </rPr>
      <t xml:space="preserve">/TJ) </t>
    </r>
  </si>
  <si>
    <r>
      <t>G 
Las emisiones de CH4 (t CH</t>
    </r>
    <r>
      <rPr>
        <vertAlign val="subscript"/>
        <sz val="9"/>
        <color theme="0"/>
        <rFont val="Arial"/>
        <family val="2"/>
      </rPr>
      <t>4</t>
    </r>
    <r>
      <rPr>
        <sz val="9"/>
        <color theme="0"/>
        <rFont val="Arial"/>
        <family val="2"/>
      </rPr>
      <t xml:space="preserve">) </t>
    </r>
  </si>
  <si>
    <r>
      <t>H 
factor emisión N2O (Kg N</t>
    </r>
    <r>
      <rPr>
        <vertAlign val="subscript"/>
        <sz val="9"/>
        <color theme="0"/>
        <rFont val="Arial"/>
        <family val="2"/>
      </rPr>
      <t>2</t>
    </r>
    <r>
      <rPr>
        <sz val="9"/>
        <color theme="0"/>
        <rFont val="Arial"/>
        <family val="2"/>
      </rPr>
      <t xml:space="preserve">O / TJ) </t>
    </r>
  </si>
  <si>
    <r>
      <t>I
 Las emisiones de N</t>
    </r>
    <r>
      <rPr>
        <vertAlign val="subscript"/>
        <sz val="9"/>
        <color theme="0"/>
        <rFont val="Arial"/>
        <family val="2"/>
      </rPr>
      <t>2</t>
    </r>
    <r>
      <rPr>
        <sz val="9"/>
        <color theme="0"/>
        <rFont val="Arial"/>
        <family val="2"/>
      </rPr>
      <t>O (t N</t>
    </r>
    <r>
      <rPr>
        <vertAlign val="subscript"/>
        <sz val="9"/>
        <color theme="0"/>
        <rFont val="Arial"/>
        <family val="2"/>
      </rPr>
      <t>2</t>
    </r>
    <r>
      <rPr>
        <sz val="9"/>
        <color theme="0"/>
        <rFont val="Arial"/>
        <family val="2"/>
      </rPr>
      <t>O)</t>
    </r>
  </si>
  <si>
    <t>Estimación de GEI en Otro Tipo de Transporte (1A3e)</t>
  </si>
  <si>
    <t>Estimación de GEI de Transporte Marítimo y Fluvial (1A3d)</t>
  </si>
  <si>
    <t>Estimación de GEI de Transporte Ferroviario (1A3c)</t>
  </si>
  <si>
    <t>Otro Tipo de transporte</t>
  </si>
  <si>
    <r>
      <t>Dióxido de carbono
[GgCO</t>
    </r>
    <r>
      <rPr>
        <vertAlign val="subscript"/>
        <sz val="9"/>
        <color theme="0"/>
        <rFont val="Arial"/>
        <family val="2"/>
      </rPr>
      <t>2</t>
    </r>
    <r>
      <rPr>
        <sz val="9"/>
        <color theme="0"/>
        <rFont val="Arial"/>
        <family val="2"/>
      </rPr>
      <t>]</t>
    </r>
  </si>
  <si>
    <r>
      <t>Metano
[tCH</t>
    </r>
    <r>
      <rPr>
        <vertAlign val="subscript"/>
        <sz val="9"/>
        <color theme="0"/>
        <rFont val="Arial"/>
        <family val="2"/>
      </rPr>
      <t>4</t>
    </r>
    <r>
      <rPr>
        <sz val="9"/>
        <color theme="0"/>
        <rFont val="Arial"/>
        <family val="2"/>
      </rPr>
      <t>]</t>
    </r>
  </si>
  <si>
    <r>
      <t>Óxido nitroso
[tN</t>
    </r>
    <r>
      <rPr>
        <vertAlign val="subscript"/>
        <sz val="9"/>
        <color theme="0"/>
        <rFont val="Arial"/>
        <family val="2"/>
      </rPr>
      <t>2</t>
    </r>
    <r>
      <rPr>
        <sz val="9"/>
        <color theme="0"/>
        <rFont val="Arial"/>
        <family val="2"/>
      </rPr>
      <t>O]</t>
    </r>
  </si>
  <si>
    <t>IFO 380</t>
  </si>
  <si>
    <t>Petróleo Industrial</t>
  </si>
  <si>
    <t>Kg/L</t>
  </si>
  <si>
    <r>
      <t>Emisiones GEI
[GgCO</t>
    </r>
    <r>
      <rPr>
        <vertAlign val="subscript"/>
        <sz val="9"/>
        <color theme="0"/>
        <rFont val="Arial"/>
        <family val="2"/>
      </rPr>
      <t>2</t>
    </r>
    <r>
      <rPr>
        <sz val="9"/>
        <color theme="0"/>
        <rFont val="Arial"/>
        <family val="2"/>
      </rPr>
      <t>e]</t>
    </r>
  </si>
  <si>
    <t>Consumo de Combustible a nivel fluvial:</t>
  </si>
  <si>
    <t>Resumen de combustible fluvial:</t>
  </si>
  <si>
    <t>Fluvial (nacional)</t>
  </si>
  <si>
    <t>Número de naves</t>
  </si>
  <si>
    <t>Aviación de nacional</t>
  </si>
  <si>
    <r>
      <t>Emisiones de GEI
[GgCO</t>
    </r>
    <r>
      <rPr>
        <vertAlign val="subscript"/>
        <sz val="9"/>
        <color theme="0"/>
        <rFont val="Arial"/>
        <family val="2"/>
      </rPr>
      <t>2</t>
    </r>
    <r>
      <rPr>
        <sz val="9"/>
        <color theme="0"/>
        <rFont val="Arial"/>
        <family val="2"/>
      </rPr>
      <t>e]</t>
    </r>
  </si>
  <si>
    <r>
      <t>1A3b</t>
    </r>
    <r>
      <rPr>
        <i/>
        <sz val="9"/>
        <color theme="1"/>
        <rFont val="Times New Roman"/>
        <family val="1"/>
      </rPr>
      <t>i</t>
    </r>
  </si>
  <si>
    <r>
      <t>1A3b</t>
    </r>
    <r>
      <rPr>
        <i/>
        <sz val="9"/>
        <color theme="1"/>
        <rFont val="Times New Roman"/>
        <family val="1"/>
      </rPr>
      <t>ii</t>
    </r>
  </si>
  <si>
    <r>
      <t>1A3b</t>
    </r>
    <r>
      <rPr>
        <i/>
        <sz val="9"/>
        <color theme="1"/>
        <rFont val="Times New Roman"/>
        <family val="1"/>
      </rPr>
      <t>iii</t>
    </r>
  </si>
  <si>
    <r>
      <t>1A3b</t>
    </r>
    <r>
      <rPr>
        <i/>
        <sz val="9"/>
        <color theme="1"/>
        <rFont val="Times New Roman"/>
        <family val="1"/>
      </rPr>
      <t>iv</t>
    </r>
  </si>
  <si>
    <t>Vuelos</t>
  </si>
  <si>
    <t>Consumo Combustible por Vuelo (Kilos)</t>
  </si>
  <si>
    <t>Ruta</t>
  </si>
  <si>
    <t>A319</t>
  </si>
  <si>
    <t>A320</t>
  </si>
  <si>
    <t>A321</t>
  </si>
  <si>
    <t>AN26</t>
  </si>
  <si>
    <t>AT42_5</t>
  </si>
  <si>
    <t>B737_2</t>
  </si>
  <si>
    <t>B737_3</t>
  </si>
  <si>
    <t>BEE190</t>
  </si>
  <si>
    <t>BEE20</t>
  </si>
  <si>
    <t>CESS208</t>
  </si>
  <si>
    <t>DASH8A</t>
  </si>
  <si>
    <t>DHC-3</t>
  </si>
  <si>
    <t>EMB190</t>
  </si>
  <si>
    <t>RJ146</t>
  </si>
  <si>
    <t>Otros</t>
  </si>
  <si>
    <t>CIENTIFICO</t>
  </si>
  <si>
    <t>FRIGORIFICO</t>
  </si>
  <si>
    <t>PASAJEROS</t>
  </si>
  <si>
    <t>OTROS</t>
  </si>
  <si>
    <t>Tipo de nave</t>
  </si>
  <si>
    <t>1kcal=</t>
  </si>
  <si>
    <t>J</t>
  </si>
  <si>
    <t>Kcal/Kg</t>
  </si>
  <si>
    <t>Resumen de combustible Marítimo Nacional e Internacional:</t>
  </si>
  <si>
    <t>Navegación Nacional e Internacional</t>
  </si>
  <si>
    <t>Aéreo Civil</t>
  </si>
  <si>
    <t>Origen - Destino y número de vuelos por tipo de aeronave</t>
  </si>
  <si>
    <t>unidades, kilometraje</t>
  </si>
  <si>
    <t>Avición Nacional</t>
  </si>
  <si>
    <t>La información brindada abarca tanto para navegación Marítima nacional e Internacional.</t>
  </si>
  <si>
    <t>Número de aeronaves en el Perú</t>
  </si>
  <si>
    <t>Información Procesada Aviación Nacional - Aéreo Comercial (1A3a)</t>
  </si>
  <si>
    <t>Información Procesada Aviación - Especial Nacional (1A3a)</t>
  </si>
  <si>
    <t xml:space="preserve">Información Procesada de Trasnporte Terrestre (1A3b) </t>
  </si>
  <si>
    <t>Información Procesada  - Ferroviario (1A3c)</t>
  </si>
  <si>
    <t>Información Procesada Navegación Nacional Fluvial (1A3d)</t>
  </si>
  <si>
    <t>Información Procesada Navegación Nacional e Internacional Marítima (1A3d)</t>
  </si>
  <si>
    <t>Características de los combustibles en el Perú</t>
  </si>
  <si>
    <r>
      <t>1A3a</t>
    </r>
    <r>
      <rPr>
        <i/>
        <sz val="9"/>
        <color theme="1"/>
        <rFont val="Times New Roman"/>
        <family val="1"/>
      </rPr>
      <t>ii</t>
    </r>
  </si>
  <si>
    <r>
      <t>1A3d</t>
    </r>
    <r>
      <rPr>
        <i/>
        <sz val="9"/>
        <color theme="1"/>
        <rFont val="Times New Roman"/>
        <family val="1"/>
      </rPr>
      <t>i</t>
    </r>
  </si>
  <si>
    <r>
      <t>1A3d</t>
    </r>
    <r>
      <rPr>
        <i/>
        <sz val="9"/>
        <color theme="1"/>
        <rFont val="Times New Roman"/>
        <family val="1"/>
      </rPr>
      <t>ii</t>
    </r>
  </si>
  <si>
    <r>
      <t>1A3e</t>
    </r>
    <r>
      <rPr>
        <i/>
        <sz val="9"/>
        <color theme="1"/>
        <rFont val="Times New Roman"/>
        <family val="1"/>
      </rPr>
      <t>ii</t>
    </r>
  </si>
  <si>
    <t>Nivel 1:</t>
  </si>
  <si>
    <t>EF</t>
  </si>
  <si>
    <t>Emisión</t>
  </si>
  <si>
    <t>a</t>
  </si>
  <si>
    <t>=Emisiones de CO2, CH4 y N2O (kg)</t>
  </si>
  <si>
    <t>=Factor de emisión (kg/TJ). Es igual al contenido de carbono del combustible multiplicado por 44/12.</t>
  </si>
  <si>
    <t>=Tipo de combustible (p. ej., gasolina, diesel, gas natural, GLP, etc.)</t>
  </si>
  <si>
    <r>
      <t>Ef</t>
    </r>
    <r>
      <rPr>
        <i/>
        <vertAlign val="subscript"/>
        <sz val="9"/>
        <color theme="1"/>
        <rFont val="Arial"/>
        <family val="2"/>
      </rPr>
      <t>a</t>
    </r>
  </si>
  <si>
    <t>Fuente: Directrices del IPCC de 2006 para los inventarios nacionales de gases de efecto invernadero, Volumen 2, Ecuación 3.2.1 y Ecuación 3.3.3</t>
  </si>
  <si>
    <t xml:space="preserve">=Factor de emisión (kg/TJ). </t>
  </si>
  <si>
    <t>=Combustible consumido (TJ)</t>
  </si>
  <si>
    <t xml:space="preserve">=Tipo de combustible </t>
  </si>
  <si>
    <t>Fuente: Directrices del IPCC de 2006 para los inventarios nacionales de gases de efecto invernadero, Volumen 2, Ecuación 3.3.1</t>
  </si>
  <si>
    <t>Emisiones</t>
  </si>
  <si>
    <r>
      <t>Combustible</t>
    </r>
    <r>
      <rPr>
        <i/>
        <vertAlign val="subscript"/>
        <sz val="9"/>
        <color theme="1"/>
        <rFont val="Arial"/>
        <family val="2"/>
      </rPr>
      <t>j</t>
    </r>
  </si>
  <si>
    <t>=Tipo de combustible j consumido (representado por el combustible vendido) en (TJ)</t>
  </si>
  <si>
    <t>=Factor de emisión por tipo de combustible j, (kg/TJ)</t>
  </si>
  <si>
    <t>=Tipo de combustible.</t>
  </si>
  <si>
    <t>j</t>
  </si>
  <si>
    <t>Fuente: Directrices del IPCC de 2006 para los inventarios nacionales de gases de efecto invernadero, Volumen 2, Ecuación 3.4.1</t>
  </si>
  <si>
    <t>=Combustible consumido en (TJ)</t>
  </si>
  <si>
    <r>
      <t>EF</t>
    </r>
    <r>
      <rPr>
        <i/>
        <vertAlign val="subscript"/>
        <sz val="9"/>
        <color theme="1"/>
        <rFont val="Arial"/>
        <family val="2"/>
      </rPr>
      <t>j</t>
    </r>
  </si>
  <si>
    <t>=Tipo de navegación marítima y fluvial (es decir, barco o bote, etc )</t>
  </si>
  <si>
    <t>b</t>
  </si>
  <si>
    <t>Fuente: Directrices del IPCC de 2006 para los inventarios nacionales de gases de efecto invernadero, Volumen 2, Ecuación 3.5.1</t>
  </si>
  <si>
    <t>Nivel 3:</t>
  </si>
  <si>
    <t>De EMEP EEA, se toma la cantidad de combustible según distancia recorrida y modelo de aeronave para calcular las emisiones:</t>
  </si>
  <si>
    <r>
      <t>Combustible</t>
    </r>
    <r>
      <rPr>
        <i/>
        <vertAlign val="subscript"/>
        <sz val="9"/>
        <color theme="1"/>
        <rFont val="Arial"/>
        <family val="2"/>
      </rPr>
      <t>EMEP</t>
    </r>
  </si>
  <si>
    <t>=Factor de emisión (kg/TJ). Según tipo de combustible.</t>
  </si>
  <si>
    <t>Fuente: Directrices del IPCC de 2006 para los inventarios nacionales de gases de efecto invernadero, Volumen 2, página 3.61 y Ecuación 3.6.1</t>
  </si>
  <si>
    <t>=Factor de emisión (kg/Tj)</t>
  </si>
  <si>
    <r>
      <t>EF</t>
    </r>
    <r>
      <rPr>
        <i/>
        <vertAlign val="subscript"/>
        <sz val="9"/>
        <color theme="1"/>
        <rFont val="Arial"/>
        <family val="2"/>
      </rPr>
      <t>a</t>
    </r>
  </si>
  <si>
    <t>Ratio de consumo de combustibles en viajes ferroviario 2000</t>
  </si>
  <si>
    <r>
      <t>[m</t>
    </r>
    <r>
      <rPr>
        <b/>
        <vertAlign val="superscript"/>
        <sz val="9"/>
        <color theme="0"/>
        <rFont val="Arial"/>
        <family val="2"/>
      </rPr>
      <t>3</t>
    </r>
    <r>
      <rPr>
        <b/>
        <sz val="9"/>
        <color theme="0"/>
        <rFont val="Arial"/>
        <family val="2"/>
      </rPr>
      <t>]</t>
    </r>
  </si>
  <si>
    <t>Información Procesada Todo Terreno (1A3eii)</t>
  </si>
  <si>
    <r>
      <t xml:space="preserve"> FACTORES DE EMISIÓN NO CO</t>
    </r>
    <r>
      <rPr>
        <b/>
        <vertAlign val="subscript"/>
        <sz val="9"/>
        <color theme="0"/>
        <rFont val="Arial"/>
        <family val="2"/>
      </rPr>
      <t>2</t>
    </r>
  </si>
  <si>
    <r>
      <t>FACTORES DE EMISIÓN DE CO</t>
    </r>
    <r>
      <rPr>
        <b/>
        <vertAlign val="subscript"/>
        <sz val="9"/>
        <color theme="0"/>
        <rFont val="Arial"/>
        <family val="2"/>
      </rPr>
      <t>2</t>
    </r>
    <r>
      <rPr>
        <b/>
        <sz val="9"/>
        <color theme="0"/>
        <rFont val="Arial"/>
        <family val="2"/>
      </rPr>
      <t xml:space="preserve"> </t>
    </r>
  </si>
  <si>
    <r>
      <t>CH</t>
    </r>
    <r>
      <rPr>
        <b/>
        <vertAlign val="subscript"/>
        <sz val="9"/>
        <color theme="0"/>
        <rFont val="Arial"/>
        <family val="2"/>
      </rPr>
      <t xml:space="preserve">4                                                                                         </t>
    </r>
    <r>
      <rPr>
        <b/>
        <sz val="9"/>
        <color theme="0"/>
        <rFont val="Arial"/>
        <family val="2"/>
      </rPr>
      <t>[kg/TJ]</t>
    </r>
  </si>
  <si>
    <r>
      <t>N</t>
    </r>
    <r>
      <rPr>
        <b/>
        <vertAlign val="subscript"/>
        <sz val="9"/>
        <color theme="0"/>
        <rFont val="Arial"/>
        <family val="2"/>
      </rPr>
      <t>2</t>
    </r>
    <r>
      <rPr>
        <b/>
        <sz val="9"/>
        <color theme="0"/>
        <rFont val="Arial"/>
        <family val="2"/>
      </rPr>
      <t>O</t>
    </r>
    <r>
      <rPr>
        <b/>
        <vertAlign val="subscript"/>
        <sz val="9"/>
        <color theme="0"/>
        <rFont val="Arial"/>
        <family val="2"/>
      </rPr>
      <t xml:space="preserve">                                                                                    </t>
    </r>
    <r>
      <rPr>
        <b/>
        <sz val="9"/>
        <color theme="0"/>
        <rFont val="Arial"/>
        <family val="2"/>
      </rPr>
      <t>[kg/TJ]</t>
    </r>
  </si>
  <si>
    <r>
      <rPr>
        <vertAlign val="superscript"/>
        <sz val="8"/>
        <color theme="1"/>
        <rFont val="Arial"/>
        <family val="2"/>
      </rPr>
      <t xml:space="preserve">a </t>
    </r>
    <r>
      <rPr>
        <sz val="8"/>
        <color theme="1"/>
        <rFont val="Arial"/>
        <family val="2"/>
      </rPr>
      <t>Los valores representan el 100 por ciento de oxidación del contenido de carbono del combustible</t>
    </r>
  </si>
  <si>
    <r>
      <rPr>
        <vertAlign val="superscript"/>
        <sz val="8"/>
        <color theme="1"/>
        <rFont val="Arial"/>
        <family val="2"/>
      </rPr>
      <t xml:space="preserve">b </t>
    </r>
    <r>
      <rPr>
        <sz val="8"/>
        <color theme="1"/>
        <rFont val="Arial"/>
        <family val="2"/>
      </rPr>
      <t>Véase el Recuadro 3.2.4 Lubricantes en la combustión móvil para obtener una orientación acerca de los usos de los lubricantes</t>
    </r>
  </si>
  <si>
    <r>
      <t xml:space="preserve">  FACTORES DE EMISIÓN DE CH4 y N2O</t>
    </r>
    <r>
      <rPr>
        <b/>
        <vertAlign val="subscript"/>
        <sz val="9"/>
        <color theme="0"/>
        <rFont val="Arial"/>
        <family val="2"/>
      </rPr>
      <t xml:space="preserve"> </t>
    </r>
    <r>
      <rPr>
        <b/>
        <sz val="9"/>
        <color theme="0"/>
        <rFont val="Arial"/>
        <family val="2"/>
      </rPr>
      <t>- BIOCOMBUSTIBLES EN EL PERÚ</t>
    </r>
  </si>
  <si>
    <r>
      <t xml:space="preserve">  FACTORES DE EMISIÓN DE CO</t>
    </r>
    <r>
      <rPr>
        <b/>
        <vertAlign val="subscript"/>
        <sz val="9"/>
        <color theme="0"/>
        <rFont val="Arial"/>
        <family val="2"/>
      </rPr>
      <t xml:space="preserve">2 </t>
    </r>
    <r>
      <rPr>
        <b/>
        <sz val="9"/>
        <color theme="0"/>
        <rFont val="Arial"/>
        <family val="2"/>
      </rPr>
      <t>- BIOCOMBUSTIBLES EN EL PERÚ</t>
    </r>
  </si>
  <si>
    <t>Factores de emisión originales - Transporte Terrestre (1A3b)</t>
  </si>
  <si>
    <t>Factores de emisión originales - Todo terreno (1A3eii)</t>
  </si>
  <si>
    <r>
      <t>FACTORES DE EMISIÓN POR DEFECTO DE N</t>
    </r>
    <r>
      <rPr>
        <b/>
        <vertAlign val="subscript"/>
        <sz val="9"/>
        <color theme="0"/>
        <rFont val="Arial"/>
        <family val="2"/>
      </rPr>
      <t>2</t>
    </r>
    <r>
      <rPr>
        <b/>
        <sz val="9"/>
        <color theme="0"/>
        <rFont val="Arial"/>
        <family val="2"/>
      </rPr>
      <t>O Y CH</t>
    </r>
    <r>
      <rPr>
        <b/>
        <vertAlign val="subscript"/>
        <sz val="9"/>
        <color theme="0"/>
        <rFont val="Arial"/>
        <family val="2"/>
      </rPr>
      <t>4</t>
    </r>
    <r>
      <rPr>
        <b/>
        <sz val="9"/>
        <color theme="0"/>
        <rFont val="Arial"/>
        <family val="2"/>
      </rPr>
      <t xml:space="preserve"> PROCEDENTES DE LA NAVEGACIÓN MARÍTIMA Y FLUVIAL</t>
    </r>
  </si>
  <si>
    <t>Factores de emisión para los combustibles usados en el Perú</t>
  </si>
  <si>
    <t>Factores de emisión para los combustibles usados en el Perú - Todo terreno (1A3eii)</t>
  </si>
  <si>
    <t>Energía - Transporte</t>
  </si>
  <si>
    <t>Quema de combustible</t>
  </si>
  <si>
    <t>Hoja</t>
  </si>
  <si>
    <r>
      <t>1 de 1 (CO</t>
    </r>
    <r>
      <rPr>
        <vertAlign val="subscript"/>
        <sz val="9"/>
        <color theme="1"/>
        <rFont val="Arial"/>
        <family val="2"/>
      </rPr>
      <t>2</t>
    </r>
    <r>
      <rPr>
        <sz val="9"/>
        <color theme="1"/>
        <rFont val="Arial"/>
        <family val="2"/>
      </rPr>
      <t>, CH</t>
    </r>
    <r>
      <rPr>
        <vertAlign val="subscript"/>
        <sz val="9"/>
        <color theme="1"/>
        <rFont val="Arial"/>
        <family val="2"/>
      </rPr>
      <t>4</t>
    </r>
    <r>
      <rPr>
        <sz val="9"/>
        <color theme="1"/>
        <rFont val="Arial"/>
        <family val="2"/>
      </rPr>
      <t xml:space="preserve"> y N</t>
    </r>
    <r>
      <rPr>
        <vertAlign val="subscript"/>
        <sz val="9"/>
        <color theme="1"/>
        <rFont val="Arial"/>
        <family val="2"/>
      </rPr>
      <t>2</t>
    </r>
    <r>
      <rPr>
        <sz val="9"/>
        <color theme="1"/>
        <rFont val="Arial"/>
        <family val="2"/>
      </rPr>
      <t>O para quema de combustibles en Transporte Terrestre - Nivel 1)</t>
    </r>
  </si>
  <si>
    <t>consumo de energía</t>
  </si>
  <si>
    <t>Consumo de energía</t>
  </si>
  <si>
    <t>Ecuación para cálcular las emisiones GEI en Transporte aéreo</t>
  </si>
  <si>
    <r>
      <t>1 de 1 (CO</t>
    </r>
    <r>
      <rPr>
        <vertAlign val="subscript"/>
        <sz val="9"/>
        <color theme="1"/>
        <rFont val="Arial"/>
        <family val="2"/>
      </rPr>
      <t>2</t>
    </r>
    <r>
      <rPr>
        <sz val="9"/>
        <color theme="1"/>
        <rFont val="Arial"/>
        <family val="2"/>
      </rPr>
      <t>, CH</t>
    </r>
    <r>
      <rPr>
        <vertAlign val="subscript"/>
        <sz val="9"/>
        <color theme="1"/>
        <rFont val="Arial"/>
        <family val="2"/>
      </rPr>
      <t>4</t>
    </r>
    <r>
      <rPr>
        <sz val="9"/>
        <color theme="1"/>
        <rFont val="Arial"/>
        <family val="2"/>
      </rPr>
      <t xml:space="preserve"> y N</t>
    </r>
    <r>
      <rPr>
        <vertAlign val="subscript"/>
        <sz val="9"/>
        <color theme="1"/>
        <rFont val="Arial"/>
        <family val="2"/>
      </rPr>
      <t>2</t>
    </r>
    <r>
      <rPr>
        <sz val="9"/>
        <color theme="1"/>
        <rFont val="Arial"/>
        <family val="2"/>
      </rPr>
      <t>O para quema de combustibles en Transporte Aéreo Civil Nacional - Nivel 3)</t>
    </r>
  </si>
  <si>
    <t>Ecuación para cálcular las emisiones GEI en Transporte Terrestre</t>
  </si>
  <si>
    <r>
      <t>1 de 1 (CO</t>
    </r>
    <r>
      <rPr>
        <vertAlign val="subscript"/>
        <sz val="9"/>
        <color theme="1"/>
        <rFont val="Arial"/>
        <family val="2"/>
      </rPr>
      <t>2</t>
    </r>
    <r>
      <rPr>
        <sz val="9"/>
        <color theme="1"/>
        <rFont val="Arial"/>
        <family val="2"/>
      </rPr>
      <t>, CH</t>
    </r>
    <r>
      <rPr>
        <vertAlign val="subscript"/>
        <sz val="9"/>
        <color theme="1"/>
        <rFont val="Arial"/>
        <family val="2"/>
      </rPr>
      <t>4</t>
    </r>
    <r>
      <rPr>
        <sz val="9"/>
        <color theme="1"/>
        <rFont val="Arial"/>
        <family val="2"/>
      </rPr>
      <t xml:space="preserve"> y N</t>
    </r>
    <r>
      <rPr>
        <vertAlign val="subscript"/>
        <sz val="9"/>
        <color theme="1"/>
        <rFont val="Arial"/>
        <family val="2"/>
      </rPr>
      <t>2</t>
    </r>
    <r>
      <rPr>
        <sz val="9"/>
        <color theme="1"/>
        <rFont val="Arial"/>
        <family val="2"/>
      </rPr>
      <t>O para quema de combustibles en Transporte Ferroviario - Nivel 1)</t>
    </r>
  </si>
  <si>
    <t>Ecuación para cálcular las emisiones GEI en Transporte Ferroviario</t>
  </si>
  <si>
    <r>
      <t>1 de 1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xml:space="preserve"> y N</t>
    </r>
    <r>
      <rPr>
        <vertAlign val="subscript"/>
        <sz val="8"/>
        <color theme="1"/>
        <rFont val="Arial"/>
        <family val="2"/>
      </rPr>
      <t>2</t>
    </r>
    <r>
      <rPr>
        <sz val="8"/>
        <color theme="1"/>
        <rFont val="Arial"/>
        <family val="2"/>
      </rPr>
      <t>O para quema de combustibles en Transporte Marítimo Nacional e Internacional y Fluvial - Nivel 1)</t>
    </r>
  </si>
  <si>
    <r>
      <t>1 de 1 (CO</t>
    </r>
    <r>
      <rPr>
        <vertAlign val="subscript"/>
        <sz val="9"/>
        <color theme="1"/>
        <rFont val="Arial"/>
        <family val="2"/>
      </rPr>
      <t>2</t>
    </r>
    <r>
      <rPr>
        <sz val="9"/>
        <color theme="1"/>
        <rFont val="Arial"/>
        <family val="2"/>
      </rPr>
      <t>, CH</t>
    </r>
    <r>
      <rPr>
        <vertAlign val="subscript"/>
        <sz val="9"/>
        <color theme="1"/>
        <rFont val="Arial"/>
        <family val="2"/>
      </rPr>
      <t>4</t>
    </r>
    <r>
      <rPr>
        <sz val="9"/>
        <color theme="1"/>
        <rFont val="Arial"/>
        <family val="2"/>
      </rPr>
      <t xml:space="preserve"> y N</t>
    </r>
    <r>
      <rPr>
        <vertAlign val="subscript"/>
        <sz val="9"/>
        <color theme="1"/>
        <rFont val="Arial"/>
        <family val="2"/>
      </rPr>
      <t>2</t>
    </r>
    <r>
      <rPr>
        <sz val="9"/>
        <color theme="1"/>
        <rFont val="Arial"/>
        <family val="2"/>
      </rPr>
      <t>O para quema de combustibles en Transporte todo terreno y de Gaseoductos - Nivel 1)</t>
    </r>
  </si>
  <si>
    <t>Ecuación para cálcular las emisiones GEI en Transporte Marítimo y Fluvial</t>
  </si>
  <si>
    <t>Ecuación para cálcular las emisiones GEI para Otro tipo de Transporte</t>
  </si>
  <si>
    <r>
      <t>D
factor Emisiones  de CO2 (kg CO</t>
    </r>
    <r>
      <rPr>
        <vertAlign val="subscript"/>
        <sz val="9"/>
        <color theme="0"/>
        <rFont val="Arial"/>
        <family val="2"/>
      </rPr>
      <t>2</t>
    </r>
    <r>
      <rPr>
        <sz val="9"/>
        <color theme="0"/>
        <rFont val="Arial"/>
        <family val="2"/>
      </rPr>
      <t xml:space="preserve">/TJ) </t>
    </r>
  </si>
  <si>
    <t>=Combustible consumido (TJ), obtenido de EMEP</t>
  </si>
  <si>
    <t>Gasolina 100LL</t>
  </si>
  <si>
    <t>http://www.bvindecopi.gob.pe/normas/321.006.pdf</t>
  </si>
  <si>
    <t>MJ/kg</t>
  </si>
  <si>
    <t>MJ/Kg</t>
  </si>
  <si>
    <t>http://www.bvindecopi.gob.pe/normas/321.005.pdf</t>
  </si>
  <si>
    <t>http://www.aerodromolajuliana.es/pdf/avgas.pdf</t>
  </si>
  <si>
    <t>IFO380</t>
  </si>
  <si>
    <t>IFO 180</t>
  </si>
  <si>
    <t>Diesel B5 S50</t>
  </si>
  <si>
    <t>Carga General</t>
  </si>
  <si>
    <t>TANQUEROS</t>
  </si>
  <si>
    <t>GRANELEROS</t>
  </si>
  <si>
    <t>PESQUEROS</t>
  </si>
  <si>
    <t>RO-RO</t>
  </si>
  <si>
    <t>PORTACONTENEDORES</t>
  </si>
  <si>
    <t>DEPORTIVO</t>
  </si>
  <si>
    <t>http://www.marcelorossini.com.ar/distribucion/productos-combustibles-ifo_380-8.html</t>
  </si>
  <si>
    <t>Diésel B2</t>
  </si>
  <si>
    <t>Puerto Callao:</t>
  </si>
  <si>
    <t>Otros Puertos:</t>
  </si>
  <si>
    <t>Puerto</t>
  </si>
  <si>
    <t>Ilo</t>
  </si>
  <si>
    <t>Matarani</t>
  </si>
  <si>
    <t>Paita</t>
  </si>
  <si>
    <t>Salaverry</t>
  </si>
  <si>
    <t>Diesel B5 [TM]</t>
  </si>
  <si>
    <t>Consumo de Combustible a nivel marítimo (Puerto Callao):</t>
  </si>
  <si>
    <t>Consumo de Combustible a nivel marítimo (Otros Puertos):</t>
  </si>
  <si>
    <t>Galones de Combustible</t>
  </si>
  <si>
    <t>Diesel B5 [gal]</t>
  </si>
  <si>
    <t>: Ministerio de Transportes y Comunicaciones</t>
  </si>
  <si>
    <t>TM</t>
  </si>
  <si>
    <t>: Toneladas métricas</t>
  </si>
  <si>
    <t>MB</t>
  </si>
  <si>
    <t>: Miles de barriles</t>
  </si>
  <si>
    <t>DGAC</t>
  </si>
  <si>
    <t>: Dirección General de Aviación Civil</t>
  </si>
  <si>
    <t>: Oficina General de Planeamiento y Presupuesto</t>
  </si>
  <si>
    <t>DGTA</t>
  </si>
  <si>
    <t>: Dirección General de Transporte Acuático</t>
  </si>
  <si>
    <t>APN</t>
  </si>
  <si>
    <t>: Autoridad Portuaria Nacional</t>
  </si>
  <si>
    <t>: Direción General de Caminos y Ferrocarriles</t>
  </si>
  <si>
    <t>INGEI año 2000.
Ferroviaria Central Andino
Ferrocarril Inca Rail</t>
  </si>
  <si>
    <t>No se ha cálculado por falta de información</t>
  </si>
  <si>
    <t xml:space="preserve">APN (Autoridad Portuaria Nacional)
INGEI año 2000
</t>
  </si>
  <si>
    <t>1A3 aii</t>
  </si>
  <si>
    <t>Referencia</t>
  </si>
  <si>
    <t>Distancia [Km]</t>
  </si>
  <si>
    <t>Unidades de locomotoras y autovagones abastecidas en el Perú</t>
  </si>
  <si>
    <t>unidades de locomotoras y autovagones</t>
  </si>
  <si>
    <t>Consumo de combustible por tipo en los puertos.</t>
  </si>
  <si>
    <t>Número de aeronaves (unidades)</t>
  </si>
  <si>
    <t>Consumo Promedio 
(gal/N° de unidades)</t>
  </si>
  <si>
    <t xml:space="preserve">1A3 bi, 1A3 bii, 1A3 biii, 1A3 biv. </t>
  </si>
  <si>
    <t>DGCF</t>
  </si>
  <si>
    <t>VEH. AUT. MEN.</t>
  </si>
  <si>
    <t>AUTOMOVIL</t>
  </si>
  <si>
    <t>STATION</t>
  </si>
  <si>
    <t>CAMIONETAS</t>
  </si>
  <si>
    <t>CAMIÓN</t>
  </si>
  <si>
    <t>REMOL-</t>
  </si>
  <si>
    <t>REMOLQUE</t>
  </si>
  <si>
    <t>WAGON</t>
  </si>
  <si>
    <t>CADOR</t>
  </si>
  <si>
    <t>SEMI-REM.</t>
  </si>
  <si>
    <t>DIESEL</t>
  </si>
  <si>
    <t>GASOLINA</t>
  </si>
  <si>
    <t>CLASE   DE   VEHICULO (Participación porcentual)</t>
  </si>
  <si>
    <t>SUNARP
Oficina General de Planificación y Presupuesto – OPP – MTC.</t>
  </si>
  <si>
    <t>1A3 dii</t>
  </si>
  <si>
    <t>Unidad de naves
(año 2000)</t>
  </si>
  <si>
    <t>Consumo Promedio
 (gal/N° naves)</t>
  </si>
  <si>
    <t xml:space="preserve">1A3 di, 1A3 dii </t>
  </si>
  <si>
    <t>1A3 e</t>
  </si>
  <si>
    <t>1A3 eii</t>
  </si>
  <si>
    <t>Combustible Turbo A1
[gal]</t>
  </si>
  <si>
    <t>Tonelas Métricas de combustible Abastecidos</t>
  </si>
  <si>
    <t>Naves Nacionales</t>
  </si>
  <si>
    <t>Naves Internacionales</t>
  </si>
  <si>
    <t>Marítimo (nacional)</t>
  </si>
  <si>
    <t>Marítimo (internacional)</t>
  </si>
  <si>
    <t>Navegación marítima internacional</t>
  </si>
  <si>
    <t>Nacional [gal]</t>
  </si>
  <si>
    <t>Internacional [gal]</t>
  </si>
  <si>
    <t>Densidad inferior</t>
  </si>
  <si>
    <t>Densidad superior</t>
  </si>
  <si>
    <t>Densidad en unidades de Kg/gal</t>
  </si>
  <si>
    <t>http://www.energypiagroup.com/pdf/ficha_tecnica_ifo_380.pdf</t>
  </si>
  <si>
    <t>Gasolina para aviación = Gasolina 100L</t>
  </si>
  <si>
    <t>Nota:</t>
  </si>
  <si>
    <t>IFO380 y IFO180 =Fulelóleo residual</t>
  </si>
  <si>
    <t>Sub-Sector</t>
  </si>
  <si>
    <t>Aeropuerto</t>
  </si>
  <si>
    <t>Tipo de vehículo</t>
  </si>
  <si>
    <t>Diesel B2 (S-50)</t>
  </si>
  <si>
    <t>Navegación fluvial y marítima nacional</t>
  </si>
  <si>
    <t>1A3 aii (viajes aereocomerciales nacionales)</t>
  </si>
  <si>
    <t>Resumen de viajes aerocomerciales nacionales:</t>
  </si>
  <si>
    <t>Viajes aéreos especiales nacionales</t>
  </si>
  <si>
    <t>1A3 aii (viajes aéreos especiales nacionales)</t>
  </si>
  <si>
    <t>Según la información obtenida  se dividirá en las fuentes: Viajes aerocomerciales nacionales y aéreo especiales nacionales.</t>
  </si>
  <si>
    <t xml:space="preserve">Doc. Anexo </t>
  </si>
  <si>
    <t>Doc. Anexo</t>
  </si>
  <si>
    <t>Ventas de GNV.pdf</t>
  </si>
  <si>
    <t>TIPO DE COMBUSTIBLE</t>
  </si>
  <si>
    <t>CLASE   DE   VEHICULO CIRCULANTES (unidades)</t>
  </si>
  <si>
    <t>CLASE   DE   VEHICULO CIRCULANTE POR TIPO DE COMBUSTIBLE (unidades)</t>
  </si>
  <si>
    <t>Biocombustible (100% etanol)</t>
  </si>
  <si>
    <t>http://www.bvindecopi.gob.pe/normas/321.125.pdf</t>
  </si>
  <si>
    <t>TJ/Gg</t>
  </si>
  <si>
    <t>Directrices del IPCC de 2006 para los inventarios nacionales de gases de efecto invernadero - Capítulo 1: Introducción, pág. 1.19</t>
  </si>
  <si>
    <t>Biogasolina / Biodiesel*</t>
  </si>
  <si>
    <t>* Volumen 2: Energía, pag  1.25, cuadro 1.4</t>
  </si>
  <si>
    <t>Biodisel *</t>
  </si>
  <si>
    <t>*Directrices del IPCC de 2006 para los inventarios nacionales de gases de efecto invernadero - Volumen 2: Energía, pag. 2.16, cuadro 2.2</t>
  </si>
  <si>
    <t xml:space="preserve">Diesel B5 </t>
  </si>
  <si>
    <t>Camion, omnibus y Remolcador</t>
  </si>
  <si>
    <t>Autos, sation wagon, pick up, panel, rural y veh. Menores</t>
  </si>
  <si>
    <t xml:space="preserve">Emisiones GEI Informativas de Biocombustibles </t>
  </si>
  <si>
    <t>Adjuntos</t>
  </si>
  <si>
    <t>Energía</t>
  </si>
  <si>
    <t>1A</t>
  </si>
  <si>
    <t>Quema de Combustibles</t>
  </si>
  <si>
    <t>Codificación</t>
  </si>
  <si>
    <t>Terrestre</t>
  </si>
  <si>
    <t>Navegación Marítima y Fluvial</t>
  </si>
  <si>
    <r>
      <rPr>
        <b/>
        <i/>
        <sz val="9"/>
        <color rgb="FF0070C0"/>
        <rFont val="Arial"/>
        <family val="2"/>
      </rPr>
      <t>Definición IPCC</t>
    </r>
    <r>
      <rPr>
        <sz val="9"/>
        <color theme="1"/>
        <rFont val="Arial"/>
        <family val="2"/>
      </rPr>
      <t xml:space="preserve">: Emisiones tráfico civil de cabotaje de pasajeros y carga que aterriza y llega en el mismo país.
</t>
    </r>
    <r>
      <rPr>
        <b/>
        <i/>
        <sz val="9"/>
        <color rgb="FF0070C0"/>
        <rFont val="Arial"/>
        <family val="2"/>
      </rPr>
      <t xml:space="preserve">
Definición INGEI:  </t>
    </r>
    <r>
      <rPr>
        <sz val="9"/>
        <color theme="1"/>
        <rFont val="Arial"/>
        <family val="2"/>
      </rPr>
      <t>Contabilizar las emisiones GEI generadas por la quema de combustible en aviación nacional.</t>
    </r>
  </si>
  <si>
    <r>
      <rPr>
        <b/>
        <i/>
        <sz val="9"/>
        <color rgb="FF0070C0"/>
        <rFont val="Arial"/>
        <family val="2"/>
      </rPr>
      <t>Definición IPCC:</t>
    </r>
    <r>
      <rPr>
        <sz val="9"/>
        <color theme="1"/>
        <rFont val="Arial"/>
        <family val="2"/>
      </rPr>
      <t xml:space="preserve"> Emisiones de automóviles designados como tales en el país que los registra principalmente para el transporte de personas y habitualmente con una capacidad de 12 personas o menos. 
</t>
    </r>
    <r>
      <rPr>
        <b/>
        <i/>
        <sz val="9"/>
        <color rgb="FF0070C0"/>
        <rFont val="Arial"/>
        <family val="2"/>
      </rPr>
      <t xml:space="preserve">
Definición INGEI:  </t>
    </r>
    <r>
      <rPr>
        <sz val="9"/>
        <color theme="1"/>
        <rFont val="Arial"/>
        <family val="2"/>
      </rPr>
      <t>Contabilizar las emisiones GEI generadas por la quema de combustible de los autos y station wagon</t>
    </r>
    <r>
      <rPr>
        <sz val="9"/>
        <color rgb="FFFF0000"/>
        <rFont val="Arial"/>
        <family val="2"/>
      </rPr>
      <t>(*)</t>
    </r>
  </si>
  <si>
    <r>
      <rPr>
        <b/>
        <i/>
        <sz val="9"/>
        <color rgb="FF0070C0"/>
        <rFont val="Arial"/>
        <family val="2"/>
      </rPr>
      <t>Definición IPCC:</t>
    </r>
    <r>
      <rPr>
        <sz val="9"/>
        <color theme="1"/>
        <rFont val="Arial"/>
        <family val="2"/>
      </rPr>
      <t xml:space="preserve"> Emisiones de vehículos designados como tales en el país que los registra principalmente para el transporte de cargas ligeras o que están equipados con características especiales tales como tracción en las cuatro ruedas para operación fuera de carreteras. El peso bruto del vehículo suele oscilar entre los 3500 y los 3900 kg o menos.  
</t>
    </r>
    <r>
      <rPr>
        <b/>
        <i/>
        <sz val="9"/>
        <color rgb="FF0070C0"/>
        <rFont val="Arial"/>
        <family val="2"/>
      </rPr>
      <t xml:space="preserve">
Definición INGEI: </t>
    </r>
    <r>
      <rPr>
        <sz val="9"/>
        <color theme="1"/>
        <rFont val="Arial"/>
        <family val="2"/>
      </rPr>
      <t xml:space="preserve">Contabilizar las emisiones GEI generadas por la quema de combustible de los Camiones de servicio ligero (pick up, rural, panel) </t>
    </r>
    <r>
      <rPr>
        <sz val="9"/>
        <color rgb="FFFF0000"/>
        <rFont val="Arial"/>
        <family val="2"/>
      </rPr>
      <t>(*)</t>
    </r>
  </si>
  <si>
    <r>
      <rPr>
        <b/>
        <i/>
        <sz val="9"/>
        <color rgb="FF0070C0"/>
        <rFont val="Arial"/>
        <family val="2"/>
      </rPr>
      <t>Definición IPCC:</t>
    </r>
    <r>
      <rPr>
        <sz val="9"/>
        <color theme="1"/>
        <rFont val="Arial"/>
        <family val="2"/>
      </rPr>
      <t xml:space="preserve"> Emisiones de todos los vehículos designados como tales en el país en que están registrados. Habitualmente, el peso bruto del vehículo oscila entre los 3500 y los 3900 kg o más para camiones pesados y los autobuses están calificados para transportar a más de 12 personas
</t>
    </r>
    <r>
      <rPr>
        <b/>
        <i/>
        <sz val="9"/>
        <color rgb="FF0070C0"/>
        <rFont val="Arial"/>
        <family val="2"/>
      </rPr>
      <t xml:space="preserve">
Definición INGEI:  </t>
    </r>
    <r>
      <rPr>
        <sz val="9"/>
        <color theme="1"/>
        <rFont val="Arial"/>
        <family val="2"/>
      </rPr>
      <t>Contabilizar las emisiones GEI generadas por la quema de combustible de los Camiones de servicio pesado (Camión y Remolcador) y Omnibus.</t>
    </r>
    <r>
      <rPr>
        <sz val="9"/>
        <color rgb="FFFF0000"/>
        <rFont val="Arial"/>
        <family val="2"/>
      </rPr>
      <t>(*)</t>
    </r>
  </si>
  <si>
    <r>
      <rPr>
        <b/>
        <i/>
        <sz val="9"/>
        <color rgb="FF0070C0"/>
        <rFont val="Arial"/>
        <family val="2"/>
      </rPr>
      <t>Definición IPCC:</t>
    </r>
    <r>
      <rPr>
        <sz val="9"/>
        <color theme="1"/>
        <rFont val="Arial"/>
        <family val="2"/>
      </rPr>
      <t xml:space="preserve"> Emisiones de todo vehículo motorizado diseñado para viajar con no más de 3 ruedas en contacto con el pavimento y que pese menos de 680 kg
</t>
    </r>
    <r>
      <rPr>
        <b/>
        <i/>
        <sz val="9"/>
        <color rgb="FF0070C0"/>
        <rFont val="Arial"/>
        <family val="2"/>
      </rPr>
      <t xml:space="preserve">
Definición INGEI:  </t>
    </r>
    <r>
      <rPr>
        <sz val="9"/>
        <color theme="1"/>
        <rFont val="Arial"/>
        <family val="2"/>
      </rPr>
      <t>Contabilizar las emisiones GEI generadas por la quema de combustible de las moto-taxi, moto.</t>
    </r>
  </si>
  <si>
    <r>
      <rPr>
        <b/>
        <i/>
        <sz val="9"/>
        <color rgb="FF0070C0"/>
        <rFont val="Arial"/>
        <family val="2"/>
      </rPr>
      <t>Definición IPCC:</t>
    </r>
    <r>
      <rPr>
        <i/>
        <sz val="9"/>
        <color rgb="FFFF0000"/>
        <rFont val="Arial"/>
        <family val="2"/>
      </rPr>
      <t xml:space="preserve"> </t>
    </r>
    <r>
      <rPr>
        <sz val="9"/>
        <color theme="1"/>
        <rFont val="Arial"/>
        <family val="2"/>
      </rPr>
      <t xml:space="preserve">Emisiones de transporte por ferrocarriles tanto en rutas de tráfico de carga como de pasajeros.
</t>
    </r>
    <r>
      <rPr>
        <b/>
        <i/>
        <sz val="9"/>
        <color rgb="FF0070C0"/>
        <rFont val="Arial"/>
        <family val="2"/>
      </rPr>
      <t>Definición INGEI:</t>
    </r>
    <r>
      <rPr>
        <sz val="9"/>
        <color theme="1"/>
        <rFont val="Arial"/>
        <family val="2"/>
      </rPr>
      <t xml:space="preserve"> Contabilizar las emisiones GEI generadas por la quema de combustible en transporte ferroviario</t>
    </r>
  </si>
  <si>
    <r>
      <rPr>
        <b/>
        <i/>
        <sz val="9"/>
        <color rgb="FF0070C0"/>
        <rFont val="Arial"/>
        <family val="2"/>
      </rPr>
      <t>Definición IPCC</t>
    </r>
    <r>
      <rPr>
        <sz val="9"/>
        <color theme="1"/>
        <rFont val="Arial"/>
        <family val="2"/>
      </rPr>
      <t xml:space="preserve">: Emisiones por la quema de todas las demás actividades de transporte, las actividades terrestrse en aeropuertos y puertos.
</t>
    </r>
    <r>
      <rPr>
        <b/>
        <i/>
        <sz val="9"/>
        <color rgb="FF0070C0"/>
        <rFont val="Arial"/>
        <family val="2"/>
      </rPr>
      <t xml:space="preserve">Definición INGEI: </t>
    </r>
    <r>
      <rPr>
        <sz val="9"/>
        <color theme="1"/>
        <rFont val="Arial"/>
        <family val="2"/>
      </rPr>
      <t>Contabilizar las emisiones GEI generadas por la quema de combustible de equipo movil en aeropuertos y/o puertos.</t>
    </r>
  </si>
  <si>
    <r>
      <rPr>
        <sz val="9"/>
        <color rgb="FF0070C0"/>
        <rFont val="Arial"/>
        <family val="2"/>
      </rPr>
      <t>Definición INGEI</t>
    </r>
    <r>
      <rPr>
        <sz val="9"/>
        <color theme="1"/>
        <rFont val="Arial"/>
        <family val="2"/>
      </rPr>
      <t>: se refiere a la definición de las GL2006, ajustada a la realidad o circunstancias del Perú. Este ajuste se identificó en el desarrollo del INGEI y mantiene el concepto general de la definición original en las GL2006</t>
    </r>
  </si>
  <si>
    <t>No aplica o no se considera en este INGEI</t>
  </si>
  <si>
    <t>Nombre</t>
  </si>
  <si>
    <t>Categorización en el INGEI</t>
  </si>
  <si>
    <t>Categoría</t>
  </si>
  <si>
    <t>Subcategoría</t>
  </si>
  <si>
    <t>Categoría especial</t>
  </si>
  <si>
    <r>
      <rPr>
        <sz val="9"/>
        <color rgb="FF0070C0"/>
        <rFont val="Arial"/>
        <family val="2"/>
      </rPr>
      <t>Definición IPCC:</t>
    </r>
    <r>
      <rPr>
        <sz val="9"/>
        <color theme="1"/>
        <rFont val="Arial"/>
        <family val="2"/>
      </rPr>
      <t xml:space="preserve"> se refiere a la definición -literal o abreviada- de las GL2006. </t>
    </r>
  </si>
  <si>
    <t>DB5</t>
  </si>
  <si>
    <t>: Biodiesel 5</t>
  </si>
  <si>
    <t>Caracterización de Datos - Categoría Especial Transporte</t>
  </si>
  <si>
    <t>Consumo Combustible  Turbo Jet (GALONES)</t>
  </si>
  <si>
    <t>Mezcla de Biocombustibles usados en el Perú</t>
  </si>
  <si>
    <t>Queroseno para motor reacción = Turbo Jet</t>
  </si>
  <si>
    <t>Turbo Jet</t>
  </si>
  <si>
    <t>: Marine Fuel 180</t>
  </si>
  <si>
    <t>: Marine Fuel 380</t>
  </si>
  <si>
    <t>*</t>
  </si>
  <si>
    <t>Directrices del IPCC de 2006 para los inventarios nacionales de gases de efecto invernadero - Volumen 2: Energía, pag. 2.16, cuadro 2.2</t>
  </si>
  <si>
    <r>
      <rPr>
        <sz val="9"/>
        <color rgb="FFFF0000"/>
        <rFont val="Arial"/>
        <family val="2"/>
      </rPr>
      <t xml:space="preserve">* </t>
    </r>
    <r>
      <rPr>
        <sz val="9"/>
        <color theme="1"/>
        <rFont val="Arial"/>
        <family val="2"/>
      </rPr>
      <t>Ver documento PDF: "Ficha de seguridad"</t>
    </r>
  </si>
  <si>
    <r>
      <rPr>
        <sz val="9"/>
        <color rgb="FFFF0000"/>
        <rFont val="Arial"/>
        <family val="2"/>
      </rPr>
      <t xml:space="preserve">(*) </t>
    </r>
    <r>
      <rPr>
        <sz val="9"/>
        <color theme="1"/>
        <rFont val="Arial"/>
        <family val="2"/>
      </rPr>
      <t>Según las características descritas en las GL 2006 y en la clasificación vehicular en el Perú, según ARAPER, 
(ver: http://araper.pe/ckfinder/userfiles/files/INF_SEM_2013.pdf) se han agrupado los vehículos tal como se muestra a continuación:</t>
    </r>
  </si>
  <si>
    <r>
      <t>cm</t>
    </r>
    <r>
      <rPr>
        <vertAlign val="superscript"/>
        <sz val="9"/>
        <color theme="1"/>
        <rFont val="Arial"/>
        <family val="2"/>
      </rPr>
      <t>3</t>
    </r>
  </si>
  <si>
    <r>
      <t>CO</t>
    </r>
    <r>
      <rPr>
        <vertAlign val="subscript"/>
        <sz val="9"/>
        <color theme="1"/>
        <rFont val="Arial"/>
        <family val="2"/>
      </rPr>
      <t>2</t>
    </r>
    <r>
      <rPr>
        <sz val="9"/>
        <color theme="1"/>
        <rFont val="Arial"/>
        <family val="2"/>
      </rPr>
      <t>e</t>
    </r>
  </si>
  <si>
    <r>
      <t>VCN</t>
    </r>
    <r>
      <rPr>
        <b/>
        <vertAlign val="subscript"/>
        <sz val="9"/>
        <color theme="0"/>
        <rFont val="Arial"/>
        <family val="2"/>
      </rPr>
      <t>a usar</t>
    </r>
  </si>
  <si>
    <t>Cuadro 1</t>
  </si>
  <si>
    <t>Cuadro 2</t>
  </si>
  <si>
    <t>Cuadro 3</t>
  </si>
  <si>
    <t>Cuadro 4</t>
  </si>
  <si>
    <t>Cuadro 5</t>
  </si>
  <si>
    <t>Cuadro 6</t>
  </si>
  <si>
    <t>VCN
(cuadro 2)</t>
  </si>
  <si>
    <t>VCN
(conversión del cuadro 2)</t>
  </si>
  <si>
    <r>
      <t xml:space="preserve">Densidad en 
unidades de Kg/gal
</t>
    </r>
    <r>
      <rPr>
        <sz val="9"/>
        <color theme="0"/>
        <rFont val="Arial"/>
        <family val="2"/>
      </rPr>
      <t>(cuadro 5)</t>
    </r>
  </si>
  <si>
    <r>
      <rPr>
        <b/>
        <i/>
        <sz val="9"/>
        <color rgb="FF0070C0"/>
        <rFont val="Arial"/>
        <family val="2"/>
      </rPr>
      <t>Definición IPCC:</t>
    </r>
    <r>
      <rPr>
        <i/>
        <sz val="9"/>
        <color rgb="FFFF0000"/>
        <rFont val="Arial"/>
        <family val="2"/>
      </rPr>
      <t xml:space="preserve"> </t>
    </r>
    <r>
      <rPr>
        <sz val="9"/>
        <color theme="1"/>
        <rFont val="Arial"/>
        <family val="2"/>
      </rPr>
      <t xml:space="preserve">Emisiones de combustibles usados por naves de todas las banderas que se dedican a la navegación internacional, puede ser en mares, ríos, lagos, etc. Se excluye actividad de transporte pesquero (1A4ciii) 
</t>
    </r>
    <r>
      <rPr>
        <b/>
        <i/>
        <sz val="9"/>
        <color rgb="FF0070C0"/>
        <rFont val="Arial"/>
        <family val="2"/>
      </rPr>
      <t xml:space="preserve">
Definición INGEI: </t>
    </r>
    <r>
      <rPr>
        <sz val="9"/>
        <color theme="1"/>
        <rFont val="Arial"/>
        <family val="2"/>
      </rPr>
      <t>Contabilizar las emisiones GEI generadas por la quema de combustible en naves marítimas usadas para transporte internacional.</t>
    </r>
  </si>
  <si>
    <r>
      <rPr>
        <b/>
        <i/>
        <sz val="9"/>
        <color rgb="FF0070C0"/>
        <rFont val="Arial"/>
        <family val="2"/>
      </rPr>
      <t>Definición IPCC</t>
    </r>
    <r>
      <rPr>
        <sz val="9"/>
        <color theme="1"/>
        <rFont val="Arial"/>
        <family val="2"/>
      </rPr>
      <t xml:space="preserve">: Emisiones de combustibles usados por barcos de todas las banderas que salen y llegan desntro de un mmismo país. Se excluye actividad de transporte pesquero (1A4ciii)
</t>
    </r>
    <r>
      <rPr>
        <b/>
        <i/>
        <sz val="9"/>
        <color rgb="FF0070C0"/>
        <rFont val="Arial"/>
        <family val="2"/>
      </rPr>
      <t xml:space="preserve">Definición INGEI: </t>
    </r>
    <r>
      <rPr>
        <sz val="9"/>
        <color theme="1"/>
        <rFont val="Arial"/>
        <family val="2"/>
      </rPr>
      <t>Contabilizar las emisiones GEI generadas por la quema de combustible en naves a nivel nacional</t>
    </r>
  </si>
  <si>
    <t>1A3 - 1A4ciii</t>
  </si>
  <si>
    <t>Monóxido de carbono
[GgCO]</t>
  </si>
  <si>
    <t>Comp. Org. Volátiles
[GgCOVDM]</t>
  </si>
  <si>
    <r>
      <t xml:space="preserve">Donde </t>
    </r>
    <r>
      <rPr>
        <i/>
        <sz val="10"/>
        <color theme="1"/>
        <rFont val="Times New Roman"/>
        <family val="1"/>
      </rPr>
      <t>a</t>
    </r>
    <r>
      <rPr>
        <i/>
        <sz val="10"/>
        <color theme="1"/>
        <rFont val="Arial"/>
        <family val="2"/>
      </rPr>
      <t xml:space="preserve"> = Tipo de combustible ( ejemplo gasohol, diesel, gas natural, etc)</t>
    </r>
  </si>
  <si>
    <t>Resumen Transporte y Emisiones informativas</t>
  </si>
  <si>
    <t>Através de EMEP/CORINAIR se estima el consumo de combustible que calcularía las emisiones de GEI para Aviación Civil a nivel Nacional.
Los valores obtenidos, en unidades de volumen o masa, deben ser convertidos a unidades de energía con el VCN (valor calórico neto) de cada combustible.</t>
  </si>
  <si>
    <t xml:space="preserve">Es complementaria, para lograr obtener el consumo total de combustible para los vehículos que circulan en el año </t>
  </si>
  <si>
    <t xml:space="preserve">Es complementaria, para lograr obtener el consumo total de combustible para los camionetas de servicio ligero que circulan en el año </t>
  </si>
  <si>
    <t xml:space="preserve">Es complementaria, para lograr obtener el consumo total de combustible para los camiones de servicio pesado y Omnibus que circulan en el año </t>
  </si>
  <si>
    <t>Es complementaria, para lograr obtener el consumo total de combustible para los vehículos menores que circulan en el año .</t>
  </si>
  <si>
    <r>
      <t>1A3a</t>
    </r>
    <r>
      <rPr>
        <i/>
        <sz val="9"/>
        <color theme="0" tint="-0.24997000396251678"/>
        <rFont val="Times New Roman"/>
        <family val="1"/>
      </rPr>
      <t>i</t>
    </r>
  </si>
  <si>
    <r>
      <rPr>
        <b/>
        <i/>
        <sz val="9"/>
        <color theme="0" tint="-0.24997000396251678"/>
        <rFont val="Arial"/>
        <family val="2"/>
      </rPr>
      <t>Definición IPCC:</t>
    </r>
    <r>
      <rPr>
        <i/>
        <sz val="9"/>
        <color theme="0" tint="-0.24997000396251678"/>
        <rFont val="Arial"/>
        <family val="2"/>
      </rPr>
      <t xml:space="preserve"> </t>
    </r>
    <r>
      <rPr>
        <sz val="9"/>
        <color theme="0" tint="-0.24997000396251678"/>
        <rFont val="Arial"/>
        <family val="2"/>
      </rPr>
      <t xml:space="preserve">Emisiones de vuelos que salen desde un país y llegan a otro.
</t>
    </r>
    <r>
      <rPr>
        <b/>
        <i/>
        <sz val="9"/>
        <color theme="0" tint="-0.24997000396251678"/>
        <rFont val="Arial"/>
        <family val="2"/>
      </rPr>
      <t>Definición INGEI:</t>
    </r>
    <r>
      <rPr>
        <b/>
        <sz val="9"/>
        <color theme="0" tint="-0.24997000396251678"/>
        <rFont val="Arial"/>
        <family val="2"/>
      </rPr>
      <t xml:space="preserve"> </t>
    </r>
    <r>
      <rPr>
        <sz val="9"/>
        <color theme="0" tint="-0.24997000396251678"/>
        <rFont val="Arial"/>
        <family val="2"/>
      </rPr>
      <t>Contabilizar las emisiones GEI generadas por la quema de combustible en aviación para transporte internacional.</t>
    </r>
  </si>
  <si>
    <r>
      <t>unidades de masa o volumen (gal, m</t>
    </r>
    <r>
      <rPr>
        <vertAlign val="superscript"/>
        <sz val="9"/>
        <color theme="0" tint="-0.24997000396251678"/>
        <rFont val="Arial"/>
        <family val="2"/>
      </rPr>
      <t>3</t>
    </r>
    <r>
      <rPr>
        <sz val="9"/>
        <color theme="0" tint="-0.24997000396251678"/>
        <rFont val="Arial"/>
        <family val="2"/>
      </rPr>
      <t xml:space="preserve"> y t )</t>
    </r>
  </si>
  <si>
    <r>
      <t>CO</t>
    </r>
    <r>
      <rPr>
        <vertAlign val="subscript"/>
        <sz val="9"/>
        <color theme="0" tint="-0.24997000396251678"/>
        <rFont val="Arial"/>
        <family val="2"/>
      </rPr>
      <t>2</t>
    </r>
    <r>
      <rPr>
        <sz val="9"/>
        <color theme="0" tint="-0.24997000396251678"/>
        <rFont val="Arial"/>
        <family val="2"/>
      </rPr>
      <t>, CH</t>
    </r>
    <r>
      <rPr>
        <vertAlign val="subscript"/>
        <sz val="9"/>
        <color theme="0" tint="-0.24997000396251678"/>
        <rFont val="Arial"/>
        <family val="2"/>
      </rPr>
      <t>4</t>
    </r>
    <r>
      <rPr>
        <sz val="9"/>
        <color theme="0" tint="-0.24997000396251678"/>
        <rFont val="Arial"/>
        <family val="2"/>
      </rPr>
      <t>, N</t>
    </r>
    <r>
      <rPr>
        <vertAlign val="subscript"/>
        <sz val="9"/>
        <color theme="0" tint="-0.24997000396251678"/>
        <rFont val="Arial"/>
        <family val="2"/>
      </rPr>
      <t>2</t>
    </r>
    <r>
      <rPr>
        <sz val="9"/>
        <color theme="0" tint="-0.24997000396251678"/>
        <rFont val="Arial"/>
        <family val="2"/>
      </rPr>
      <t>O</t>
    </r>
  </si>
  <si>
    <t>Institución informante:</t>
  </si>
  <si>
    <t>Dirección de línea:
Entidad:</t>
  </si>
  <si>
    <t>Osinergmin (documentos SCOP)
INFOGAS (VENTAS DE GNV)</t>
  </si>
  <si>
    <t>DGAC (Dirección General de Aviación Comercial)</t>
  </si>
  <si>
    <t>Llenar información en estas celdas</t>
  </si>
  <si>
    <t>año INGEI</t>
  </si>
  <si>
    <t>- Origen - Destino de viajes aerocomerciales a nivel nacional (rutas)
- Distancia Origen-Destino de los vuelos aerocomerciales
- Número de vuelos por tipo de aeronave comercial</t>
  </si>
  <si>
    <t>Origen - destino (ruta)</t>
  </si>
  <si>
    <t>Número de Vuelos por tipo de aeronave</t>
  </si>
  <si>
    <t>Con el consumo de combustible se estiman las emisiones de GEI para Aviación Especial a nivel Nacional (método top-down).</t>
  </si>
  <si>
    <t>- DGCA
- INGEI año 2000</t>
  </si>
  <si>
    <t xml:space="preserve">Viajes aerocomerciales:
- Origen - Destino de viajes aerocomerciales a nivel nacional (rutas)
- Distancia Origen-Destino de los vuelos aerocomerciales
- Número de vuelos por tipo de aeronave comercial
</t>
  </si>
  <si>
    <t>Viajes aerocomerciales especiales:
- Número de naves 
-Ratio de consumo de combustible por tipo</t>
  </si>
  <si>
    <r>
      <t>unidades, consumo de combustibles en unidades de masa o volumen (gal, m</t>
    </r>
    <r>
      <rPr>
        <vertAlign val="superscript"/>
        <sz val="9"/>
        <color theme="1"/>
        <rFont val="Arial"/>
        <family val="2"/>
      </rPr>
      <t>3</t>
    </r>
    <r>
      <rPr>
        <sz val="9"/>
        <color theme="1"/>
        <rFont val="Arial"/>
        <family val="2"/>
      </rPr>
      <t xml:space="preserve"> y t )</t>
    </r>
  </si>
  <si>
    <t>Año INGEI</t>
  </si>
  <si>
    <t>Venta de GNV para el parque automotor nacional</t>
  </si>
  <si>
    <t>Participación vehícular por tipo de combustible INSCRITOS</t>
  </si>
  <si>
    <t>TOTAL año INGEI</t>
  </si>
  <si>
    <t>Parque Vehicular circulante</t>
  </si>
  <si>
    <t>Año INGEI [MB]</t>
  </si>
  <si>
    <t>Consumo de combustible en aeropuertos año INGEI</t>
  </si>
  <si>
    <t>Consumo de combustible en Ferrocarriles</t>
  </si>
  <si>
    <t>Ferrocarril Tacna  - Arica</t>
  </si>
  <si>
    <t>Ferrocarril Huancayo-Huancavelica</t>
  </si>
  <si>
    <t>Ferrovías Central Andina S.A</t>
  </si>
  <si>
    <t>Ferrocarril Transandino S.A.</t>
  </si>
  <si>
    <t>Southern Perú Copper Co.</t>
  </si>
  <si>
    <r>
      <rPr>
        <vertAlign val="superscript"/>
        <sz val="10"/>
        <color rgb="FFFF0000"/>
        <rFont val="Arial"/>
        <family val="2"/>
      </rPr>
      <t>(a)</t>
    </r>
    <r>
      <rPr>
        <sz val="10"/>
        <color theme="1"/>
        <rFont val="Arial"/>
        <family val="2"/>
      </rPr>
      <t xml:space="preserve"> Insertar celdas, según se necesite</t>
    </r>
  </si>
  <si>
    <t>Petroleo Diésel B5 S50 UV
[gal]</t>
  </si>
  <si>
    <t>Diésel B5
[gal]</t>
  </si>
  <si>
    <r>
      <t>Nombre de la empresa</t>
    </r>
    <r>
      <rPr>
        <b/>
        <vertAlign val="superscript"/>
        <sz val="11"/>
        <color rgb="FFFF0000"/>
        <rFont val="Arial"/>
        <family val="2"/>
      </rPr>
      <t xml:space="preserve"> </t>
    </r>
    <r>
      <rPr>
        <b/>
        <vertAlign val="superscript"/>
        <sz val="12"/>
        <color rgb="FFFF0000"/>
        <rFont val="Arial"/>
        <family val="2"/>
      </rPr>
      <t>(a)</t>
    </r>
  </si>
  <si>
    <t>Total:</t>
  </si>
  <si>
    <t>Consumo de combustible fluvial nacional</t>
  </si>
  <si>
    <t>Consumo de combustible marítimo abastecido en los puertos del Perú</t>
  </si>
  <si>
    <t xml:space="preserve">   Carga general</t>
  </si>
  <si>
    <t>N° de naves año INGEI</t>
  </si>
  <si>
    <t>Consumo gasolina
 (gal)</t>
  </si>
  <si>
    <t>Consumo DB5
 (gal)</t>
  </si>
  <si>
    <t>Parque de Aviación - circulación año INGEI</t>
  </si>
  <si>
    <t xml:space="preserve">Información Básica: Combustibles identificados que se consumen en el Perú </t>
  </si>
  <si>
    <t xml:space="preserve">1A3c </t>
  </si>
  <si>
    <t xml:space="preserve">B 
Valor calórico neto 
(TJ / unidad) </t>
  </si>
  <si>
    <r>
      <t>Emisiones de gases precursores</t>
    </r>
    <r>
      <rPr>
        <vertAlign val="superscript"/>
        <sz val="10"/>
        <color rgb="FFFF0000"/>
        <rFont val="Arial"/>
        <family val="2"/>
      </rPr>
      <t xml:space="preserve"> (*)</t>
    </r>
  </si>
  <si>
    <r>
      <t>Óxidos de nitrógeno 
[GgNO</t>
    </r>
    <r>
      <rPr>
        <vertAlign val="subscript"/>
        <sz val="9"/>
        <color theme="0" tint="-0.24997000396251678"/>
        <rFont val="Arial"/>
        <family val="2"/>
      </rPr>
      <t>X</t>
    </r>
    <r>
      <rPr>
        <sz val="9"/>
        <color theme="0" tint="-0.24997000396251678"/>
        <rFont val="Arial"/>
        <family val="2"/>
      </rPr>
      <t>]</t>
    </r>
  </si>
  <si>
    <r>
      <t>Dióxido de azufre
[GgSO</t>
    </r>
    <r>
      <rPr>
        <vertAlign val="subscript"/>
        <sz val="9"/>
        <color theme="0" tint="-0.24997000396251678"/>
        <rFont val="Arial"/>
        <family val="2"/>
      </rPr>
      <t>2</t>
    </r>
    <r>
      <rPr>
        <sz val="9"/>
        <color theme="0" tint="-0.24997000396251678"/>
        <rFont val="Arial"/>
        <family val="2"/>
      </rPr>
      <t>]</t>
    </r>
  </si>
  <si>
    <t>Ferrovías Central Andina S.A.</t>
  </si>
  <si>
    <t>Andean Railways Corp. S.A.C.</t>
  </si>
  <si>
    <t xml:space="preserve">GyM Ferrovías S.A. </t>
  </si>
  <si>
    <t xml:space="preserve">  Tren (Urbano) </t>
  </si>
  <si>
    <t>REPORTE ANUAL DE GASES DE EFECTO INVERNADERO</t>
  </si>
  <si>
    <t>Información Base de Todo Terreno (1A3e)</t>
  </si>
  <si>
    <t>CLASE   DE   VEHICULO INSCRITOS (número de vehículos)</t>
  </si>
  <si>
    <t>CLASE   DE   VEHICULO INSCRITOS (Participación porcentual)</t>
  </si>
  <si>
    <r>
      <t xml:space="preserve">Naves </t>
    </r>
    <r>
      <rPr>
        <b/>
        <sz val="9"/>
        <color rgb="FFFF0000"/>
        <rFont val="Arial"/>
        <family val="2"/>
      </rPr>
      <t>Nacionales</t>
    </r>
  </si>
  <si>
    <r>
      <t xml:space="preserve">Naves </t>
    </r>
    <r>
      <rPr>
        <b/>
        <sz val="9"/>
        <color rgb="FFFF0000"/>
        <rFont val="Arial"/>
        <family val="2"/>
      </rPr>
      <t>Internacionales</t>
    </r>
  </si>
  <si>
    <t xml:space="preserve">  Locomotora/Autovagón</t>
  </si>
  <si>
    <t>Directrices del IPCC de 2006 para los inventarios nacionales de gases de efecto invernadero (GL2006)</t>
  </si>
  <si>
    <t>Guía Nº 2: Elaboración del Reporte Anual de Gases de Efecto Invernadero - Sector Energía. Categoría: Fuentes Móviles</t>
  </si>
  <si>
    <r>
      <rPr>
        <vertAlign val="superscript"/>
        <sz val="9"/>
        <color rgb="FFFF0000"/>
        <rFont val="Arial"/>
        <family val="2"/>
      </rPr>
      <t>(*)</t>
    </r>
    <r>
      <rPr>
        <vertAlign val="superscript"/>
        <sz val="9"/>
        <color theme="1"/>
        <rFont val="Arial"/>
        <family val="2"/>
      </rPr>
      <t xml:space="preserve"> </t>
    </r>
    <r>
      <rPr>
        <sz val="8"/>
        <color theme="1"/>
        <rFont val="Arial"/>
        <family val="2"/>
      </rPr>
      <t>Estas emisiones no están calculadas en la presente Hoja de calculo, esta pendiente establecer la metodología a aplicar.</t>
    </r>
  </si>
  <si>
    <t>Nota explicativa de "Emisiones informativas"</t>
  </si>
  <si>
    <t>Las emisiones informativas se refieren a las emisiones de GEI que en términos netos podrían ser: 
- cero, o 
- reportadas en otro sector.</t>
  </si>
  <si>
    <r>
      <t xml:space="preserve">En la hoja "Emisiones GEI - 1A3" se estima las emisiones </t>
    </r>
    <r>
      <rPr>
        <b/>
        <sz val="9"/>
        <color theme="1"/>
        <rFont val="Arial"/>
        <family val="2"/>
      </rPr>
      <t>que no forman parte del Reporte y se declaran de manera separada y voluntaria en la hoja "Emisiones informativas" .</t>
    </r>
  </si>
  <si>
    <t>Resumen del la Categoría  Transporte 1A3 - 1A3e</t>
  </si>
  <si>
    <t xml:space="preserve">SECTOR ENERGÍA </t>
  </si>
  <si>
    <t>COMBUSTIÓN MÓVIL</t>
  </si>
  <si>
    <t>Las emisiones del sector Energía (Combustión Móvil) incluyen a todas las emisiones de gases de efecto invernadero (GEI) que se emiten por la quema de combustibles para todas las actividades de Combustión Móvil.</t>
  </si>
  <si>
    <t xml:space="preserve">El sector Energía (Combustión Móvil) comprende principalmente las siguientes actividades: </t>
  </si>
  <si>
    <t>Reporte Anual de Gases de Efecto Invernadero del Sector Energía  - Combustión Móvil</t>
  </si>
  <si>
    <t xml:space="preserve">Nota: </t>
  </si>
  <si>
    <t>Los graficos deben indicar el total de emisiones y el porcentaje de participacion en su categoría IPCC.</t>
  </si>
  <si>
    <t>Las fuentes de emision deben estar agrupadas por categoria/subcategoria IPCC</t>
  </si>
  <si>
    <t xml:space="preserve">Emisiones Informativas del Sector Energía - Combustión Móvil </t>
  </si>
  <si>
    <t xml:space="preserve">Biocombustibles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</si>
</sst>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43" formatCode="_-* #,##0.00\ _€_-;\-* #,##0.00\ _€_-;_-* &quot;-&quot;??\ _€_-;_-@_-"/>
    <numFmt numFmtId="164" formatCode="_ * #,##0.00_ ;_ * \-#,##0.00_ ;_ * &quot;-&quot;??_ ;_ @_ "/>
    <numFmt numFmtId="165" formatCode="_-* #,##0.00_-;\-* #,##0.00_-;_-* &quot;-&quot;??_-;_-@_-"/>
    <numFmt numFmtId="166" formatCode="#,##0.0"/>
    <numFmt numFmtId="167" formatCode="[$-409]mmmm\ d\,\ yyyy;@"/>
    <numFmt numFmtId="168" formatCode="&quot;$&quot;#,##0.0000_);\(&quot;$&quot;#,##0.0000\)"/>
    <numFmt numFmtId="169" formatCode="_(&quot;S./&quot;* #,##0.00_);_(&quot;S./&quot;* \(#,##0.00\);_(&quot;S./&quot;* &quot;-&quot;??_);_(@_)"/>
    <numFmt numFmtId="170" formatCode="_(* #,##0.0_);_(* \(#,##0.0\);_(* &quot;-&quot;??_);_(@_)"/>
    <numFmt numFmtId="171" formatCode="#,##0_)"/>
    <numFmt numFmtId="172" formatCode="###0.00_)"/>
    <numFmt numFmtId="173" formatCode="0.0_W"/>
    <numFmt numFmtId="174" formatCode="_-* #,##0.00\ [$€]_-;\-* #,##0.00\ [$€]_-;_-* &quot;-&quot;??\ [$€]_-;_-@_-"/>
    <numFmt numFmtId="175" formatCode="_([$€-2]\ * #,##0.00_);_([$€-2]\ * \(#,##0.00\);_([$€-2]\ * &quot;-&quot;??_)"/>
    <numFmt numFmtId="176" formatCode="_([$€-2]* #,##0.00_);_([$€-2]* \(#,##0.00\);_([$€-2]* &quot;-&quot;??_)"/>
    <numFmt numFmtId="177" formatCode="#,#00"/>
    <numFmt numFmtId="178" formatCode="#,##0.0_);\(#,##0.0\)"/>
    <numFmt numFmtId="179" formatCode="_(* #,##0.00_);_(* \(#,##0.00\);_(* &quot;-&quot;??_);_(@_)"/>
    <numFmt numFmtId="180" formatCode="_ &quot;\&quot;* #,##0.00_ ;_ &quot;\&quot;* \-#,##0.00_ ;_ &quot;\&quot;* &quot;-&quot;??_ ;_ @_ "/>
    <numFmt numFmtId="181" formatCode="_(* #,##0.00_);_(* \(#,##0.00\);_(* \-??_);_(@_)"/>
    <numFmt numFmtId="182" formatCode="_-* #,##0.00\ _P_t_s_-;\-* #,##0.00\ _P_t_s_-;_-* &quot;-&quot;??\ _P_t_s_-;_-@_-"/>
    <numFmt numFmtId="183" formatCode="&quot;Verdadero&quot;;&quot;Verdadero&quot;;&quot;Falso&quot;"/>
    <numFmt numFmtId="184" formatCode="_ #,##0.0__\ ;_ \-#,##0.0__\ ;_ \ &quot;-.-&quot;__\ ;_ @__"/>
    <numFmt numFmtId="185" formatCode="_ #,##0.0__\ ;_ \-#,##0.0__\ ;_ \ &quot;-.-&quot;__\ ;_ @\ __"/>
    <numFmt numFmtId="186" formatCode="_-* #,##0\ _F_-;\-* #,##0\ _F_-;_-* &quot;-&quot;\ _F_-;_-@_-"/>
    <numFmt numFmtId="187" formatCode="_-* #,##0.00\ _F_-;\-* #,##0.00\ _F_-;_-* &quot;-&quot;??\ _F_-;_-@_-"/>
    <numFmt numFmtId="188" formatCode="_(&quot;S/.&quot;\ * #,##0.00_);_(&quot;S/.&quot;\ * \(#,##0.00\);_(&quot;S/.&quot;\ * &quot;-&quot;??_);_(@_)"/>
    <numFmt numFmtId="189" formatCode="_(&quot;$&quot;\ * #,##0.00_);_(&quot;$&quot;\ * \(#,##0.00\);_(&quot;$&quot;\ * &quot;-&quot;??_);_(@_)"/>
    <numFmt numFmtId="190" formatCode="_(&quot;$&quot;* #,##0.00_);_(&quot;$&quot;* \(#,##0.00\);_(&quot;$&quot;* &quot;-&quot;??_);_(@_)"/>
    <numFmt numFmtId="191" formatCode="_-* #,##0\ &quot;F&quot;_-;\-* #,##0\ &quot;F&quot;_-;_-* &quot;-&quot;\ &quot;F&quot;_-;_-@_-"/>
    <numFmt numFmtId="192" formatCode="_-* #,##0.00\ &quot;F&quot;_-;\-* #,##0.00\ &quot;F&quot;_-;_-* &quot;-&quot;??\ &quot;F&quot;_-;_-@_-"/>
    <numFmt numFmtId="193" formatCode="0.0000"/>
    <numFmt numFmtId="194" formatCode="0.00_)"/>
    <numFmt numFmtId="195" formatCode="_ * #,##0_ ;_ * \-#,##0_ ;_ * &quot;-&quot;_ ;_ @_ \l"/>
    <numFmt numFmtId="196" formatCode="#,##0.0000"/>
    <numFmt numFmtId="197" formatCode="%#,#00"/>
    <numFmt numFmtId="198" formatCode="#.##000"/>
    <numFmt numFmtId="199" formatCode="&quot;$&quot;#,##0_);\(&quot;$&quot;#,##0\)"/>
    <numFmt numFmtId="200" formatCode="mm/dd/yy"/>
    <numFmt numFmtId="201" formatCode="&quot;S/.&quot;#,##0.00_);\(&quot;S/.&quot;#,##0.00\)"/>
    <numFmt numFmtId="202" formatCode="#,"/>
    <numFmt numFmtId="203" formatCode="0.0%"/>
    <numFmt numFmtId="204" formatCode="&quot;@ &quot;#,###&quot; rpm&quot;"/>
    <numFmt numFmtId="205" formatCode="##&quot;°&quot;"/>
    <numFmt numFmtId="206" formatCode="#,###&quot; cc&quot;"/>
    <numFmt numFmtId="207" formatCode="__@"/>
    <numFmt numFmtId="208" formatCode="_(@_)"/>
    <numFmt numFmtId="209" formatCode="0#"/>
    <numFmt numFmtId="210" formatCode="#,###&quot; Kg.&quot;"/>
    <numFmt numFmtId="211" formatCode="#,###&quot; Kg./m³&quot;"/>
    <numFmt numFmtId="212" formatCode="#,###&quot; Kg-m&quot;"/>
    <numFmt numFmtId="213" formatCode="#.00&quot; Km/gal&quot;"/>
    <numFmt numFmtId="214" formatCode="#.00&quot; Km/hr&quot;"/>
    <numFmt numFmtId="215" formatCode="#.00&quot; l/hr&quot;"/>
    <numFmt numFmtId="216" formatCode="#&quot; litros&quot;"/>
    <numFmt numFmtId="217" formatCode="#.00&quot; m&quot;"/>
    <numFmt numFmtId="218" formatCode="#.0&quot; m/m&quot;"/>
    <numFmt numFmtId="219" formatCode="#.00&quot; m²&quot;"/>
    <numFmt numFmtId="220" formatCode="#.0&quot; m³&quot;"/>
    <numFmt numFmtId="221" formatCode="###,###\ &quot;mm&quot;"/>
    <numFmt numFmtId="222" formatCode="###,###.00"/>
    <numFmt numFmtId="223" formatCode="_(&quot;US$ &quot;#,##0.00_);_(&quot;US$ &quot;\ \(#,##0.00\);_(* &quot;-&quot;_);_(@_)"/>
    <numFmt numFmtId="224" formatCode="####&quot;.&quot;##&quot;.&quot;##&quot;.&quot;##"/>
    <numFmt numFmtId="225" formatCode="##.0&quot; PS&quot;"/>
    <numFmt numFmtId="226" formatCode="##.0\ &quot;: 1&quot;"/>
    <numFmt numFmtId="227" formatCode="#,###&quot; rpm&quot;"/>
    <numFmt numFmtId="228" formatCode="_(&quot;S/. &quot;#,##0.00_);_(&quot;S/. &quot;\(#,##0.00\);_(&quot;S/. &quot;\ &quot;-&quot;??_);_(@_)"/>
    <numFmt numFmtId="229" formatCode="###\-\ ####"/>
    <numFmt numFmtId="230" formatCode="#,###&quot; Ton.&quot;"/>
    <numFmt numFmtId="231" formatCode="&quot;\&quot;#,##0.00;[Red]&quot;\&quot;\-#,##0.00"/>
    <numFmt numFmtId="232" formatCode="&quot;\&quot;#,##0.00;&quot;\&quot;\-#,##0.00"/>
    <numFmt numFmtId="233" formatCode="_ &quot;\&quot;* #,##0_ ;_ &quot;\&quot;* \-#,##0_ ;_ &quot;\&quot;* &quot;-&quot;_ ;_ @_ "/>
    <numFmt numFmtId="234" formatCode="#,##0.000000"/>
    <numFmt numFmtId="235" formatCode="0.0"/>
    <numFmt numFmtId="236" formatCode="0.000"/>
    <numFmt numFmtId="237" formatCode="##\ ###\ ##0"/>
    <numFmt numFmtId="238" formatCode="_ * #,##0_ ;_ * \-#,##0_ ;_ * &quot;-&quot;??_ ;_ @_ "/>
    <numFmt numFmtId="239" formatCode="_-* #,##0\ _€_-;\-* #,##0\ _€_-;_-* &quot;-&quot;??\ _€_-;_-@_-"/>
  </numFmts>
  <fonts count="186">
    <font>
      <sz val="10"/>
      <color theme="1"/>
      <name val="Arial"/>
      <family val="2"/>
    </font>
    <font>
      <sz val="10"/>
      <name val="Arial"/>
      <family val="2"/>
    </font>
    <font>
      <sz val="9"/>
      <color theme="1"/>
      <name val="Arial"/>
      <family val="2"/>
    </font>
    <font>
      <sz val="11"/>
      <color theme="1"/>
      <name val="Calibri"/>
      <family val="2"/>
      <scheme val="minor"/>
    </font>
    <font>
      <b/>
      <sz val="9"/>
      <color theme="0"/>
      <name val="Arial"/>
      <family val="2"/>
    </font>
    <font>
      <b/>
      <sz val="9"/>
      <color theme="1"/>
      <name val="Arial"/>
      <family val="2"/>
    </font>
    <font>
      <sz val="9"/>
      <color theme="0"/>
      <name val="Arial"/>
      <family val="2"/>
    </font>
    <font>
      <b/>
      <i/>
      <sz val="9"/>
      <color theme="0"/>
      <name val="Arial"/>
      <family val="2"/>
    </font>
    <font>
      <b/>
      <vertAlign val="superscript"/>
      <sz val="9"/>
      <color theme="1"/>
      <name val="Arial"/>
      <family val="2"/>
    </font>
    <font>
      <b/>
      <vertAlign val="subscript"/>
      <sz val="9"/>
      <color theme="1"/>
      <name val="Arial"/>
      <family val="2"/>
    </font>
    <font>
      <sz val="9"/>
      <color rgb="FF0070C0"/>
      <name val="Arial"/>
      <family val="2"/>
    </font>
    <font>
      <vertAlign val="superscript"/>
      <sz val="9"/>
      <color rgb="FF0070C0"/>
      <name val="Arial"/>
      <family val="2"/>
    </font>
    <font>
      <vertAlign val="subscript"/>
      <sz val="9"/>
      <color theme="1"/>
      <name val="Arial"/>
      <family val="2"/>
    </font>
    <font>
      <sz val="12"/>
      <name val="Times New Roman"/>
      <family val="1"/>
    </font>
    <font>
      <sz val="10"/>
      <name val="Helv"/>
      <family val="2"/>
    </font>
    <font>
      <sz val="11"/>
      <color indexed="8"/>
      <name val="Calibri"/>
      <family val="2"/>
    </font>
    <font>
      <sz val="11"/>
      <color indexed="8"/>
      <name val="Arial Narrow"/>
      <family val="2"/>
    </font>
    <font>
      <sz val="9"/>
      <name val="Times New Roman"/>
      <family val="1"/>
    </font>
    <font>
      <sz val="11"/>
      <color indexed="9"/>
      <name val="Calibri"/>
      <family val="2"/>
    </font>
    <font>
      <sz val="11"/>
      <color indexed="9"/>
      <name val="Arial Narrow"/>
      <family val="2"/>
    </font>
    <font>
      <sz val="8"/>
      <name val="Times New Roman"/>
      <family val="1"/>
    </font>
    <font>
      <sz val="11"/>
      <color indexed="20"/>
      <name val="Calibri"/>
      <family val="2"/>
    </font>
    <font>
      <b/>
      <sz val="9"/>
      <name val="Times New Roman"/>
      <family val="1"/>
    </font>
    <font>
      <sz val="11"/>
      <color indexed="17"/>
      <name val="Arial Narrow"/>
      <family val="2"/>
    </font>
    <font>
      <b/>
      <sz val="11"/>
      <color indexed="52"/>
      <name val="Calibri"/>
      <family val="2"/>
    </font>
    <font>
      <b/>
      <sz val="11"/>
      <color indexed="52"/>
      <name val="Arial Narrow"/>
      <family val="2"/>
    </font>
    <font>
      <b/>
      <i/>
      <sz val="11"/>
      <color indexed="51"/>
      <name val="Formata Regular"/>
      <family val="2"/>
    </font>
    <font>
      <sz val="10"/>
      <name val="Formata Regular"/>
      <family val="2"/>
    </font>
    <font>
      <b/>
      <sz val="11"/>
      <color indexed="9"/>
      <name val="Arial Narrow"/>
      <family val="2"/>
    </font>
    <font>
      <sz val="11"/>
      <color rgb="FFFA7D00"/>
      <name val="Calibri"/>
      <family val="2"/>
      <scheme val="minor"/>
    </font>
    <font>
      <sz val="11"/>
      <color indexed="52"/>
      <name val="Arial Narrow"/>
      <family val="2"/>
    </font>
    <font>
      <b/>
      <sz val="11"/>
      <color indexed="9"/>
      <name val="Calibri"/>
      <family val="2"/>
    </font>
    <font>
      <sz val="12"/>
      <name val="Helv"/>
      <family val="2"/>
    </font>
    <font>
      <sz val="10"/>
      <name val="MS Serif"/>
      <family val="1"/>
    </font>
    <font>
      <sz val="12"/>
      <name val="BERNHARD"/>
      <family val="2"/>
    </font>
    <font>
      <sz val="10"/>
      <name val="Courier"/>
      <family val="3"/>
    </font>
    <font>
      <sz val="10"/>
      <name val="BERNHARD"/>
      <family val="2"/>
    </font>
    <font>
      <sz val="10"/>
      <color indexed="16"/>
      <name val="MS Serif"/>
      <family val="1"/>
    </font>
    <font>
      <b/>
      <sz val="12"/>
      <name val="Helv"/>
      <family val="2"/>
    </font>
    <font>
      <sz val="1"/>
      <color indexed="8"/>
      <name val="Courier"/>
      <family val="3"/>
    </font>
    <font>
      <sz val="9"/>
      <name val="Helv"/>
      <family val="2"/>
    </font>
    <font>
      <vertAlign val="superscript"/>
      <sz val="12"/>
      <name val="Helv"/>
      <family val="2"/>
    </font>
    <font>
      <b/>
      <sz val="11"/>
      <color indexed="56"/>
      <name val="Arial Narrow"/>
      <family val="2"/>
    </font>
    <font>
      <sz val="11"/>
      <color indexed="62"/>
      <name val="Arial Narrow"/>
      <family val="2"/>
    </font>
    <font>
      <i/>
      <sz val="11"/>
      <color indexed="23"/>
      <name val="Calibri"/>
      <family val="2"/>
    </font>
    <font>
      <vertAlign val="superscript"/>
      <sz val="11"/>
      <name val="Arial"/>
      <family val="2"/>
    </font>
    <font>
      <sz val="11"/>
      <color indexed="17"/>
      <name val="Calibri"/>
      <family val="2"/>
    </font>
    <font>
      <sz val="8"/>
      <name val="Arial"/>
      <family val="2"/>
    </font>
    <font>
      <b/>
      <sz val="12"/>
      <name val="Arial"/>
      <family val="2"/>
    </font>
    <font>
      <b/>
      <sz val="15"/>
      <color indexed="56"/>
      <name val="Calibri"/>
      <family val="2"/>
    </font>
    <font>
      <b/>
      <sz val="8"/>
      <name val="Arial"/>
      <family val="2"/>
    </font>
    <font>
      <b/>
      <sz val="13"/>
      <color indexed="56"/>
      <name val="Calibri"/>
      <family val="2"/>
    </font>
    <font>
      <b/>
      <sz val="11"/>
      <color indexed="56"/>
      <name val="Calibri"/>
      <family val="2"/>
    </font>
    <font>
      <b/>
      <sz val="12"/>
      <name val="Times New Roman"/>
      <family val="1"/>
    </font>
    <font>
      <b/>
      <sz val="9"/>
      <name val="Helv"/>
      <family val="2"/>
    </font>
    <font>
      <sz val="8.5"/>
      <name val="Helv"/>
      <family val="2"/>
    </font>
    <font>
      <b/>
      <sz val="10"/>
      <name val="Helv"/>
      <family val="2"/>
    </font>
    <font>
      <u val="single"/>
      <sz val="10.1"/>
      <color indexed="12"/>
      <name val="Calibri"/>
      <family val="2"/>
    </font>
    <font>
      <u val="single"/>
      <sz val="8"/>
      <color indexed="12"/>
      <name val="Arial"/>
      <family val="2"/>
    </font>
    <font>
      <u val="single"/>
      <sz val="11"/>
      <color theme="10"/>
      <name val="Arial Narrow"/>
      <family val="2"/>
    </font>
    <font>
      <u val="single"/>
      <sz val="11"/>
      <color theme="10"/>
      <name val="Calibri"/>
      <family val="2"/>
    </font>
    <font>
      <u val="single"/>
      <sz val="10"/>
      <color theme="10"/>
      <name val="Arial"/>
      <family val="2"/>
    </font>
    <font>
      <sz val="11"/>
      <color indexed="20"/>
      <name val="Arial Narrow"/>
      <family val="2"/>
    </font>
    <font>
      <sz val="11"/>
      <color indexed="62"/>
      <name val="Calibri"/>
      <family val="2"/>
    </font>
    <font>
      <sz val="11"/>
      <color indexed="52"/>
      <name val="Calibri"/>
      <family val="2"/>
    </font>
    <font>
      <sz val="12"/>
      <color indexed="9"/>
      <name val="Helv"/>
      <family val="2"/>
    </font>
    <font>
      <sz val="11"/>
      <color theme="1"/>
      <name val="Arial Narrow"/>
      <family val="2"/>
    </font>
    <font>
      <b/>
      <i/>
      <sz val="20"/>
      <color indexed="18"/>
      <name val="Formata Regular"/>
      <family val="2"/>
    </font>
    <font>
      <sz val="10"/>
      <name val="Times New Roman"/>
      <family val="1"/>
    </font>
    <font>
      <sz val="11"/>
      <color indexed="60"/>
      <name val="Arial Narrow"/>
      <family val="2"/>
    </font>
    <font>
      <b/>
      <i/>
      <sz val="16"/>
      <name val="Helv"/>
      <family val="2"/>
    </font>
    <font>
      <sz val="10"/>
      <color theme="1"/>
      <name val="Formata Regular"/>
      <family val="2"/>
    </font>
    <font>
      <sz val="8"/>
      <name val="Helv"/>
      <family val="2"/>
    </font>
    <font>
      <sz val="11"/>
      <name val="‚l‚r –¾’©"/>
      <family val="2"/>
    </font>
    <font>
      <b/>
      <sz val="11"/>
      <color indexed="63"/>
      <name val="Calibri"/>
      <family val="2"/>
    </font>
    <font>
      <sz val="10"/>
      <name val="Tms Rmn"/>
      <family val="2"/>
    </font>
    <font>
      <sz val="10"/>
      <name val="MS Sans Serif"/>
      <family val="2"/>
    </font>
    <font>
      <i/>
      <sz val="11"/>
      <color indexed="56"/>
      <name val="Arial Narrow"/>
      <family val="2"/>
    </font>
    <font>
      <b/>
      <sz val="11"/>
      <color indexed="63"/>
      <name val="Arial Narrow"/>
      <family val="2"/>
    </font>
    <font>
      <b/>
      <sz val="8"/>
      <color indexed="8"/>
      <name val="Helv"/>
      <family val="2"/>
    </font>
    <font>
      <b/>
      <sz val="14"/>
      <name val="Helv"/>
      <family val="2"/>
    </font>
    <font>
      <sz val="11"/>
      <color indexed="10"/>
      <name val="Arial Narrow"/>
      <family val="2"/>
    </font>
    <font>
      <i/>
      <sz val="11"/>
      <color indexed="23"/>
      <name val="Arial Narrow"/>
      <family val="2"/>
    </font>
    <font>
      <b/>
      <sz val="18"/>
      <color indexed="56"/>
      <name val="Cambria"/>
      <family val="2"/>
    </font>
    <font>
      <b/>
      <sz val="15"/>
      <color indexed="56"/>
      <name val="Arial Narrow"/>
      <family val="2"/>
    </font>
    <font>
      <b/>
      <sz val="13"/>
      <color indexed="56"/>
      <name val="Arial Narrow"/>
      <family val="2"/>
    </font>
    <font>
      <b/>
      <sz val="1"/>
      <color indexed="8"/>
      <name val="Courier"/>
      <family val="3"/>
    </font>
    <font>
      <b/>
      <sz val="11"/>
      <color indexed="8"/>
      <name val="Arial Narrow"/>
      <family val="2"/>
    </font>
    <font>
      <sz val="11"/>
      <color indexed="10"/>
      <name val="Calibri"/>
      <family val="2"/>
    </font>
    <font>
      <b/>
      <sz val="10"/>
      <name val="Arial"/>
      <family val="2"/>
    </font>
    <font>
      <sz val="9"/>
      <name val="Arial"/>
      <family val="2"/>
    </font>
    <font>
      <b/>
      <sz val="7"/>
      <name val="Arial"/>
      <family val="2"/>
    </font>
    <font>
      <b/>
      <sz val="8"/>
      <color indexed="10"/>
      <name val="Arial"/>
      <family val="2"/>
    </font>
    <font>
      <sz val="10"/>
      <name val="Arial Narrow"/>
      <family val="2"/>
    </font>
    <font>
      <sz val="6"/>
      <name val="Arial"/>
      <family val="2"/>
    </font>
    <font>
      <sz val="5"/>
      <name val="Arial"/>
      <family val="2"/>
    </font>
    <font>
      <b/>
      <vertAlign val="subscript"/>
      <sz val="9"/>
      <color theme="0"/>
      <name val="Arial"/>
      <family val="2"/>
    </font>
    <font>
      <b/>
      <vertAlign val="superscript"/>
      <sz val="9"/>
      <color theme="0"/>
      <name val="Arial"/>
      <family val="2"/>
    </font>
    <font>
      <vertAlign val="superscript"/>
      <sz val="9"/>
      <color theme="1"/>
      <name val="Arial"/>
      <family val="2"/>
    </font>
    <font>
      <i/>
      <sz val="9"/>
      <color theme="1"/>
      <name val="Arial"/>
      <family val="2"/>
    </font>
    <font>
      <sz val="9"/>
      <name val="CG Omega"/>
      <family val="2"/>
    </font>
    <font>
      <b/>
      <sz val="9"/>
      <name val="Arial"/>
      <family val="2"/>
    </font>
    <font>
      <b/>
      <vertAlign val="superscript"/>
      <sz val="9"/>
      <name val="Arial"/>
      <family val="2"/>
    </font>
    <font>
      <i/>
      <sz val="9"/>
      <name val="Arial"/>
      <family val="2"/>
    </font>
    <font>
      <vertAlign val="superscript"/>
      <sz val="9"/>
      <name val="Arial"/>
      <family val="2"/>
    </font>
    <font>
      <i/>
      <vertAlign val="superscript"/>
      <sz val="9"/>
      <name val="Arial"/>
      <family val="2"/>
    </font>
    <font>
      <sz val="8"/>
      <color theme="1"/>
      <name val="Arial"/>
      <family val="2"/>
    </font>
    <font>
      <b/>
      <sz val="10"/>
      <color rgb="FF002060"/>
      <name val="Arial"/>
      <family val="2"/>
    </font>
    <font>
      <sz val="10"/>
      <color rgb="FFFF0000"/>
      <name val="Arial"/>
      <family val="2"/>
    </font>
    <font>
      <b/>
      <sz val="12"/>
      <color theme="4"/>
      <name val="Arial"/>
      <family val="2"/>
    </font>
    <font>
      <b/>
      <sz val="10"/>
      <color rgb="FFFF0000"/>
      <name val="Arial"/>
      <family val="2"/>
    </font>
    <font>
      <b/>
      <sz val="10"/>
      <color theme="1"/>
      <name val="Arial"/>
      <family val="2"/>
    </font>
    <font>
      <sz val="10"/>
      <color theme="1"/>
      <name val="Arial Narrow"/>
      <family val="2"/>
    </font>
    <font>
      <b/>
      <u val="single"/>
      <sz val="9"/>
      <color theme="1"/>
      <name val="Arial"/>
      <family val="2"/>
    </font>
    <font>
      <sz val="9"/>
      <color rgb="FF7030A0"/>
      <name val="Arial"/>
      <family val="2"/>
    </font>
    <font>
      <b/>
      <u val="single"/>
      <sz val="10"/>
      <color theme="1"/>
      <name val="Arial"/>
      <family val="2"/>
    </font>
    <font>
      <b/>
      <u val="single"/>
      <sz val="10"/>
      <color theme="4"/>
      <name val="Arial"/>
      <family val="2"/>
    </font>
    <font>
      <b/>
      <sz val="10"/>
      <color theme="4"/>
      <name val="Arial"/>
      <family val="2"/>
    </font>
    <font>
      <sz val="10"/>
      <color theme="3" tint="-0.24997000396251678"/>
      <name val="Arial"/>
      <family val="2"/>
    </font>
    <font>
      <sz val="10"/>
      <color rgb="FF7030A0"/>
      <name val="Arial"/>
      <family val="2"/>
    </font>
    <font>
      <i/>
      <sz val="9"/>
      <color theme="1"/>
      <name val="Times New Roman"/>
      <family val="1"/>
    </font>
    <font>
      <i/>
      <sz val="9"/>
      <color rgb="FFFF0000"/>
      <name val="Arial"/>
      <family val="2"/>
    </font>
    <font>
      <b/>
      <i/>
      <sz val="9"/>
      <color rgb="FF0070C0"/>
      <name val="Arial"/>
      <family val="2"/>
    </font>
    <font>
      <b/>
      <sz val="9"/>
      <color rgb="FF0070C0"/>
      <name val="Arial"/>
      <family val="2"/>
    </font>
    <font>
      <b/>
      <sz val="9"/>
      <color indexed="8"/>
      <name val="Arial"/>
      <family val="2"/>
    </font>
    <font>
      <b/>
      <sz val="12"/>
      <color theme="1"/>
      <name val="Arial"/>
      <family val="2"/>
    </font>
    <font>
      <b/>
      <i/>
      <sz val="12"/>
      <color theme="1"/>
      <name val="Arial"/>
      <family val="2"/>
    </font>
    <font>
      <sz val="9"/>
      <color theme="1" tint="0.49998000264167786"/>
      <name val="Arial"/>
      <family val="2"/>
    </font>
    <font>
      <sz val="9"/>
      <color rgb="FFFF0000"/>
      <name val="Arial"/>
      <family val="2"/>
    </font>
    <font>
      <u val="single"/>
      <sz val="9"/>
      <color rgb="FF0070C0"/>
      <name val="Arial"/>
      <family val="2"/>
    </font>
    <font>
      <sz val="11"/>
      <color theme="1"/>
      <name val="Arial"/>
      <family val="2"/>
    </font>
    <font>
      <sz val="8.05"/>
      <color indexed="8"/>
      <name val="Arial"/>
      <family val="2"/>
    </font>
    <font>
      <b/>
      <sz val="18"/>
      <color indexed="8"/>
      <name val="Arial"/>
      <family val="2"/>
    </font>
    <font>
      <sz val="7"/>
      <name val="Times New Roman"/>
      <family val="1"/>
    </font>
    <font>
      <b/>
      <u val="single"/>
      <sz val="9"/>
      <color indexed="8"/>
      <name val="Arial"/>
      <family val="2"/>
    </font>
    <font>
      <sz val="9"/>
      <color theme="4" tint="-0.4999699890613556"/>
      <name val="Arial"/>
      <family val="2"/>
    </font>
    <font>
      <b/>
      <i/>
      <sz val="12"/>
      <color theme="0"/>
      <name val="Arial"/>
      <family val="2"/>
    </font>
    <font>
      <i/>
      <sz val="10"/>
      <color theme="1"/>
      <name val="Arial"/>
      <family val="2"/>
    </font>
    <font>
      <i/>
      <u val="single"/>
      <sz val="10"/>
      <color theme="10"/>
      <name val="Arial"/>
      <family val="2"/>
    </font>
    <font>
      <b/>
      <i/>
      <sz val="9"/>
      <color theme="1"/>
      <name val="Arial"/>
      <family val="2"/>
    </font>
    <font>
      <b/>
      <sz val="12"/>
      <color theme="0"/>
      <name val="Arial"/>
      <family val="2"/>
    </font>
    <font>
      <vertAlign val="subscript"/>
      <sz val="9"/>
      <color theme="0"/>
      <name val="Arial"/>
      <family val="2"/>
    </font>
    <font>
      <sz val="10"/>
      <color theme="0"/>
      <name val="Arial"/>
      <family val="2"/>
    </font>
    <font>
      <b/>
      <sz val="11"/>
      <color theme="1"/>
      <name val="Arial"/>
      <family val="2"/>
    </font>
    <font>
      <i/>
      <vertAlign val="subscript"/>
      <sz val="9"/>
      <color theme="1"/>
      <name val="Arial"/>
      <family val="2"/>
    </font>
    <font>
      <b/>
      <u val="single"/>
      <sz val="10"/>
      <color rgb="FF002060"/>
      <name val="Arial"/>
      <family val="2"/>
    </font>
    <font>
      <vertAlign val="superscript"/>
      <sz val="8"/>
      <color theme="1"/>
      <name val="Arial"/>
      <family val="2"/>
    </font>
    <font>
      <vertAlign val="subscript"/>
      <sz val="8"/>
      <color theme="1"/>
      <name val="Arial"/>
      <family val="2"/>
    </font>
    <font>
      <b/>
      <i/>
      <sz val="12"/>
      <color rgb="FF0070C0"/>
      <name val="Arial"/>
      <family val="2"/>
    </font>
    <font>
      <b/>
      <i/>
      <sz val="12"/>
      <name val="Arial"/>
      <family val="2"/>
    </font>
    <font>
      <u val="single"/>
      <sz val="9"/>
      <color theme="10"/>
      <name val="Arial"/>
      <family val="2"/>
    </font>
    <font>
      <sz val="9"/>
      <color rgb="FF974706"/>
      <name val="Arial"/>
      <family val="2"/>
    </font>
    <font>
      <sz val="9"/>
      <color rgb="FFE26B0A"/>
      <name val="Arial"/>
      <family val="2"/>
    </font>
    <font>
      <sz val="9"/>
      <color rgb="FF2E75B6"/>
      <name val="Arial"/>
      <family val="2"/>
    </font>
    <font>
      <sz val="9"/>
      <color theme="0" tint="-0.24997000396251678"/>
      <name val="Arial"/>
      <family val="2"/>
    </font>
    <font>
      <sz val="9"/>
      <name val="Tahoma"/>
      <family val="2"/>
    </font>
    <font>
      <i/>
      <sz val="10"/>
      <color theme="1"/>
      <name val="Times New Roman"/>
      <family val="1"/>
    </font>
    <font>
      <i/>
      <sz val="9"/>
      <color theme="0" tint="-0.24997000396251678"/>
      <name val="Times New Roman"/>
      <family val="1"/>
    </font>
    <font>
      <b/>
      <i/>
      <sz val="9"/>
      <color theme="0" tint="-0.24997000396251678"/>
      <name val="Arial"/>
      <family val="2"/>
    </font>
    <font>
      <i/>
      <sz val="9"/>
      <color theme="0" tint="-0.24997000396251678"/>
      <name val="Arial"/>
      <family val="2"/>
    </font>
    <font>
      <b/>
      <sz val="9"/>
      <color theme="0" tint="-0.24997000396251678"/>
      <name val="Arial"/>
      <family val="2"/>
    </font>
    <font>
      <vertAlign val="superscript"/>
      <sz val="9"/>
      <color theme="0" tint="-0.24997000396251678"/>
      <name val="Arial"/>
      <family val="2"/>
    </font>
    <font>
      <vertAlign val="subscript"/>
      <sz val="9"/>
      <color theme="0" tint="-0.24997000396251678"/>
      <name val="Arial"/>
      <family val="2"/>
    </font>
    <font>
      <b/>
      <vertAlign val="superscript"/>
      <sz val="11"/>
      <color rgb="FFFF0000"/>
      <name val="Arial"/>
      <family val="2"/>
    </font>
    <font>
      <vertAlign val="superscript"/>
      <sz val="10"/>
      <color rgb="FFFF0000"/>
      <name val="Arial"/>
      <family val="2"/>
    </font>
    <font>
      <b/>
      <vertAlign val="superscript"/>
      <sz val="12"/>
      <color rgb="FFFF0000"/>
      <name val="Arial"/>
      <family val="2"/>
    </font>
    <font>
      <b/>
      <sz val="9"/>
      <color rgb="FFFF0000"/>
      <name val="Arial"/>
      <family val="2"/>
    </font>
    <font>
      <b/>
      <sz val="14"/>
      <color theme="0"/>
      <name val="Arial"/>
      <family val="2"/>
    </font>
    <font>
      <vertAlign val="superscript"/>
      <sz val="9"/>
      <color rgb="FFFF0000"/>
      <name val="Arial"/>
      <family val="2"/>
    </font>
    <font>
      <u val="single"/>
      <sz val="9"/>
      <color theme="1"/>
      <name val="Arial"/>
      <family val="2"/>
    </font>
    <font>
      <b/>
      <sz val="14"/>
      <name val="Arial"/>
      <family val="2"/>
    </font>
    <font>
      <b/>
      <sz val="11"/>
      <name val="Arial"/>
      <family val="2"/>
    </font>
    <font>
      <sz val="8"/>
      <color theme="0"/>
      <name val="Arial"/>
      <family val="2"/>
    </font>
    <font>
      <b/>
      <sz val="8"/>
      <color theme="0"/>
      <name val="Arial"/>
      <family val="2"/>
    </font>
    <font>
      <sz val="11"/>
      <color theme="0"/>
      <name val="Arial"/>
      <family val="2"/>
    </font>
    <font>
      <b/>
      <i/>
      <sz val="10"/>
      <color rgb="FFC00000"/>
      <name val="Arial"/>
      <family val="2"/>
    </font>
    <font>
      <sz val="9"/>
      <color rgb="FFC00000"/>
      <name val="Arial"/>
      <family val="2"/>
    </font>
    <font>
      <b/>
      <sz val="10"/>
      <color rgb="FF000000"/>
      <name val="Arial"/>
      <family val="2"/>
    </font>
    <font>
      <i/>
      <sz val="10"/>
      <color rgb="FF000000"/>
      <name val="Arial"/>
      <family val="2"/>
    </font>
    <font>
      <sz val="12"/>
      <color theme="1"/>
      <name val="Arial"/>
      <family val="2"/>
    </font>
    <font>
      <sz val="9"/>
      <color rgb="FF000000"/>
      <name val="Arial"/>
      <family val="2"/>
    </font>
    <font>
      <i/>
      <sz val="8"/>
      <color theme="1" tint="0.35"/>
      <name val="Arial"/>
      <family val="2"/>
    </font>
    <font>
      <i/>
      <sz val="8"/>
      <color theme="1" tint="0.5"/>
      <name val="Arial"/>
      <family val="2"/>
    </font>
    <font>
      <sz val="10"/>
      <color theme="1"/>
      <name val="Arial"/>
      <family val="2"/>
      <scheme val="minor"/>
    </font>
    <font>
      <sz val="10"/>
      <color theme="0"/>
      <name val="Arial"/>
      <family val="2"/>
      <scheme val="minor"/>
    </font>
    <font>
      <b/>
      <sz val="9"/>
      <color rgb="FF000000"/>
      <name val="Arial"/>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darkTrellis"/>
    </fill>
    <fill>
      <patternFill patternType="solid">
        <fgColor indexed="22"/>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FFFFBD"/>
        <bgColor indexed="64"/>
      </patternFill>
    </fill>
    <fill>
      <patternFill patternType="solid">
        <fgColor theme="0" tint="-0.04997999966144562"/>
        <bgColor indexed="64"/>
      </patternFill>
    </fill>
    <fill>
      <patternFill patternType="solid">
        <fgColor theme="4" tint="0.5999900102615356"/>
        <bgColor indexed="64"/>
      </patternFill>
    </fill>
    <fill>
      <patternFill patternType="solid">
        <fgColor rgb="FF6B95C7"/>
        <bgColor indexed="64"/>
      </patternFill>
    </fill>
    <fill>
      <patternFill patternType="solid">
        <fgColor rgb="FFBDD7EE"/>
        <bgColor indexed="64"/>
      </patternFill>
    </fill>
    <fill>
      <patternFill patternType="solid">
        <fgColor rgb="FF2E75B6"/>
        <bgColor indexed="64"/>
      </patternFill>
    </fill>
    <fill>
      <patternFill patternType="solid">
        <fgColor rgb="FF548235"/>
        <bgColor indexed="64"/>
      </patternFill>
    </fill>
    <fill>
      <patternFill patternType="solid">
        <fgColor theme="6" tint="0.39998000860214233"/>
        <bgColor indexed="64"/>
      </patternFill>
    </fill>
    <fill>
      <patternFill patternType="solid">
        <fgColor rgb="FFD9D9D9"/>
        <bgColor indexed="64"/>
      </patternFill>
    </fill>
    <fill>
      <patternFill patternType="solid">
        <fgColor theme="2" tint="-0.09996999800205231"/>
        <bgColor indexed="64"/>
      </patternFill>
    </fill>
    <fill>
      <patternFill patternType="darkGray">
        <fgColor indexed="9"/>
        <bgColor rgb="FFFFFFCC"/>
      </patternFill>
    </fill>
    <fill>
      <patternFill patternType="solid">
        <fgColor rgb="FFDCE6F1"/>
        <bgColor indexed="64"/>
      </patternFill>
    </fill>
    <fill>
      <patternFill patternType="darkGray">
        <fgColor indexed="9"/>
        <bgColor theme="0"/>
      </patternFill>
    </fill>
    <fill>
      <patternFill patternType="solid">
        <fgColor theme="3" tint="-0.4999699890613556"/>
        <bgColor indexed="64"/>
      </patternFill>
    </fill>
    <fill>
      <patternFill patternType="solid">
        <fgColor theme="9" tint="0.5999900102615356"/>
        <bgColor indexed="64"/>
      </patternFill>
    </fill>
    <fill>
      <patternFill patternType="solid">
        <fgColor rgb="FFF8CBAD"/>
        <bgColor indexed="64"/>
      </patternFill>
    </fill>
    <fill>
      <patternFill patternType="solid">
        <fgColor rgb="FF0070C0"/>
        <bgColor indexed="64"/>
      </patternFill>
    </fill>
    <fill>
      <patternFill patternType="solid">
        <fgColor rgb="FFBFBFBF"/>
        <bgColor indexed="64"/>
      </patternFill>
    </fill>
    <fill>
      <patternFill patternType="solid">
        <fgColor rgb="FFEAEEF4"/>
        <bgColor indexed="64"/>
      </patternFill>
    </fill>
    <fill>
      <patternFill patternType="solid">
        <fgColor theme="6" tint="0.7999799847602844"/>
        <bgColor indexed="64"/>
      </patternFill>
    </fill>
    <fill>
      <patternFill patternType="solid">
        <fgColor theme="2"/>
        <bgColor indexed="64"/>
      </patternFill>
    </fill>
    <fill>
      <patternFill patternType="solid">
        <fgColor theme="0" tint="-0.4999699890613556"/>
        <bgColor indexed="64"/>
      </patternFill>
    </fill>
    <fill>
      <patternFill patternType="solid">
        <fgColor rgb="FFF9F8CC"/>
        <bgColor indexed="64"/>
      </patternFill>
    </fill>
    <fill>
      <patternFill patternType="solid">
        <fgColor theme="4"/>
        <bgColor indexed="64"/>
      </patternFill>
    </fill>
  </fills>
  <borders count="184">
    <border>
      <left/>
      <right/>
      <top/>
      <bottom/>
      <diagonal/>
    </border>
    <border>
      <left style="thin"/>
      <right style="thin"/>
      <top style="thin"/>
      <bottom style="thin"/>
    </border>
    <border>
      <left style="medium"/>
      <right style="thin"/>
      <top style="thin"/>
      <bottom style="thin"/>
    </border>
    <border>
      <left style="thin"/>
      <right style="thin"/>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n">
        <color indexed="22"/>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hair"/>
    </border>
    <border>
      <left/>
      <right/>
      <top/>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hair">
        <color indexed="8"/>
      </bottom>
    </border>
    <border>
      <left/>
      <right/>
      <top style="thin">
        <color indexed="62"/>
      </top>
      <bottom style="double">
        <color indexed="62"/>
      </bottom>
    </border>
    <border>
      <left/>
      <right style="thin"/>
      <top/>
      <bottom/>
    </border>
    <border>
      <left style="thin"/>
      <right/>
      <top style="thin"/>
      <bottom/>
    </border>
    <border>
      <left/>
      <right/>
      <top style="thin"/>
      <bottom/>
    </border>
    <border>
      <left/>
      <right style="thin"/>
      <top style="thin"/>
      <bottom/>
    </border>
    <border>
      <left style="thin"/>
      <right/>
      <top/>
      <bottom/>
    </border>
    <border>
      <left/>
      <right style="thin"/>
      <top style="thin"/>
      <bottom style="thin"/>
    </border>
    <border>
      <left style="thin"/>
      <right/>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thin"/>
      <right style="thin"/>
      <top/>
      <bottom/>
    </border>
    <border>
      <left style="thin">
        <color rgb="FF0070C0"/>
      </left>
      <right style="thin">
        <color rgb="FF0070C0"/>
      </right>
      <top style="thin">
        <color rgb="FF0070C0"/>
      </top>
      <bottom style="thin">
        <color rgb="FF0070C0"/>
      </bottom>
    </border>
    <border>
      <left style="medium">
        <color rgb="FF0070C0"/>
      </left>
      <right style="thin"/>
      <top/>
      <bottom style="thin"/>
    </border>
    <border>
      <left style="medium">
        <color rgb="FF0070C0"/>
      </left>
      <right style="thin"/>
      <top style="thin"/>
      <bottom style="thin"/>
    </border>
    <border>
      <left/>
      <right style="medium">
        <color rgb="FF0070C0"/>
      </right>
      <top/>
      <bottom/>
    </border>
    <border>
      <left style="thin"/>
      <right/>
      <top/>
      <bottom style="thin"/>
    </border>
    <border>
      <left style="thin">
        <color theme="1"/>
      </left>
      <right style="thin"/>
      <top style="thin">
        <color theme="1"/>
      </top>
      <bottom style="thin">
        <color theme="1"/>
      </bottom>
    </border>
    <border>
      <left style="thin">
        <color theme="1"/>
      </left>
      <right style="thin">
        <color theme="1"/>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border>
    <border>
      <left/>
      <right style="thin">
        <color theme="1"/>
      </right>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medium">
        <color rgb="FF0070C0"/>
      </left>
      <right/>
      <top style="thin"/>
      <bottom style="thin"/>
    </border>
    <border>
      <left style="medium">
        <color theme="1"/>
      </left>
      <right/>
      <top style="medium">
        <color theme="1"/>
      </top>
      <bottom/>
    </border>
    <border>
      <left/>
      <right/>
      <top style="medium">
        <color theme="1"/>
      </top>
      <bottom/>
    </border>
    <border>
      <left/>
      <right style="medium">
        <color theme="1"/>
      </right>
      <top style="medium">
        <color theme="1"/>
      </top>
      <bottom/>
    </border>
    <border>
      <left style="medium">
        <color theme="1"/>
      </left>
      <right/>
      <top/>
      <bottom/>
    </border>
    <border>
      <left/>
      <right style="medium">
        <color theme="1"/>
      </right>
      <top/>
      <bottom/>
    </border>
    <border>
      <left style="medium">
        <color theme="1"/>
      </left>
      <right/>
      <top/>
      <bottom style="medium">
        <color theme="1"/>
      </bottom>
    </border>
    <border>
      <left/>
      <right/>
      <top/>
      <bottom style="medium">
        <color theme="1"/>
      </bottom>
    </border>
    <border>
      <left/>
      <right style="medium">
        <color theme="1"/>
      </right>
      <top/>
      <bottom style="medium">
        <color theme="1"/>
      </bottom>
    </border>
    <border>
      <left style="thin">
        <color theme="1"/>
      </left>
      <right style="thin">
        <color theme="1"/>
      </right>
      <top style="thin">
        <color theme="1"/>
      </top>
      <bottom/>
    </border>
    <border>
      <left style="medium"/>
      <right style="thin"/>
      <top style="thin"/>
      <bottom style="medium"/>
    </border>
    <border>
      <left/>
      <right style="thin"/>
      <top/>
      <bottom style="thin"/>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
      <left style="medium">
        <color rgb="FF0070C0"/>
      </left>
      <right/>
      <top/>
      <bottom/>
    </border>
    <border>
      <left style="medium">
        <color rgb="FF0070C0"/>
      </left>
      <right/>
      <top/>
      <bottom style="medium">
        <color rgb="FF0070C0"/>
      </bottom>
    </border>
    <border>
      <left/>
      <right/>
      <top/>
      <bottom style="medium">
        <color rgb="FF0070C0"/>
      </bottom>
    </border>
    <border>
      <left/>
      <right style="medium">
        <color rgb="FF0070C0"/>
      </right>
      <top/>
      <bottom style="medium">
        <color rgb="FF0070C0"/>
      </bottom>
    </border>
    <border>
      <left style="medium">
        <color rgb="FF00B0F0"/>
      </left>
      <right style="medium">
        <color rgb="FF00B0F0"/>
      </right>
      <top style="medium">
        <color rgb="FF00B0F0"/>
      </top>
      <bottom style="medium">
        <color rgb="FF00B0F0"/>
      </bottom>
    </border>
    <border>
      <left style="medium">
        <color rgb="FF00B0F0"/>
      </left>
      <right style="thin">
        <color rgb="FFFFFF00"/>
      </right>
      <top style="medium">
        <color rgb="FF00B0F0"/>
      </top>
      <bottom style="thin">
        <color rgb="FFFFFF00"/>
      </bottom>
    </border>
    <border>
      <left style="thin">
        <color rgb="FFFFFF00"/>
      </left>
      <right style="thin">
        <color rgb="FFFFFF00"/>
      </right>
      <top style="medium">
        <color rgb="FF00B0F0"/>
      </top>
      <bottom style="thin">
        <color rgb="FFFFFF00"/>
      </bottom>
    </border>
    <border>
      <left style="thin">
        <color rgb="FFFFFF00"/>
      </left>
      <right style="medium">
        <color rgb="FF00B0F0"/>
      </right>
      <top style="medium">
        <color rgb="FF00B0F0"/>
      </top>
      <bottom style="thin">
        <color rgb="FFFFFF00"/>
      </bottom>
    </border>
    <border>
      <left style="medium">
        <color rgb="FF00B0F0"/>
      </left>
      <right style="thin">
        <color rgb="FFFFFF00"/>
      </right>
      <top style="thin">
        <color rgb="FFFFFF00"/>
      </top>
      <bottom style="thin">
        <color rgb="FFFFFF00"/>
      </bottom>
    </border>
    <border>
      <left style="thin">
        <color rgb="FFFFFF00"/>
      </left>
      <right style="thin">
        <color rgb="FFFFFF00"/>
      </right>
      <top style="thin">
        <color rgb="FFFFFF00"/>
      </top>
      <bottom style="thin">
        <color rgb="FFFFFF00"/>
      </bottom>
    </border>
    <border>
      <left style="thin">
        <color rgb="FFFFFF00"/>
      </left>
      <right style="medium">
        <color rgb="FF00B0F0"/>
      </right>
      <top style="thin">
        <color rgb="FFFFFF00"/>
      </top>
      <bottom style="thin">
        <color rgb="FFFFFF00"/>
      </bottom>
    </border>
    <border>
      <left style="medium">
        <color rgb="FF00B0F0"/>
      </left>
      <right style="thin">
        <color rgb="FFFFFF00"/>
      </right>
      <top style="thin">
        <color rgb="FFFFFF00"/>
      </top>
      <bottom style="medium">
        <color rgb="FF00B0F0"/>
      </bottom>
    </border>
    <border>
      <left style="thin">
        <color rgb="FFFFFF00"/>
      </left>
      <right style="thin">
        <color rgb="FFFFFF00"/>
      </right>
      <top style="thin">
        <color rgb="FFFFFF00"/>
      </top>
      <bottom style="medium">
        <color rgb="FF00B0F0"/>
      </bottom>
    </border>
    <border>
      <left style="thin">
        <color rgb="FFFFFF00"/>
      </left>
      <right style="medium">
        <color rgb="FF00B0F0"/>
      </right>
      <top style="thin">
        <color rgb="FFFFFF00"/>
      </top>
      <bottom style="medium">
        <color rgb="FF00B0F0"/>
      </bottom>
    </border>
    <border>
      <left style="thin"/>
      <right style="thin">
        <color rgb="FF0070C0"/>
      </right>
      <top style="thin"/>
      <bottom style="thin">
        <color rgb="FF0070C0"/>
      </bottom>
    </border>
    <border>
      <left style="thin">
        <color rgb="FF0070C0"/>
      </left>
      <right style="thin">
        <color rgb="FF0070C0"/>
      </right>
      <top style="thin"/>
      <bottom style="thin">
        <color rgb="FF0070C0"/>
      </bottom>
    </border>
    <border>
      <left style="thin"/>
      <right style="thin">
        <color theme="1"/>
      </right>
      <top style="thin">
        <color rgb="FFFFFF00"/>
      </top>
      <bottom style="thin">
        <color rgb="FFFFFF00"/>
      </bottom>
    </border>
    <border>
      <left style="medium"/>
      <right style="thin"/>
      <top/>
      <bottom style="medium"/>
    </border>
    <border>
      <left style="medium"/>
      <right style="thin"/>
      <top/>
      <bottom style="thin"/>
    </border>
    <border>
      <left/>
      <right style="medium"/>
      <top style="thin"/>
      <bottom/>
    </border>
    <border>
      <left style="medium"/>
      <right/>
      <top style="thin"/>
      <bottom/>
    </border>
    <border>
      <left/>
      <right style="medium"/>
      <top style="thin"/>
      <bottom style="thin"/>
    </border>
    <border>
      <left style="medium"/>
      <right/>
      <top style="thin"/>
      <bottom style="thin"/>
    </border>
    <border>
      <left/>
      <right style="medium">
        <color rgb="FF00B0F0"/>
      </right>
      <top style="medium">
        <color rgb="FF00B0F0"/>
      </top>
      <bottom style="medium">
        <color rgb="FF00B0F0"/>
      </bottom>
    </border>
    <border>
      <left style="medium"/>
      <right style="thin">
        <color theme="1"/>
      </right>
      <top style="thin">
        <color theme="1"/>
      </top>
      <bottom style="thin">
        <color theme="1"/>
      </bottom>
    </border>
    <border>
      <left/>
      <right style="medium">
        <color rgb="FF0070C0"/>
      </right>
      <top/>
      <bottom style="medium"/>
    </border>
    <border>
      <left style="medium">
        <color rgb="FF00B0F0"/>
      </left>
      <right style="medium">
        <color rgb="FF00B0F0"/>
      </right>
      <top style="medium">
        <color rgb="FF00B0F0"/>
      </top>
      <bottom style="thin">
        <color rgb="FFFFFF00"/>
      </bottom>
    </border>
    <border>
      <left style="medium">
        <color rgb="FF00B0F0"/>
      </left>
      <right style="medium">
        <color rgb="FF00B0F0"/>
      </right>
      <top style="thin">
        <color rgb="FFFFFF00"/>
      </top>
      <bottom style="thin">
        <color rgb="FFFFFF00"/>
      </bottom>
    </border>
    <border>
      <left style="medium">
        <color rgb="FF00B0F0"/>
      </left>
      <right style="medium">
        <color rgb="FF00B0F0"/>
      </right>
      <top style="thin">
        <color rgb="FFFFFF00"/>
      </top>
      <bottom style="medium">
        <color rgb="FF00B0F0"/>
      </bottom>
    </border>
    <border>
      <left style="medium">
        <color rgb="FF00B0F0"/>
      </left>
      <right style="thin">
        <color rgb="FFFFFF00"/>
      </right>
      <top style="medium">
        <color rgb="FF00B0F0"/>
      </top>
      <bottom style="medium">
        <color rgb="FF00B0F0"/>
      </bottom>
    </border>
    <border>
      <left style="thin">
        <color rgb="FFFFFF00"/>
      </left>
      <right style="thin">
        <color rgb="FFFFFF00"/>
      </right>
      <top style="medium">
        <color rgb="FF00B0F0"/>
      </top>
      <bottom style="medium">
        <color rgb="FF00B0F0"/>
      </bottom>
    </border>
    <border>
      <left style="thin">
        <color rgb="FFFFFF00"/>
      </left>
      <right style="medium">
        <color rgb="FF00B0F0"/>
      </right>
      <top style="medium">
        <color rgb="FF00B0F0"/>
      </top>
      <bottom style="medium">
        <color rgb="FF00B0F0"/>
      </bottom>
    </border>
    <border>
      <left style="thin"/>
      <right style="thin"/>
      <top style="thin">
        <color theme="1"/>
      </top>
      <bottom/>
    </border>
    <border>
      <left style="medium">
        <color rgb="FF00B0F0"/>
      </left>
      <right style="thin">
        <color theme="1"/>
      </right>
      <top style="medium">
        <color rgb="FF00B0F0"/>
      </top>
      <bottom style="thin">
        <color rgb="FFFFFF00"/>
      </bottom>
    </border>
    <border>
      <left style="medium">
        <color rgb="FF00B0F0"/>
      </left>
      <right style="thin">
        <color theme="1"/>
      </right>
      <top style="thin">
        <color rgb="FFFFFF00"/>
      </top>
      <bottom style="medium">
        <color rgb="FF00B0F0"/>
      </bottom>
    </border>
    <border>
      <left style="thin"/>
      <right style="thin">
        <color theme="1"/>
      </right>
      <top style="medium">
        <color rgb="FF00B0F0"/>
      </top>
      <bottom style="thin">
        <color rgb="FFFFFF00"/>
      </bottom>
    </border>
    <border>
      <left style="thin"/>
      <right style="medium">
        <color rgb="FF00B0F0"/>
      </right>
      <top style="medium">
        <color rgb="FF00B0F0"/>
      </top>
      <bottom style="thin">
        <color rgb="FFFFFF00"/>
      </bottom>
    </border>
    <border>
      <left style="medium">
        <color rgb="FF00B0F0"/>
      </left>
      <right style="thin">
        <color theme="1"/>
      </right>
      <top style="thin">
        <color rgb="FFFFFF00"/>
      </top>
      <bottom style="thin">
        <color rgb="FFFFFF00"/>
      </bottom>
    </border>
    <border>
      <left style="thin"/>
      <right style="medium">
        <color rgb="FF00B0F0"/>
      </right>
      <top style="thin">
        <color rgb="FFFFFF00"/>
      </top>
      <bottom style="thin">
        <color rgb="FFFFFF00"/>
      </bottom>
    </border>
    <border>
      <left style="thin"/>
      <right style="thin">
        <color theme="1"/>
      </right>
      <top style="thin">
        <color rgb="FFFFFF00"/>
      </top>
      <bottom style="medium">
        <color rgb="FF00B0F0"/>
      </bottom>
    </border>
    <border>
      <left style="thin"/>
      <right style="medium">
        <color rgb="FF00B0F0"/>
      </right>
      <top style="thin">
        <color rgb="FFFFFF00"/>
      </top>
      <bottom style="medium">
        <color rgb="FF00B0F0"/>
      </bottom>
    </border>
    <border>
      <left style="medium">
        <color rgb="FF00B0F0"/>
      </left>
      <right style="thin">
        <color theme="1"/>
      </right>
      <top style="thin">
        <color rgb="FFFFFF00"/>
      </top>
      <bottom/>
    </border>
    <border>
      <left style="thin"/>
      <right style="medium">
        <color rgb="FF00B0F0"/>
      </right>
      <top style="thin">
        <color rgb="FFFFFF00"/>
      </top>
      <bottom/>
    </border>
    <border>
      <left style="medium">
        <color rgb="FF00B0F0"/>
      </left>
      <right style="thin">
        <color theme="1"/>
      </right>
      <top style="thin"/>
      <bottom style="thin">
        <color rgb="FFFFFF00"/>
      </bottom>
    </border>
    <border>
      <left style="thin"/>
      <right style="medium">
        <color rgb="FF00B0F0"/>
      </right>
      <top style="thin"/>
      <bottom style="thin">
        <color rgb="FFFFFF00"/>
      </bottom>
    </border>
    <border>
      <left style="medium">
        <color rgb="FF00B0F0"/>
      </left>
      <right style="thin">
        <color theme="1"/>
      </right>
      <top style="thin">
        <color rgb="FFFFFF00"/>
      </top>
      <bottom style="thin"/>
    </border>
    <border>
      <left style="thin"/>
      <right style="medium">
        <color rgb="FF00B0F0"/>
      </right>
      <top style="thin">
        <color rgb="FFFFFF00"/>
      </top>
      <bottom style="thin"/>
    </border>
    <border>
      <left/>
      <right/>
      <top style="thin">
        <color rgb="FFFFFF00"/>
      </top>
      <bottom style="thin">
        <color rgb="FFFFFF00"/>
      </bottom>
    </border>
    <border>
      <left/>
      <right/>
      <top style="thin">
        <color rgb="FFFFFF00"/>
      </top>
      <bottom/>
    </border>
    <border>
      <left/>
      <right/>
      <top style="thin"/>
      <bottom style="thin">
        <color rgb="FFFFFF00"/>
      </bottom>
    </border>
    <border>
      <left/>
      <right/>
      <top style="thin">
        <color rgb="FFFFFF00"/>
      </top>
      <bottom style="thin"/>
    </border>
    <border>
      <left style="medium">
        <color theme="1"/>
      </left>
      <right style="thin"/>
      <top/>
      <bottom style="thin"/>
    </border>
    <border>
      <left style="medium">
        <color theme="1"/>
      </left>
      <right style="thin"/>
      <top style="thin"/>
      <bottom style="thin"/>
    </border>
    <border>
      <left style="medium">
        <color theme="1"/>
      </left>
      <right/>
      <top style="thin"/>
      <bottom/>
    </border>
    <border>
      <left/>
      <right style="medium">
        <color theme="1"/>
      </right>
      <top style="thin"/>
      <bottom style="thin"/>
    </border>
    <border>
      <left style="medium">
        <color theme="1"/>
      </left>
      <right/>
      <top style="thin">
        <color theme="1"/>
      </top>
      <bottom style="thin">
        <color theme="1"/>
      </bottom>
    </border>
    <border>
      <left style="medium">
        <color theme="1"/>
      </left>
      <right style="thin"/>
      <top/>
      <bottom style="medium">
        <color rgb="FF0070C0"/>
      </bottom>
    </border>
    <border>
      <left style="medium">
        <color theme="1"/>
      </left>
      <right/>
      <top/>
      <bottom style="thin"/>
    </border>
    <border>
      <left style="medium">
        <color theme="1"/>
      </left>
      <right/>
      <top style="thin"/>
      <bottom style="thin"/>
    </border>
    <border>
      <left style="medium">
        <color theme="1"/>
      </left>
      <right style="thin"/>
      <top style="thin"/>
      <bottom style="medium">
        <color theme="1"/>
      </bottom>
    </border>
    <border>
      <left style="thin"/>
      <right style="thin"/>
      <top/>
      <bottom style="medium">
        <color theme="1"/>
      </bottom>
    </border>
    <border>
      <left style="thin">
        <color rgb="FF00B0F0"/>
      </left>
      <right/>
      <top style="thin">
        <color rgb="FF00B0F0"/>
      </top>
      <bottom style="thin">
        <color rgb="FF00B0F0"/>
      </bottom>
    </border>
    <border>
      <left style="thin"/>
      <right style="thin">
        <color rgb="FF0070C0"/>
      </right>
      <top style="thin">
        <color theme="1"/>
      </top>
      <bottom/>
    </border>
    <border>
      <left style="thin">
        <color rgb="FF0070C0"/>
      </left>
      <right style="thin">
        <color theme="1"/>
      </right>
      <top style="thin">
        <color theme="1"/>
      </top>
      <bottom/>
    </border>
    <border>
      <left style="thin">
        <color rgb="FF00B0F0"/>
      </left>
      <right style="thin">
        <color theme="1"/>
      </right>
      <top style="thin">
        <color rgb="FF00B0F0"/>
      </top>
      <bottom style="thin">
        <color rgb="FF00B0F0"/>
      </bottom>
    </border>
    <border>
      <left style="thin">
        <color rgb="FF00B0F0"/>
      </left>
      <right style="thin">
        <color rgb="FF00B0F0"/>
      </right>
      <top style="thin">
        <color rgb="FF00B0F0"/>
      </top>
      <bottom style="thin">
        <color theme="1"/>
      </bottom>
    </border>
    <border>
      <left style="thin">
        <color rgb="FF00B0F0"/>
      </left>
      <right style="thin">
        <color theme="1"/>
      </right>
      <top style="thin">
        <color rgb="FF00B0F0"/>
      </top>
      <bottom style="thin">
        <color theme="1"/>
      </bottom>
    </border>
    <border>
      <left style="medium">
        <color theme="1"/>
      </left>
      <right style="thin"/>
      <top style="thin">
        <color theme="1"/>
      </top>
      <bottom/>
    </border>
    <border>
      <left style="medium">
        <color theme="1"/>
      </left>
      <right/>
      <top style="thin">
        <color theme="1"/>
      </top>
      <bottom/>
    </border>
    <border>
      <left style="medium">
        <color theme="1"/>
      </left>
      <right/>
      <top/>
      <bottom style="thin">
        <color theme="1"/>
      </bottom>
    </border>
    <border>
      <left style="thin"/>
      <right style="medium"/>
      <top style="thin"/>
      <bottom style="thin"/>
    </border>
    <border>
      <left style="medium"/>
      <right style="thin"/>
      <top style="thin"/>
      <bottom/>
    </border>
    <border>
      <left style="medium"/>
      <right style="thin"/>
      <top/>
      <bottom/>
    </border>
    <border>
      <left style="medium"/>
      <right style="thin"/>
      <top style="medium"/>
      <bottom style="thin"/>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style="thin"/>
      <right style="medium"/>
      <top style="medium"/>
      <bottom style="thin"/>
    </border>
    <border>
      <left style="medium">
        <color rgb="FF0070C0"/>
      </left>
      <right style="thin"/>
      <top style="medium"/>
      <bottom style="thin"/>
    </border>
    <border>
      <left style="thin"/>
      <right/>
      <top style="medium"/>
      <bottom style="thin"/>
    </border>
    <border>
      <left style="medium"/>
      <right style="thin"/>
      <top style="medium">
        <color rgb="FF0070C0"/>
      </top>
      <bottom style="thin"/>
    </border>
    <border>
      <left style="thin"/>
      <right style="thin"/>
      <top style="medium">
        <color rgb="FF0070C0"/>
      </top>
      <bottom style="thin"/>
    </border>
    <border>
      <left style="thin"/>
      <right style="medium">
        <color theme="1"/>
      </right>
      <top style="thin"/>
      <bottom style="thin"/>
    </border>
    <border>
      <left style="medium">
        <color theme="1"/>
      </left>
      <right style="thin"/>
      <top style="medium">
        <color theme="1"/>
      </top>
      <bottom style="thin"/>
    </border>
    <border>
      <left style="thin"/>
      <right style="thin"/>
      <top style="medium">
        <color theme="1"/>
      </top>
      <bottom style="thin"/>
    </border>
    <border>
      <left style="thin"/>
      <right style="medium">
        <color theme="1"/>
      </right>
      <top style="medium">
        <color theme="1"/>
      </top>
      <bottom style="thin"/>
    </border>
    <border>
      <left style="medium">
        <color theme="1"/>
      </left>
      <right style="thin"/>
      <top style="medium">
        <color rgb="FF0070C0"/>
      </top>
      <bottom style="thin"/>
    </border>
    <border>
      <left style="thin"/>
      <right style="medium">
        <color theme="1"/>
      </right>
      <top style="medium">
        <color rgb="FF0070C0"/>
      </top>
      <bottom style="thin"/>
    </border>
    <border>
      <left style="medium">
        <color theme="1"/>
      </left>
      <right style="thin"/>
      <top style="thin"/>
      <bottom/>
    </border>
    <border>
      <left style="medium">
        <color theme="1"/>
      </left>
      <right style="thin"/>
      <top/>
      <bottom/>
    </border>
    <border>
      <left/>
      <right style="medium">
        <color theme="1"/>
      </right>
      <top style="thin"/>
      <bottom/>
    </border>
    <border>
      <left style="medium">
        <color theme="1"/>
      </left>
      <right/>
      <top style="medium">
        <color rgb="FF0070C0"/>
      </top>
      <bottom style="thin"/>
    </border>
    <border>
      <left/>
      <right/>
      <top style="medium">
        <color rgb="FF0070C0"/>
      </top>
      <bottom style="thin"/>
    </border>
    <border>
      <left/>
      <right style="medium">
        <color theme="1"/>
      </right>
      <top style="medium">
        <color rgb="FF0070C0"/>
      </top>
      <bottom style="thin"/>
    </border>
    <border>
      <left style="medium">
        <color theme="1"/>
      </left>
      <right/>
      <top style="medium">
        <color theme="1"/>
      </top>
      <bottom style="thin"/>
    </border>
    <border>
      <left/>
      <right/>
      <top style="medium">
        <color theme="1"/>
      </top>
      <bottom style="thin"/>
    </border>
    <border>
      <left/>
      <right style="medium">
        <color theme="1"/>
      </right>
      <top style="medium">
        <color theme="1"/>
      </top>
      <bottom style="thin"/>
    </border>
    <border>
      <left style="medium">
        <color rgb="FF00B0F0"/>
      </left>
      <right style="medium">
        <color rgb="FF00B0F0"/>
      </right>
      <top style="thin"/>
      <bottom/>
    </border>
    <border>
      <left style="medium">
        <color rgb="FF00B0F0"/>
      </left>
      <right style="medium">
        <color rgb="FF00B0F0"/>
      </right>
      <top/>
      <bottom/>
    </border>
    <border>
      <left style="medium">
        <color rgb="FF00B0F0"/>
      </left>
      <right style="medium">
        <color rgb="FF00B0F0"/>
      </right>
      <top/>
      <bottom style="thin"/>
    </border>
    <border>
      <left style="medium">
        <color rgb="FF00B0F0"/>
      </left>
      <right style="medium">
        <color rgb="FF00B0F0"/>
      </right>
      <top/>
      <bottom style="medium">
        <color rgb="FF00B0F0"/>
      </bottom>
    </border>
    <border>
      <left/>
      <right style="medium">
        <color rgb="FF0070C0"/>
      </right>
      <top style="thin"/>
      <bottom/>
    </border>
    <border>
      <left style="medium">
        <color rgb="FF0070C0"/>
      </left>
      <right/>
      <top style="medium">
        <color rgb="FF0070C0"/>
      </top>
      <bottom style="thin"/>
    </border>
    <border>
      <left/>
      <right style="medium">
        <color rgb="FF0070C0"/>
      </right>
      <top style="medium">
        <color rgb="FF0070C0"/>
      </top>
      <bottom style="thin"/>
    </border>
    <border>
      <left/>
      <right style="medium">
        <color rgb="FF0070C0"/>
      </right>
      <top style="thin"/>
      <bottom style="thin"/>
    </border>
    <border>
      <left style="medium">
        <color rgb="FF0070C0"/>
      </left>
      <right style="thin"/>
      <top style="thin"/>
      <bottom/>
    </border>
    <border>
      <left style="medium">
        <color rgb="FF0070C0"/>
      </left>
      <right style="thin"/>
      <top/>
      <bottom/>
    </border>
    <border>
      <left style="medium">
        <color rgb="FF00B0F0"/>
      </left>
      <right style="medium">
        <color rgb="FF00B0F0"/>
      </right>
      <top style="medium">
        <color rgb="FF00B0F0"/>
      </top>
      <bottom/>
    </border>
    <border>
      <left style="thin">
        <color theme="1"/>
      </left>
      <right style="thin"/>
      <top style="thin"/>
      <bottom/>
    </border>
    <border>
      <left style="thin">
        <color theme="1"/>
      </left>
      <right style="thin"/>
      <top/>
      <bottom/>
    </border>
    <border>
      <left style="thin">
        <color theme="1"/>
      </left>
      <right style="thin"/>
      <top/>
      <bottom style="thin"/>
    </border>
    <border>
      <left style="thin">
        <color theme="1"/>
      </left>
      <right style="thin">
        <color theme="1"/>
      </right>
      <top/>
      <bottom/>
    </border>
    <border>
      <left style="thin">
        <color theme="1"/>
      </left>
      <right style="thin">
        <color theme="1"/>
      </right>
      <top/>
      <bottom style="thin">
        <color theme="1"/>
      </bottom>
    </border>
  </borders>
  <cellStyleXfs count="588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3" fillId="0" borderId="0">
      <alignment/>
      <protection/>
    </xf>
    <xf numFmtId="0" fontId="1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0" borderId="1" applyNumberFormat="0" applyFont="0" applyFill="0" applyBorder="0" applyProtection="0">
      <alignment horizontal="left" vertical="center" indent="2"/>
    </xf>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0" borderId="2" applyNumberFormat="0" applyFont="0" applyFill="0" applyBorder="0" applyProtection="0">
      <alignment horizontal="left" vertical="center" indent="5"/>
    </xf>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1" fillId="3" borderId="0" applyNumberFormat="0" applyBorder="0" applyAlignment="0" applyProtection="0"/>
    <xf numFmtId="0" fontId="21" fillId="3" borderId="0" applyNumberFormat="0" applyBorder="0" applyAlignment="0" applyProtection="0"/>
    <xf numFmtId="4" fontId="22" fillId="0" borderId="3" applyFill="0" applyBorder="0" applyProtection="0">
      <alignment horizontal="right" vertical="center"/>
    </xf>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8"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8"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169" fontId="1" fillId="0" borderId="0" applyFill="0" applyBorder="0" applyAlignment="0">
      <protection/>
    </xf>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4"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2" fontId="26"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0" fontId="1" fillId="0" borderId="0">
      <alignment/>
      <protection/>
    </xf>
    <xf numFmtId="167" fontId="1"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2" fontId="27" fillId="0" borderId="0">
      <alignment/>
      <protection/>
    </xf>
    <xf numFmtId="0" fontId="28" fillId="21" borderId="5" applyNumberFormat="0" applyAlignment="0" applyProtection="0"/>
    <xf numFmtId="0" fontId="28" fillId="21" borderId="5" applyNumberFormat="0" applyAlignment="0" applyProtection="0"/>
    <xf numFmtId="0" fontId="28" fillId="21" borderId="5" applyNumberFormat="0" applyAlignment="0" applyProtection="0"/>
    <xf numFmtId="0" fontId="28" fillId="21" borderId="5" applyNumberFormat="0" applyAlignment="0" applyProtection="0"/>
    <xf numFmtId="0" fontId="28" fillId="21" borderId="5" applyNumberFormat="0" applyAlignment="0" applyProtection="0"/>
    <xf numFmtId="0" fontId="28" fillId="21" borderId="5" applyNumberFormat="0" applyAlignment="0" applyProtection="0"/>
    <xf numFmtId="0" fontId="29" fillId="0" borderId="6"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1" fillId="21" borderId="5" applyNumberFormat="0" applyAlignment="0" applyProtection="0"/>
    <xf numFmtId="0" fontId="31" fillId="21" borderId="5" applyNumberFormat="0" applyAlignment="0" applyProtection="0"/>
    <xf numFmtId="0" fontId="32" fillId="0" borderId="0">
      <alignment horizontal="center" vertical="center" wrapText="1"/>
      <protection/>
    </xf>
    <xf numFmtId="164" fontId="15" fillId="0" borderId="0" applyFont="0" applyFill="0" applyBorder="0" applyAlignment="0" applyProtection="0"/>
    <xf numFmtId="3" fontId="1" fillId="0" borderId="0" applyFont="0" applyFill="0" applyBorder="0" applyAlignment="0" applyProtection="0"/>
    <xf numFmtId="0" fontId="33"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5"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5"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7"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3" fillId="0" borderId="0" applyNumberFormat="0">
      <alignment/>
      <protection/>
    </xf>
    <xf numFmtId="0" fontId="38" fillId="0" borderId="0">
      <alignment horizontal="left" vertical="center" wrapText="1"/>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0" fontId="35" fillId="0" borderId="0" applyNumberFormat="0" applyAlignment="0">
      <protection/>
    </xf>
    <xf numFmtId="170" fontId="1" fillId="0" borderId="0" applyFont="0" applyFill="0" applyBorder="0" applyAlignment="0" applyProtection="0"/>
    <xf numFmtId="167" fontId="39" fillId="0" borderId="0">
      <alignment/>
      <protection locked="0"/>
    </xf>
    <xf numFmtId="171" fontId="40" fillId="0" borderId="8">
      <alignment horizontal="right" vertical="center"/>
      <protection/>
    </xf>
    <xf numFmtId="49" fontId="41" fillId="0" borderId="8">
      <alignment horizontal="left" vertical="center"/>
      <protection/>
    </xf>
    <xf numFmtId="0" fontId="14" fillId="0" borderId="8" applyNumberFormat="0" applyFill="0">
      <alignment horizontal="right"/>
      <protection/>
    </xf>
    <xf numFmtId="173" fontId="14" fillId="0" borderId="8">
      <alignment horizontal="right"/>
      <protection/>
    </xf>
    <xf numFmtId="0" fontId="1" fillId="0" borderId="0" applyFont="0" applyFill="0" applyBorder="0" applyAlignment="0" applyProtection="0"/>
    <xf numFmtId="0" fontId="1" fillId="0" borderId="0">
      <alignment/>
      <protection/>
    </xf>
    <xf numFmtId="0" fontId="1"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37" fillId="0" borderId="0" applyNumberFormat="0">
      <alignment/>
      <protection/>
    </xf>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0" fontId="43" fillId="7" borderId="4" applyNumberFormat="0" applyAlignment="0" applyProtection="0"/>
    <xf numFmtId="167" fontId="1" fillId="0" borderId="0">
      <alignment/>
      <protection/>
    </xf>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15" fontId="1" fillId="0" borderId="1" applyFill="0" applyBorder="0" applyProtection="0">
      <alignment horizontal="center" wrapText="1" shrinkToFit="1"/>
    </xf>
    <xf numFmtId="15" fontId="1" fillId="0" borderId="1" applyFill="0" applyBorder="0" applyProtection="0">
      <alignment horizontal="center" wrapText="1" shrinkToFit="1"/>
    </xf>
    <xf numFmtId="15" fontId="1" fillId="0" borderId="1" applyFill="0" applyBorder="0" applyProtection="0">
      <alignment horizontal="center" wrapText="1" shrinkToFit="1"/>
    </xf>
    <xf numFmtId="15" fontId="1" fillId="0" borderId="1" applyFill="0" applyBorder="0" applyProtection="0">
      <alignment horizontal="center" wrapText="1" shrinkToFit="1"/>
    </xf>
    <xf numFmtId="15" fontId="1" fillId="0" borderId="1" applyFill="0" applyBorder="0" applyProtection="0">
      <alignment horizontal="center" wrapText="1" shrinkToFit="1"/>
    </xf>
    <xf numFmtId="15" fontId="1" fillId="0" borderId="1" applyFill="0" applyBorder="0" applyProtection="0">
      <alignment horizontal="center" wrapText="1" shrinkToFit="1"/>
    </xf>
    <xf numFmtId="15" fontId="1" fillId="0" borderId="1" applyFill="0" applyBorder="0" applyProtection="0">
      <alignment horizontal="center" wrapText="1" shrinkToFit="1"/>
    </xf>
    <xf numFmtId="1" fontId="1" fillId="0" borderId="0" applyFont="0" applyFill="0" applyBorder="0" applyAlignment="0">
      <protection locked="0"/>
    </xf>
    <xf numFmtId="1" fontId="1" fillId="0" borderId="0" applyFont="0" applyFill="0" applyBorder="0" applyAlignment="0">
      <protection locked="0"/>
    </xf>
    <xf numFmtId="2" fontId="1" fillId="0" borderId="0" applyFont="0" applyFill="0" applyBorder="0" applyAlignment="0" applyProtection="0"/>
    <xf numFmtId="177" fontId="39" fillId="0" borderId="0">
      <alignment/>
      <protection locked="0"/>
    </xf>
    <xf numFmtId="0" fontId="45" fillId="0" borderId="0" applyNumberFormat="0" applyFill="0" applyBorder="0" applyProtection="0">
      <alignment/>
    </xf>
    <xf numFmtId="0" fontId="46" fillId="4" borderId="0" applyNumberFormat="0" applyBorder="0" applyAlignment="0" applyProtection="0"/>
    <xf numFmtId="0" fontId="46" fillId="4"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15" fillId="0" borderId="9" applyNumberFormat="0" applyProtection="0">
      <alignment/>
    </xf>
    <xf numFmtId="0" fontId="15" fillId="0" borderId="9" applyNumberFormat="0" applyProtection="0">
      <alignment/>
    </xf>
    <xf numFmtId="0" fontId="15" fillId="0" borderId="9" applyNumberFormat="0" applyProtection="0">
      <alignment/>
    </xf>
    <xf numFmtId="0" fontId="15" fillId="0" borderId="9" applyNumberFormat="0" applyProtection="0">
      <alignment/>
    </xf>
    <xf numFmtId="0" fontId="15" fillId="0" borderId="9" applyNumberFormat="0" applyProtection="0">
      <alignment/>
    </xf>
    <xf numFmtId="0" fontId="15" fillId="0" borderId="9" applyNumberFormat="0" applyProtection="0">
      <alignment/>
    </xf>
    <xf numFmtId="0" fontId="15" fillId="0" borderId="9" applyNumberFormat="0" applyProtection="0">
      <alignment/>
    </xf>
    <xf numFmtId="0" fontId="15"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9" applyNumberFormat="0" applyProtection="0">
      <alignment/>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9" fillId="0" borderId="11" applyNumberFormat="0" applyFill="0" applyAlignment="0" applyProtection="0"/>
    <xf numFmtId="167" fontId="50" fillId="22" borderId="0" applyFont="0" applyFill="0" applyBorder="0" applyProtection="0">
      <alignment/>
    </xf>
    <xf numFmtId="0" fontId="51" fillId="0" borderId="12" applyNumberFormat="0" applyFill="0" applyAlignment="0" applyProtection="0"/>
    <xf numFmtId="0" fontId="51" fillId="0" borderId="12"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lignment horizontal="left"/>
      <protection/>
    </xf>
    <xf numFmtId="0" fontId="54" fillId="0" borderId="14">
      <alignment horizontal="right" vertical="center"/>
      <protection/>
    </xf>
    <xf numFmtId="0" fontId="55" fillId="0" borderId="8">
      <alignment horizontal="left" vertical="center"/>
      <protection/>
    </xf>
    <xf numFmtId="0" fontId="14" fillId="0" borderId="8">
      <alignment horizontal="left" vertical="center"/>
      <protection/>
    </xf>
    <xf numFmtId="0" fontId="56" fillId="0" borderId="8">
      <alignment horizontal="left"/>
      <protection/>
    </xf>
    <xf numFmtId="0" fontId="56" fillId="23" borderId="0">
      <alignment horizontal="centerContinuous" wrapText="1"/>
      <protection/>
    </xf>
    <xf numFmtId="49" fontId="56" fillId="23" borderId="15">
      <alignment horizontal="left" vertical="center"/>
      <protection/>
    </xf>
    <xf numFmtId="0" fontId="56" fillId="23" borderId="0">
      <alignment horizontal="centerContinuous" vertical="center" wrapText="1"/>
      <protection/>
    </xf>
    <xf numFmtId="0" fontId="57" fillId="0" borderId="0" applyNumberFormat="0" applyFill="0" applyBorder="0">
      <alignment/>
      <protection locked="0"/>
    </xf>
    <xf numFmtId="0" fontId="58" fillId="0" borderId="0" applyNumberFormat="0" applyFill="0" applyBorder="0" applyAlignment="0" applyProtection="0"/>
    <xf numFmtId="0" fontId="59" fillId="0" borderId="0" applyNumberFormat="0" applyFill="0" applyBorder="0">
      <alignment/>
      <protection locked="0"/>
    </xf>
    <xf numFmtId="0" fontId="60" fillId="0" borderId="0" applyNumberFormat="0" applyFill="0" applyBorder="0">
      <alignment/>
      <protection locked="0"/>
    </xf>
    <xf numFmtId="0" fontId="61" fillId="0" borderId="0" applyNumberFormat="0" applyFill="0" applyBorder="0">
      <alignment/>
      <protection locked="0"/>
    </xf>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3" fillId="7" borderId="4" applyNumberFormat="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5"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47" fillId="24" borderId="1" applyNumberFormat="0" applyBorder="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78" fontId="32" fillId="26" borderId="0">
      <alignment/>
      <protection/>
    </xf>
    <xf numFmtId="167" fontId="47" fillId="24" borderId="1">
      <alignment horizontal="center" vertical="center"/>
      <protection locked="0"/>
    </xf>
    <xf numFmtId="167" fontId="47" fillId="24" borderId="1">
      <alignment horizontal="center" vertical="center"/>
      <protection locked="0"/>
    </xf>
    <xf numFmtId="20" fontId="47" fillId="24" borderId="1">
      <alignment horizontal="center" vertical="center"/>
      <protection locked="0"/>
    </xf>
    <xf numFmtId="0" fontId="64" fillId="0" borderId="7" applyNumberFormat="0" applyFill="0" applyAlignment="0" applyProtection="0"/>
    <xf numFmtId="0" fontId="64" fillId="0" borderId="7" applyNumberFormat="0" applyFill="0" applyAlignment="0" applyProtection="0"/>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8" fontId="65" fillId="27" borderId="0">
      <alignment/>
      <protection/>
    </xf>
    <xf numFmtId="179" fontId="16" fillId="0" borderId="0" applyFont="0" applyFill="0" applyBorder="0" applyAlignment="0" applyProtection="0"/>
    <xf numFmtId="179" fontId="16"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79" fontId="1" fillId="0" borderId="0" applyFont="0" applyFill="0" applyBorder="0" applyAlignment="0" applyProtection="0"/>
    <xf numFmtId="179" fontId="66" fillId="0" borderId="0" applyFont="0" applyFill="0" applyBorder="0" applyAlignment="0" applyProtection="0"/>
    <xf numFmtId="179" fontId="16" fillId="0" borderId="0" applyFont="0" applyFill="0" applyBorder="0" applyAlignment="0" applyProtection="0"/>
    <xf numFmtId="179" fontId="66"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67"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67" fillId="0" borderId="0" applyFont="0" applyFill="0" applyBorder="0" applyAlignment="0" applyProtection="0"/>
    <xf numFmtId="164"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66" fillId="0" borderId="0" applyFont="0" applyFill="0" applyBorder="0" applyAlignment="0" applyProtection="0"/>
    <xf numFmtId="164" fontId="66" fillId="0" borderId="0" applyFont="0" applyFill="0" applyBorder="0" applyAlignment="0" applyProtection="0"/>
    <xf numFmtId="165" fontId="1" fillId="0" borderId="0" applyFont="0" applyFill="0" applyBorder="0" applyAlignment="0" applyProtection="0"/>
    <xf numFmtId="164" fontId="15" fillId="0" borderId="0" applyFont="0" applyFill="0" applyBorder="0" applyAlignment="0" applyProtection="0"/>
    <xf numFmtId="181" fontId="1" fillId="0" borderId="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43"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2" fontId="1" fillId="0" borderId="0" applyFont="0" applyFill="0" applyBorder="0" applyAlignment="0" applyProtection="0"/>
    <xf numFmtId="164" fontId="3" fillId="0" borderId="0" applyFont="0" applyFill="0" applyBorder="0" applyAlignment="0" applyProtection="0"/>
    <xf numFmtId="164" fontId="66" fillId="0" borderId="0" applyFont="0" applyFill="0" applyBorder="0" applyAlignment="0" applyProtection="0"/>
    <xf numFmtId="179" fontId="66" fillId="0" borderId="0" applyFont="0" applyFill="0" applyBorder="0" applyAlignment="0" applyProtection="0"/>
    <xf numFmtId="179" fontId="66" fillId="0" borderId="0" applyFont="0" applyFill="0" applyBorder="0" applyAlignment="0" applyProtection="0"/>
    <xf numFmtId="0" fontId="1"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0" fontId="1" fillId="0" borderId="0" applyFont="0" applyFill="0" applyBorder="0" applyAlignment="0" applyProtection="0"/>
    <xf numFmtId="182" fontId="1" fillId="0" borderId="0" applyFont="0" applyFill="0" applyBorder="0" applyAlignment="0" applyProtection="0"/>
    <xf numFmtId="164" fontId="6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3"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6" fillId="0" borderId="0" applyFont="0" applyFill="0" applyBorder="0" applyAlignment="0" applyProtection="0"/>
    <xf numFmtId="0" fontId="1"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64" fontId="3" fillId="0" borderId="0" applyFont="0" applyFill="0" applyBorder="0" applyAlignment="0" applyProtection="0"/>
    <xf numFmtId="179" fontId="3" fillId="0" borderId="0" applyFont="0" applyFill="0" applyBorder="0" applyAlignment="0" applyProtection="0"/>
    <xf numFmtId="43" fontId="16"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27" fillId="0" borderId="0" applyFont="0" applyFill="0" applyBorder="0" applyAlignment="0" applyProtection="0"/>
    <xf numFmtId="43" fontId="27"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6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84" fontId="68" fillId="0" borderId="0" applyFont="0" applyFill="0" applyBorder="0" applyAlignment="0" applyProtection="0"/>
    <xf numFmtId="185" fontId="68" fillId="0" borderId="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4" fontId="70"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193"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protection/>
    </xf>
    <xf numFmtId="184" fontId="1" fillId="0" borderId="0">
      <alignment/>
      <protection/>
    </xf>
    <xf numFmtId="184" fontId="1" fillId="0" borderId="0">
      <alignment/>
      <protection/>
    </xf>
    <xf numFmtId="0" fontId="14" fillId="0" borderId="0">
      <alignment/>
      <protection/>
    </xf>
    <xf numFmtId="184" fontId="1" fillId="0" borderId="0">
      <alignment/>
      <protection/>
    </xf>
    <xf numFmtId="184" fontId="1" fillId="0" borderId="0">
      <alignment/>
      <protection/>
    </xf>
    <xf numFmtId="0" fontId="14" fillId="0" borderId="0">
      <alignment/>
      <protection/>
    </xf>
    <xf numFmtId="184" fontId="1" fillId="0" borderId="0">
      <alignment/>
      <protection/>
    </xf>
    <xf numFmtId="184" fontId="1" fillId="0" borderId="0">
      <alignment/>
      <protection/>
    </xf>
    <xf numFmtId="0" fontId="14" fillId="0" borderId="0">
      <alignment/>
      <protection/>
    </xf>
    <xf numFmtId="184" fontId="1" fillId="0" borderId="0">
      <alignment/>
      <protection/>
    </xf>
    <xf numFmtId="184" fontId="1" fillId="0" borderId="0">
      <alignment/>
      <protection/>
    </xf>
    <xf numFmtId="0" fontId="14" fillId="0" borderId="0">
      <alignment/>
      <protection/>
    </xf>
    <xf numFmtId="184" fontId="1" fillId="0" borderId="0">
      <alignment/>
      <protection/>
    </xf>
    <xf numFmtId="184" fontId="1" fillId="0" borderId="0">
      <alignment/>
      <protection/>
    </xf>
    <xf numFmtId="0" fontId="14" fillId="0" borderId="0">
      <alignment/>
      <protection/>
    </xf>
    <xf numFmtId="184" fontId="1" fillId="0" borderId="0">
      <alignment/>
      <protection/>
    </xf>
    <xf numFmtId="184" fontId="1" fillId="0" borderId="0">
      <alignment/>
      <protection/>
    </xf>
    <xf numFmtId="0" fontId="14" fillId="0" borderId="0">
      <alignment/>
      <protection/>
    </xf>
    <xf numFmtId="184" fontId="1" fillId="0" borderId="0">
      <alignment/>
      <protection/>
    </xf>
    <xf numFmtId="184" fontId="1" fillId="0" borderId="0">
      <alignment/>
      <protection/>
    </xf>
    <xf numFmtId="0" fontId="14" fillId="0" borderId="0">
      <alignment/>
      <protection/>
    </xf>
    <xf numFmtId="0" fontId="15"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4" fillId="0" borderId="0">
      <alignment/>
      <protection/>
    </xf>
    <xf numFmtId="184" fontId="1" fillId="0" borderId="0">
      <alignment/>
      <protection/>
    </xf>
    <xf numFmtId="184" fontId="1" fillId="0" borderId="0">
      <alignment/>
      <protection/>
    </xf>
    <xf numFmtId="0" fontId="14" fillId="0" borderId="0">
      <alignment/>
      <protection/>
    </xf>
    <xf numFmtId="0" fontId="15" fillId="0" borderId="0">
      <alignment/>
      <protection/>
    </xf>
    <xf numFmtId="0" fontId="14" fillId="0" borderId="0">
      <alignment/>
      <protection/>
    </xf>
    <xf numFmtId="0" fontId="15"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66"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184" fontId="1" fillId="0" borderId="0">
      <alignment/>
      <protection/>
    </xf>
    <xf numFmtId="184" fontId="1" fillId="0" borderId="0">
      <alignment/>
      <protection/>
    </xf>
    <xf numFmtId="184" fontId="1" fillId="0" borderId="0">
      <alignment/>
      <protection/>
    </xf>
    <xf numFmtId="167"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6" fillId="0" borderId="0">
      <alignment/>
      <protection/>
    </xf>
    <xf numFmtId="0" fontId="3" fillId="0" borderId="0">
      <alignment/>
      <protection/>
    </xf>
    <xf numFmtId="0" fontId="66" fillId="0" borderId="0">
      <alignment/>
      <protection/>
    </xf>
    <xf numFmtId="0" fontId="3" fillId="0" borderId="0">
      <alignment/>
      <protection/>
    </xf>
    <xf numFmtId="0" fontId="66" fillId="0" borderId="0">
      <alignment/>
      <protection/>
    </xf>
    <xf numFmtId="0" fontId="66" fillId="0" borderId="0">
      <alignment/>
      <protection/>
    </xf>
    <xf numFmtId="0" fontId="3" fillId="0" borderId="0">
      <alignment/>
      <protection/>
    </xf>
    <xf numFmtId="0" fontId="1" fillId="0" borderId="0">
      <alignment/>
      <protection/>
    </xf>
    <xf numFmtId="0" fontId="1" fillId="0" borderId="0">
      <alignment/>
      <protection/>
    </xf>
    <xf numFmtId="0" fontId="66" fillId="0" borderId="0">
      <alignment/>
      <protection/>
    </xf>
    <xf numFmtId="0" fontId="3"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top"/>
      <protection/>
    </xf>
    <xf numFmtId="0" fontId="1" fillId="0" borderId="0">
      <alignment vertical="top"/>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3" fillId="0" borderId="0">
      <alignment/>
      <protection/>
    </xf>
    <xf numFmtId="0" fontId="6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6" fillId="0" borderId="0">
      <alignment/>
      <protection/>
    </xf>
    <xf numFmtId="0" fontId="1" fillId="0" borderId="0">
      <alignment/>
      <protection/>
    </xf>
    <xf numFmtId="0" fontId="66" fillId="0" borderId="0">
      <alignment/>
      <protection/>
    </xf>
    <xf numFmtId="0" fontId="3" fillId="0" borderId="0">
      <alignment/>
      <protection/>
    </xf>
    <xf numFmtId="0" fontId="3" fillId="0" borderId="0">
      <alignment/>
      <protection/>
    </xf>
    <xf numFmtId="0" fontId="3" fillId="0" borderId="0">
      <alignment/>
      <protection/>
    </xf>
    <xf numFmtId="0" fontId="66"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 fontId="17" fillId="0" borderId="1" applyFill="0" applyBorder="0" applyProtection="0">
      <alignment horizontal="right" vertical="center"/>
    </xf>
    <xf numFmtId="0" fontId="22" fillId="0" borderId="1" applyNumberFormat="0" applyFill="0" applyBorder="0" applyProtection="0">
      <alignment horizontal="left" vertical="center"/>
    </xf>
    <xf numFmtId="0" fontId="17" fillId="0" borderId="1" applyNumberFormat="0" applyFill="0" applyAlignment="0" applyProtection="0"/>
    <xf numFmtId="0" fontId="72" fillId="20" borderId="0" applyNumberFormat="0" applyFont="0" applyBorder="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6"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0" fontId="1" fillId="24" borderId="16" applyNumberFormat="0" applyFont="0" applyAlignment="0" applyProtection="0"/>
    <xf numFmtId="40" fontId="73" fillId="0" borderId="0" applyFont="0" applyFill="0" applyBorder="0" applyAlignment="0" applyProtection="0"/>
    <xf numFmtId="38" fontId="73" fillId="0" borderId="0" applyFont="0" applyFill="0" applyBorder="0" applyAlignment="0" applyProtection="0"/>
    <xf numFmtId="195" fontId="13" fillId="0" borderId="0" applyFont="0" applyFill="0" applyBorder="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167" fontId="47" fillId="0" borderId="1">
      <alignment horizontal="center" vertical="center"/>
      <protection/>
    </xf>
    <xf numFmtId="0" fontId="17" fillId="29" borderId="1" applyNumberFormat="0" applyFont="0" applyBorder="0" applyProtection="0">
      <alignment/>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97" fontId="39" fillId="0" borderId="0">
      <alignment/>
      <protection locked="0"/>
    </xf>
    <xf numFmtId="198" fontId="39" fillId="0" borderId="0">
      <alignment/>
      <protection locked="0"/>
    </xf>
    <xf numFmtId="9" fontId="1"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199" fontId="75" fillId="0" borderId="0">
      <alignment/>
      <protection/>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0" fontId="76" fillId="0" borderId="0" applyNumberFormat="0" applyFont="0" applyFill="0" applyBorder="0" applyProtection="0">
      <alignment/>
    </xf>
    <xf numFmtId="3" fontId="40" fillId="0" borderId="0">
      <alignment horizontal="left" vertical="center"/>
      <protection/>
    </xf>
    <xf numFmtId="0" fontId="72"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38" fontId="77"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38" fontId="72" fillId="0" borderId="0">
      <alignment/>
      <protection/>
    </xf>
    <xf numFmtId="0" fontId="32" fillId="0" borderId="0">
      <alignment horizontal="left" vertical="center"/>
      <protection/>
    </xf>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179" fontId="1" fillId="0" borderId="0" applyFont="0" applyFill="0" applyBorder="0" applyAlignment="0" applyProtection="0"/>
    <xf numFmtId="0" fontId="72" fillId="0" borderId="0">
      <alignment horizontal="right"/>
      <protection/>
    </xf>
    <xf numFmtId="49" fontId="72" fillId="0" borderId="0">
      <alignment horizontal="center"/>
      <protection/>
    </xf>
    <xf numFmtId="0" fontId="41" fillId="0" borderId="0">
      <alignment horizontal="right"/>
      <protection/>
    </xf>
    <xf numFmtId="0" fontId="72" fillId="0" borderId="0">
      <alignment horizontal="left"/>
      <protection/>
    </xf>
    <xf numFmtId="0" fontId="17" fillId="0" borderId="0">
      <alignment/>
      <protection/>
    </xf>
    <xf numFmtId="49" fontId="40" fillId="0" borderId="0">
      <alignment horizontal="left" vertical="center"/>
      <protection/>
    </xf>
    <xf numFmtId="167" fontId="1" fillId="0" borderId="0">
      <alignmen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0" fontId="79" fillId="0" borderId="0" applyBorder="0">
      <alignment horizontal="right"/>
      <protection/>
    </xf>
    <xf numFmtId="49" fontId="41" fillId="0" borderId="8">
      <alignment horizontal="left" vertical="center"/>
      <protection/>
    </xf>
    <xf numFmtId="49" fontId="32" fillId="0" borderId="8" applyFill="0">
      <alignment horizontal="left" vertical="center"/>
      <protection/>
    </xf>
    <xf numFmtId="49" fontId="41" fillId="0" borderId="8">
      <alignment horizontal="left"/>
      <protection/>
    </xf>
    <xf numFmtId="0" fontId="40" fillId="0" borderId="0" applyNumberFormat="0">
      <alignment horizontal="right"/>
      <protection/>
    </xf>
    <xf numFmtId="0" fontId="54" fillId="30" borderId="0">
      <alignment horizontal="centerContinuous" vertical="center" wrapText="1"/>
      <protection/>
    </xf>
    <xf numFmtId="0" fontId="54" fillId="0" borderId="18">
      <alignment horizontal="left" vertical="center"/>
      <protection/>
    </xf>
    <xf numFmtId="0" fontId="80" fillId="0" borderId="0">
      <alignment horizontal="left" vertical="top"/>
      <protection/>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6" fillId="0" borderId="0">
      <alignment horizontal="left"/>
      <protection/>
    </xf>
    <xf numFmtId="0" fontId="38" fillId="0" borderId="0">
      <alignment horizontal="left"/>
      <protection/>
    </xf>
    <xf numFmtId="0" fontId="14" fillId="0" borderId="0">
      <alignment horizontal="left"/>
      <protection/>
    </xf>
    <xf numFmtId="0" fontId="80" fillId="0" borderId="0">
      <alignment horizontal="left" vertical="top"/>
      <protection/>
    </xf>
    <xf numFmtId="0" fontId="38" fillId="0" borderId="0">
      <alignment horizontal="left"/>
      <protection/>
    </xf>
    <xf numFmtId="0" fontId="14" fillId="0" borderId="0">
      <alignment horizontal="left"/>
      <protection/>
    </xf>
    <xf numFmtId="0" fontId="84" fillId="0" borderId="11" applyNumberFormat="0" applyFill="0" applyAlignment="0" applyProtection="0"/>
    <xf numFmtId="0" fontId="84" fillId="0" borderId="11" applyNumberFormat="0" applyFill="0" applyAlignment="0" applyProtection="0"/>
    <xf numFmtId="0" fontId="84" fillId="0" borderId="11" applyNumberFormat="0" applyFill="0" applyAlignment="0" applyProtection="0"/>
    <xf numFmtId="0" fontId="84" fillId="0" borderId="11" applyNumberFormat="0" applyFill="0" applyAlignment="0" applyProtection="0"/>
    <xf numFmtId="0" fontId="84" fillId="0" borderId="11" applyNumberFormat="0" applyFill="0" applyAlignment="0" applyProtection="0"/>
    <xf numFmtId="0" fontId="84" fillId="0" borderId="11"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202" fontId="86" fillId="0" borderId="0">
      <alignment/>
      <protection locked="0"/>
    </xf>
    <xf numFmtId="202" fontId="86" fillId="0" borderId="0">
      <alignment/>
      <protection locked="0"/>
    </xf>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49" fontId="40" fillId="0" borderId="8">
      <alignment horizontal="left"/>
      <protection/>
    </xf>
    <xf numFmtId="0" fontId="54" fillId="0" borderId="14">
      <alignment horizontal="left"/>
      <protection/>
    </xf>
    <xf numFmtId="0" fontId="56" fillId="0" borderId="0">
      <alignment horizontal="left" vertical="center"/>
      <protection/>
    </xf>
    <xf numFmtId="49" fontId="72" fillId="0" borderId="8">
      <alignment horizontal="left"/>
      <protection/>
    </xf>
    <xf numFmtId="0" fontId="17" fillId="0" borderId="0">
      <alignment/>
      <protection/>
    </xf>
    <xf numFmtId="9" fontId="0" fillId="0" borderId="0" applyFont="0" applyFill="0" applyBorder="0" applyAlignment="0" applyProtection="0"/>
    <xf numFmtId="0" fontId="2" fillId="0" borderId="0">
      <alignment/>
      <protection/>
    </xf>
    <xf numFmtId="0" fontId="1" fillId="0" borderId="0">
      <alignment/>
      <protection/>
    </xf>
    <xf numFmtId="9" fontId="2" fillId="0" borderId="0" applyFont="0" applyFill="0" applyBorder="0" applyAlignment="0" applyProtection="0"/>
    <xf numFmtId="204" fontId="50" fillId="0" borderId="0" applyFont="0" applyFill="0" applyBorder="0" applyProtection="0">
      <alignment/>
    </xf>
    <xf numFmtId="205" fontId="89" fillId="0" borderId="0" applyFont="0" applyFill="0" applyBorder="0" applyProtection="0">
      <alignment/>
    </xf>
    <xf numFmtId="206" fontId="50" fillId="0" borderId="0" applyFont="0" applyFill="0" applyBorder="0" applyProtection="0">
      <alignment/>
    </xf>
    <xf numFmtId="207" fontId="50" fillId="0" borderId="0" applyFont="0" applyFill="0" applyBorder="0" applyProtection="0">
      <alignment/>
    </xf>
    <xf numFmtId="208" fontId="50" fillId="0" borderId="0" applyFont="0" applyFill="0" applyBorder="0" applyProtection="0">
      <alignment/>
    </xf>
    <xf numFmtId="209" fontId="47" fillId="0" borderId="0" applyFont="0" applyFill="0" applyBorder="0" applyProtection="0">
      <alignment horizontal="center" vertical="center"/>
    </xf>
    <xf numFmtId="14" fontId="1" fillId="0" borderId="0" applyFont="0" applyFill="0" applyBorder="0" applyProtection="0">
      <alignment/>
    </xf>
    <xf numFmtId="210" fontId="47" fillId="0" borderId="0" applyFont="0" applyFill="0" applyBorder="0" applyProtection="0">
      <alignment/>
    </xf>
    <xf numFmtId="211" fontId="91" fillId="0" borderId="15" applyFont="0" applyFill="0" applyBorder="0" applyProtection="0">
      <alignment/>
    </xf>
    <xf numFmtId="212" fontId="47" fillId="0" borderId="0" applyFont="0" applyFill="0" applyBorder="0" applyProtection="0">
      <alignment/>
    </xf>
    <xf numFmtId="210" fontId="47" fillId="0" borderId="0" applyFont="0" applyFill="0" applyBorder="0" applyAlignment="0" applyProtection="0"/>
    <xf numFmtId="213" fontId="47" fillId="0" borderId="0" applyFont="0" applyFill="0" applyBorder="0" applyProtection="0">
      <alignment/>
    </xf>
    <xf numFmtId="214" fontId="47" fillId="0" borderId="0" applyFont="0" applyFill="0" applyBorder="0" applyAlignment="0" applyProtection="0"/>
    <xf numFmtId="215" fontId="47" fillId="0" borderId="0" applyFont="0" applyFill="0" applyBorder="0" applyProtection="0">
      <alignment horizontal="right" vertical="center"/>
    </xf>
    <xf numFmtId="216" fontId="92" fillId="0" borderId="0" applyFont="0" applyFill="0" applyBorder="0" applyProtection="0">
      <alignment/>
    </xf>
    <xf numFmtId="217" fontId="47" fillId="0" borderId="0" applyFont="0" applyFill="0" applyBorder="0" applyAlignment="0" applyProtection="0"/>
    <xf numFmtId="218" fontId="50" fillId="0" borderId="0" applyFont="0" applyFill="0" applyBorder="0" applyProtection="0">
      <alignment/>
    </xf>
    <xf numFmtId="219" fontId="47" fillId="0" borderId="0" applyFont="0" applyFill="0" applyBorder="0" applyProtection="0">
      <alignment horizontal="right" vertical="center"/>
    </xf>
    <xf numFmtId="220" fontId="47" fillId="0" borderId="0" applyFont="0" applyFill="0" applyBorder="0" applyProtection="0">
      <alignment horizontal="right" vertical="center"/>
    </xf>
    <xf numFmtId="221" fontId="47" fillId="0" borderId="0" applyFont="0" applyFill="0" applyBorder="0" applyProtection="0">
      <alignment/>
    </xf>
    <xf numFmtId="0" fontId="93" fillId="0" borderId="0" applyFont="0" applyFill="0" applyBorder="0" applyAlignment="0" applyProtection="0"/>
    <xf numFmtId="222" fontId="47" fillId="0" borderId="0" applyFont="0" applyFill="0" applyBorder="0" applyProtection="0">
      <alignment/>
    </xf>
    <xf numFmtId="3" fontId="47" fillId="0" borderId="0" applyFont="0" applyFill="0" applyBorder="0" applyProtection="0">
      <alignment/>
    </xf>
    <xf numFmtId="223" fontId="47" fillId="0" borderId="0" applyFont="0" applyFill="0" applyBorder="0" applyProtection="0">
      <alignment/>
    </xf>
    <xf numFmtId="0" fontId="3" fillId="0" borderId="0">
      <alignment/>
      <protection/>
    </xf>
    <xf numFmtId="224" fontId="47" fillId="0" borderId="0" applyFont="0" applyFill="0" applyBorder="0" applyProtection="0">
      <alignment/>
    </xf>
    <xf numFmtId="225" fontId="50" fillId="0" borderId="0" applyFont="0" applyFill="0" applyBorder="0" applyProtection="0">
      <alignment/>
    </xf>
    <xf numFmtId="226" fontId="50" fillId="0" borderId="0" applyFont="0" applyFill="0" applyBorder="0" applyProtection="0">
      <alignment/>
    </xf>
    <xf numFmtId="227" fontId="47" fillId="0" borderId="0" applyFont="0" applyFill="0" applyBorder="0" applyAlignment="0" applyProtection="0"/>
    <xf numFmtId="0" fontId="94" fillId="0" borderId="0" applyNumberFormat="0" applyFill="0" applyBorder="0" applyProtection="0">
      <alignment/>
    </xf>
    <xf numFmtId="228" fontId="1" fillId="0" borderId="0" applyFont="0" applyFill="0" applyBorder="0" applyProtection="0">
      <alignment horizontal="right" vertical="center"/>
    </xf>
    <xf numFmtId="49" fontId="95" fillId="0" borderId="0" applyFill="0" applyBorder="0" applyProtection="0">
      <alignment/>
    </xf>
    <xf numFmtId="229" fontId="89" fillId="0" borderId="0" applyFont="0" applyFill="0" applyBorder="0" applyProtection="0">
      <alignment/>
    </xf>
    <xf numFmtId="49" fontId="47" fillId="0" borderId="0" applyFont="0" applyFill="0" applyBorder="0" applyProtection="0">
      <alignment/>
    </xf>
    <xf numFmtId="18" fontId="94" fillId="0" borderId="0" applyFont="0" applyFill="0" applyBorder="0" applyProtection="0">
      <alignment/>
    </xf>
    <xf numFmtId="49" fontId="89" fillId="20" borderId="1" applyProtection="0">
      <alignment horizontal="center" vertical="center"/>
    </xf>
    <xf numFmtId="230" fontId="47" fillId="0" borderId="20" applyFont="0" applyFill="0" applyBorder="0" applyProtection="0">
      <alignment/>
    </xf>
    <xf numFmtId="49" fontId="50" fillId="20" borderId="1" applyFill="0" applyBorder="0" applyProtection="0">
      <alignment vertical="center" wrapText="1"/>
    </xf>
    <xf numFmtId="0" fontId="1" fillId="0" borderId="0">
      <alignment/>
      <protection/>
    </xf>
    <xf numFmtId="231" fontId="100" fillId="0" borderId="0" applyFont="0" applyFill="0" applyBorder="0" applyAlignment="0" applyProtection="0"/>
    <xf numFmtId="180" fontId="100" fillId="0" borderId="0" applyFont="0" applyFill="0" applyBorder="0" applyAlignment="0" applyProtection="0"/>
    <xf numFmtId="232" fontId="100" fillId="0" borderId="0" applyFont="0" applyFill="0" applyBorder="0" applyAlignment="0" applyProtection="0"/>
    <xf numFmtId="233" fontId="100" fillId="0" borderId="0" applyFont="0" applyFill="0" applyBorder="0" applyAlignment="0" applyProtection="0"/>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15"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48" fillId="0" borderId="10">
      <alignment horizontal="lef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20" borderId="17" applyNumberFormat="0" applyAlignment="0" applyProtection="0"/>
    <xf numFmtId="0" fontId="74" fillId="20" borderId="17" applyNumberFormat="0" applyAlignment="0" applyProtection="0"/>
    <xf numFmtId="0" fontId="74"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78" fillId="20" borderId="17" applyNumberFormat="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0" fontId="87" fillId="0" borderId="19" applyNumberFormat="0" applyFill="0" applyAlignment="0" applyProtection="0"/>
    <xf numFmtId="9" fontId="3" fillId="0" borderId="0" applyFont="0" applyFill="0" applyBorder="0" applyAlignment="0" applyProtection="0"/>
    <xf numFmtId="0" fontId="2" fillId="0" borderId="0">
      <alignment/>
      <protection/>
    </xf>
    <xf numFmtId="0" fontId="61" fillId="0" borderId="0" applyNumberFormat="0" applyFill="0" applyBorder="0" applyAlignment="0" applyProtection="0"/>
    <xf numFmtId="164" fontId="112" fillId="0" borderId="0" applyFont="0" applyFill="0" applyBorder="0" applyAlignment="0" applyProtection="0"/>
    <xf numFmtId="43" fontId="2" fillId="0" borderId="0" applyFont="0" applyFill="0" applyBorder="0" applyAlignment="0" applyProtection="0"/>
    <xf numFmtId="43" fontId="66" fillId="0" borderId="0" applyFont="0" applyFill="0" applyBorder="0" applyAlignment="0" applyProtection="0"/>
    <xf numFmtId="0" fontId="35" fillId="0" borderId="0">
      <alignment/>
      <protection/>
    </xf>
    <xf numFmtId="0" fontId="66" fillId="0" borderId="0">
      <alignment/>
      <protection/>
    </xf>
    <xf numFmtId="0" fontId="1" fillId="0" borderId="0">
      <alignment/>
      <protection/>
    </xf>
    <xf numFmtId="0" fontId="61" fillId="0" borderId="0" applyNumberForma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133" fillId="0" borderId="0">
      <alignment/>
      <protection/>
    </xf>
    <xf numFmtId="0" fontId="2" fillId="0" borderId="0">
      <alignment/>
      <protection/>
    </xf>
    <xf numFmtId="0" fontId="133" fillId="0" borderId="0">
      <alignment/>
      <protection/>
    </xf>
    <xf numFmtId="0" fontId="133"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164" fontId="0" fillId="0" borderId="0" applyFont="0" applyFill="0" applyBorder="0" applyAlignment="0" applyProtection="0"/>
    <xf numFmtId="0" fontId="3" fillId="0" borderId="0">
      <alignment/>
      <protection/>
    </xf>
  </cellStyleXfs>
  <cellXfs count="1479">
    <xf numFmtId="0" fontId="0" fillId="0" borderId="0" xfId="0"/>
    <xf numFmtId="0" fontId="7" fillId="31" borderId="0" xfId="20" applyFont="1" applyFill="1" applyAlignment="1">
      <alignment vertical="center"/>
      <protection/>
    </xf>
    <xf numFmtId="0" fontId="2" fillId="31" borderId="0" xfId="20" applyFont="1" applyFill="1" applyAlignment="1">
      <alignment vertical="center"/>
      <protection/>
    </xf>
    <xf numFmtId="0" fontId="6" fillId="31" borderId="0" xfId="20" applyFont="1" applyFill="1" applyAlignment="1">
      <alignment vertical="center"/>
      <protection/>
    </xf>
    <xf numFmtId="0" fontId="2" fillId="31" borderId="0" xfId="0" applyFont="1" applyFill="1"/>
    <xf numFmtId="0" fontId="5" fillId="0" borderId="1" xfId="0" applyFont="1" applyBorder="1" applyAlignment="1">
      <alignment horizontal="left"/>
    </xf>
    <xf numFmtId="0" fontId="2" fillId="31" borderId="0" xfId="20" applyFont="1" applyFill="1" applyAlignment="1">
      <alignment vertical="center"/>
      <protection/>
    </xf>
    <xf numFmtId="0" fontId="10" fillId="32" borderId="3" xfId="0" applyFont="1" applyFill="1" applyBorder="1" applyAlignment="1">
      <alignment horizontal="center" vertical="center"/>
    </xf>
    <xf numFmtId="0" fontId="10" fillId="32" borderId="3" xfId="0" applyFont="1" applyFill="1" applyBorder="1" applyAlignment="1">
      <alignment horizontal="center" vertical="center" wrapText="1"/>
    </xf>
    <xf numFmtId="0" fontId="5" fillId="32" borderId="1" xfId="0" applyFont="1" applyFill="1" applyBorder="1" applyAlignment="1">
      <alignment horizontal="center" vertical="center"/>
    </xf>
    <xf numFmtId="0" fontId="5" fillId="32" borderId="1" xfId="0" applyFont="1" applyFill="1" applyBorder="1" applyAlignment="1">
      <alignment horizontal="center"/>
    </xf>
    <xf numFmtId="0" fontId="2" fillId="0" borderId="1" xfId="0" applyFont="1" applyBorder="1" applyAlignment="1">
      <alignment horizontal="left"/>
    </xf>
    <xf numFmtId="166" fontId="2" fillId="0" borderId="1" xfId="0" applyNumberFormat="1" applyFont="1" applyBorder="1" applyAlignment="1">
      <alignment horizontal="right"/>
    </xf>
    <xf numFmtId="0" fontId="2" fillId="0" borderId="1" xfId="0" applyFont="1" applyBorder="1" applyAlignment="1">
      <alignment horizontal="center"/>
    </xf>
    <xf numFmtId="11" fontId="2" fillId="0" borderId="1" xfId="0" applyNumberFormat="1" applyFont="1" applyBorder="1" applyAlignment="1">
      <alignment horizontal="center"/>
    </xf>
    <xf numFmtId="2" fontId="2" fillId="0" borderId="1" xfId="0" applyNumberFormat="1" applyFont="1" applyBorder="1" applyAlignment="1">
      <alignment horizontal="center"/>
    </xf>
    <xf numFmtId="0" fontId="2" fillId="0" borderId="1" xfId="0" applyFont="1" applyBorder="1" applyAlignment="1">
      <alignment horizontal="center" vertical="center"/>
    </xf>
    <xf numFmtId="0" fontId="2" fillId="33" borderId="1" xfId="0" applyFont="1" applyFill="1" applyBorder="1" applyAlignment="1">
      <alignment horizontal="left"/>
    </xf>
    <xf numFmtId="0" fontId="2" fillId="31" borderId="0" xfId="0" applyFont="1" applyFill="1" applyBorder="1"/>
    <xf numFmtId="0" fontId="2" fillId="34" borderId="1" xfId="0" applyFont="1" applyFill="1" applyBorder="1" applyAlignment="1">
      <alignment horizontal="center"/>
    </xf>
    <xf numFmtId="0" fontId="5" fillId="35" borderId="21" xfId="0" applyFont="1" applyFill="1" applyBorder="1"/>
    <xf numFmtId="0" fontId="2" fillId="35" borderId="22" xfId="0" applyFont="1" applyFill="1" applyBorder="1"/>
    <xf numFmtId="0" fontId="2" fillId="35" borderId="23" xfId="0" applyFont="1" applyFill="1" applyBorder="1"/>
    <xf numFmtId="0" fontId="2" fillId="35" borderId="24" xfId="0" applyFont="1" applyFill="1" applyBorder="1"/>
    <xf numFmtId="0" fontId="2" fillId="35" borderId="0" xfId="0" applyFont="1" applyFill="1" applyBorder="1"/>
    <xf numFmtId="0" fontId="2" fillId="35" borderId="20" xfId="0" applyFont="1" applyFill="1" applyBorder="1"/>
    <xf numFmtId="0" fontId="5" fillId="35" borderId="22" xfId="0" applyFont="1" applyFill="1" applyBorder="1"/>
    <xf numFmtId="0" fontId="2" fillId="0" borderId="25" xfId="0" applyFont="1" applyBorder="1" applyAlignment="1">
      <alignment/>
    </xf>
    <xf numFmtId="0" fontId="2" fillId="33" borderId="1" xfId="-6830" applyFill="1" applyBorder="1">
      <alignment/>
      <protection/>
    </xf>
    <xf numFmtId="0" fontId="2" fillId="0" borderId="0" xfId="-6830">
      <alignment/>
      <protection/>
    </xf>
    <xf numFmtId="1" fontId="90" fillId="0" borderId="1" xfId="-31599" applyNumberFormat="1" applyFont="1" applyBorder="1" applyAlignment="1" applyProtection="1">
      <alignment horizontal="center"/>
      <protection/>
    </xf>
    <xf numFmtId="0" fontId="2" fillId="0" borderId="0" xfId="-32493" applyFont="1" applyAlignment="1">
      <alignment vertical="center"/>
      <protection/>
    </xf>
    <xf numFmtId="0" fontId="2" fillId="0" borderId="0" xfId="-6803" applyFont="1" applyAlignment="1">
      <alignment vertical="center"/>
      <protection/>
    </xf>
    <xf numFmtId="0" fontId="2" fillId="0" borderId="0" xfId="-32493" applyFont="1" applyBorder="1" applyAlignment="1">
      <alignment horizontal="right" vertical="center"/>
      <protection/>
    </xf>
    <xf numFmtId="0" fontId="2" fillId="0" borderId="0" xfId="-32493" applyFont="1" applyBorder="1" applyAlignment="1">
      <alignment horizontal="center" vertical="center"/>
      <protection/>
    </xf>
    <xf numFmtId="0" fontId="2" fillId="0" borderId="0" xfId="-32493" applyFont="1" applyBorder="1" applyAlignment="1">
      <alignment horizontal="left" vertical="center"/>
      <protection/>
    </xf>
    <xf numFmtId="0" fontId="2" fillId="0" borderId="0" xfId="-32493" applyFont="1" applyBorder="1" applyAlignment="1">
      <alignment vertical="center"/>
      <protection/>
    </xf>
    <xf numFmtId="0" fontId="2" fillId="33" borderId="26" xfId="-6830" applyFill="1" applyBorder="1" applyAlignment="1">
      <alignment/>
      <protection/>
    </xf>
    <xf numFmtId="0" fontId="2" fillId="33" borderId="0" xfId="-6803" applyFont="1" applyFill="1" applyAlignment="1">
      <alignment vertical="center"/>
      <protection/>
    </xf>
    <xf numFmtId="0" fontId="99" fillId="0" borderId="0" xfId="-6803" applyFont="1" applyBorder="1" applyAlignment="1">
      <alignment vertical="center" wrapText="1"/>
      <protection/>
    </xf>
    <xf numFmtId="0" fontId="2" fillId="32" borderId="1" xfId="0" applyFont="1" applyFill="1" applyBorder="1" applyAlignment="1">
      <alignment horizontal="center" vertical="center" wrapText="1"/>
    </xf>
    <xf numFmtId="0" fontId="2" fillId="33" borderId="1" xfId="0" applyFont="1" applyFill="1" applyBorder="1" applyAlignment="1">
      <alignment horizontal="left"/>
    </xf>
    <xf numFmtId="0" fontId="2" fillId="35" borderId="24" xfId="0" applyFont="1" applyFill="1" applyBorder="1"/>
    <xf numFmtId="0" fontId="2" fillId="0" borderId="25" xfId="0" applyFont="1" applyBorder="1" applyAlignment="1">
      <alignment/>
    </xf>
    <xf numFmtId="0" fontId="2" fillId="0" borderId="1" xfId="0" applyFont="1" applyBorder="1" applyAlignment="1">
      <alignment horizontal="left"/>
    </xf>
    <xf numFmtId="2" fontId="2" fillId="0" borderId="1" xfId="0" applyNumberFormat="1" applyFont="1" applyBorder="1" applyAlignment="1">
      <alignment horizontal="right"/>
    </xf>
    <xf numFmtId="4" fontId="2" fillId="0" borderId="1" xfId="0" applyNumberFormat="1" applyFont="1" applyBorder="1" applyAlignment="1">
      <alignment horizontal="right"/>
    </xf>
    <xf numFmtId="0" fontId="2" fillId="0" borderId="1" xfId="0" applyFont="1" applyBorder="1" applyAlignment="1">
      <alignment/>
    </xf>
    <xf numFmtId="0" fontId="2" fillId="0" borderId="0" xfId="-6803" applyFont="1" applyBorder="1" applyAlignment="1">
      <alignment vertical="center"/>
      <protection/>
    </xf>
    <xf numFmtId="0" fontId="4" fillId="33" borderId="0" xfId="-6803" applyFont="1" applyFill="1" applyAlignment="1">
      <alignment vertical="center"/>
      <protection/>
    </xf>
    <xf numFmtId="0" fontId="2" fillId="33" borderId="1" xfId="0" applyFont="1" applyFill="1" applyBorder="1"/>
    <xf numFmtId="0" fontId="2" fillId="36" borderId="1" xfId="0" applyFont="1" applyFill="1" applyBorder="1" applyAlignment="1">
      <alignment horizontal="left"/>
    </xf>
    <xf numFmtId="0" fontId="2" fillId="36" borderId="1" xfId="0" applyFont="1" applyFill="1" applyBorder="1" applyAlignment="1">
      <alignment horizontal="center" vertical="center"/>
    </xf>
    <xf numFmtId="11" fontId="2" fillId="36" borderId="1" xfId="0" applyNumberFormat="1" applyFont="1" applyFill="1" applyBorder="1" applyAlignment="1">
      <alignment horizontal="center"/>
    </xf>
    <xf numFmtId="2" fontId="2" fillId="36" borderId="1" xfId="0" applyNumberFormat="1" applyFont="1" applyFill="1" applyBorder="1" applyAlignment="1">
      <alignment horizontal="center"/>
    </xf>
    <xf numFmtId="4" fontId="2" fillId="36" borderId="1" xfId="0" applyNumberFormat="1" applyFont="1" applyFill="1" applyBorder="1" applyAlignment="1">
      <alignment horizontal="center"/>
    </xf>
    <xf numFmtId="4" fontId="2" fillId="33" borderId="1" xfId="0" applyNumberFormat="1" applyFont="1" applyFill="1" applyBorder="1"/>
    <xf numFmtId="4" fontId="2" fillId="31" borderId="0" xfId="0" applyNumberFormat="1" applyFont="1" applyFill="1"/>
    <xf numFmtId="4" fontId="5" fillId="36" borderId="1" xfId="0" applyNumberFormat="1" applyFont="1" applyFill="1" applyBorder="1" applyAlignment="1">
      <alignment horizontal="right"/>
    </xf>
    <xf numFmtId="0" fontId="2" fillId="32" borderId="1" xfId="0" applyFont="1" applyFill="1" applyBorder="1" applyAlignment="1">
      <alignment horizontal="center"/>
    </xf>
    <xf numFmtId="0" fontId="2" fillId="34" borderId="10" xfId="0" applyFont="1" applyFill="1" applyBorder="1" applyAlignment="1">
      <alignment horizontal="center"/>
    </xf>
    <xf numFmtId="0" fontId="2" fillId="0" borderId="1" xfId="0" applyFont="1" applyBorder="1" applyAlignment="1">
      <alignment horizontal="left"/>
    </xf>
    <xf numFmtId="4" fontId="2" fillId="37" borderId="1" xfId="0" applyNumberFormat="1" applyFont="1" applyFill="1" applyBorder="1" applyAlignment="1">
      <alignment horizontal="center" wrapText="1"/>
    </xf>
    <xf numFmtId="0" fontId="2" fillId="37" borderId="1" xfId="0" applyFont="1" applyFill="1" applyBorder="1" applyAlignment="1">
      <alignment horizontal="center" wrapText="1"/>
    </xf>
    <xf numFmtId="4" fontId="107" fillId="37" borderId="1" xfId="0" applyNumberFormat="1" applyFont="1" applyFill="1" applyBorder="1" applyAlignment="1">
      <alignment horizontal="right" wrapText="1"/>
    </xf>
    <xf numFmtId="235" fontId="2" fillId="31" borderId="0" xfId="0" applyNumberFormat="1" applyFont="1" applyFill="1"/>
    <xf numFmtId="2" fontId="2" fillId="31" borderId="0" xfId="0" applyNumberFormat="1" applyFont="1" applyFill="1" applyBorder="1"/>
    <xf numFmtId="166" fontId="2" fillId="36" borderId="1" xfId="0" applyNumberFormat="1" applyFont="1" applyFill="1" applyBorder="1" applyAlignment="1">
      <alignment horizontal="center"/>
    </xf>
    <xf numFmtId="0" fontId="2" fillId="32" borderId="1" xfId="0" applyFont="1" applyFill="1" applyBorder="1" applyAlignment="1">
      <alignment horizontal="center" vertical="center" wrapText="1"/>
    </xf>
    <xf numFmtId="0" fontId="108" fillId="0" borderId="0" xfId="0" applyFont="1"/>
    <xf numFmtId="0" fontId="0" fillId="33" borderId="0" xfId="0" applyFill="1"/>
    <xf numFmtId="0" fontId="110" fillId="33" borderId="0" xfId="0" applyFont="1" applyFill="1"/>
    <xf numFmtId="0" fontId="1" fillId="33" borderId="0" xfId="0" applyFont="1" applyFill="1"/>
    <xf numFmtId="0" fontId="2" fillId="0" borderId="0" xfId="0" applyFont="1"/>
    <xf numFmtId="0" fontId="5" fillId="33" borderId="0" xfId="-6830" applyFont="1" applyFill="1" applyBorder="1" applyAlignment="1">
      <alignment horizontal="center"/>
      <protection/>
    </xf>
    <xf numFmtId="0" fontId="0" fillId="33" borderId="0" xfId="-6803" applyFont="1" applyFill="1">
      <alignment/>
      <protection/>
    </xf>
    <xf numFmtId="0" fontId="0" fillId="0" borderId="0" xfId="-6803" applyFont="1">
      <alignment/>
      <protection/>
    </xf>
    <xf numFmtId="0" fontId="2" fillId="0" borderId="1" xfId="-6803" applyFont="1" applyBorder="1" applyAlignment="1">
      <alignment/>
      <protection/>
    </xf>
    <xf numFmtId="0" fontId="2" fillId="0" borderId="3" xfId="-6803" applyFont="1" applyBorder="1" applyAlignment="1">
      <alignment/>
      <protection/>
    </xf>
    <xf numFmtId="0" fontId="5" fillId="38" borderId="1" xfId="-6803" applyFont="1" applyFill="1" applyBorder="1" applyAlignment="1">
      <alignment horizontal="center" vertical="center"/>
      <protection/>
    </xf>
    <xf numFmtId="0" fontId="99" fillId="0" borderId="0" xfId="-6803" applyFont="1" applyBorder="1" applyAlignment="1">
      <alignment horizontal="left" vertical="center" wrapText="1"/>
      <protection/>
    </xf>
    <xf numFmtId="0" fontId="5" fillId="38" borderId="1" xfId="-6803" applyFont="1" applyFill="1" applyBorder="1" applyAlignment="1">
      <alignment horizontal="center" vertical="center" wrapText="1"/>
      <protection/>
    </xf>
    <xf numFmtId="0" fontId="2" fillId="0" borderId="0" xfId="0" applyFont="1"/>
    <xf numFmtId="0" fontId="106" fillId="0" borderId="0" xfId="0" applyFont="1"/>
    <xf numFmtId="0" fontId="103" fillId="0" borderId="26" xfId="-31555" applyFont="1" applyBorder="1" applyAlignment="1" applyProtection="1">
      <alignment horizontal="right" vertical="center"/>
      <protection/>
    </xf>
    <xf numFmtId="0" fontId="90" fillId="0" borderId="25" xfId="-31555" applyFont="1" applyBorder="1" applyAlignment="1" applyProtection="1">
      <alignment horizontal="center" vertical="center"/>
      <protection/>
    </xf>
    <xf numFmtId="3" fontId="2" fillId="0" borderId="1" xfId="0" applyNumberFormat="1" applyFont="1" applyBorder="1"/>
    <xf numFmtId="0" fontId="2" fillId="33" borderId="26" xfId="-6830" applyFont="1" applyFill="1" applyBorder="1" applyAlignment="1">
      <alignment/>
      <protection/>
    </xf>
    <xf numFmtId="236" fontId="2" fillId="33" borderId="1" xfId="-32493" applyNumberFormat="1" applyFont="1" applyFill="1" applyBorder="1" applyAlignment="1">
      <alignment horizontal="center" vertical="center"/>
      <protection/>
    </xf>
    <xf numFmtId="196" fontId="90" fillId="0" borderId="26" xfId="-31555" applyNumberFormat="1" applyFont="1" applyBorder="1" applyAlignment="1" applyProtection="1">
      <alignment horizontal="right" vertical="center"/>
      <protection/>
    </xf>
    <xf numFmtId="0" fontId="2" fillId="0" borderId="1" xfId="0" applyFont="1" applyBorder="1"/>
    <xf numFmtId="3" fontId="90" fillId="0" borderId="26" xfId="-31555" applyNumberFormat="1" applyFont="1" applyBorder="1" applyAlignment="1" applyProtection="1">
      <alignment horizontal="right" vertical="center"/>
      <protection/>
    </xf>
    <xf numFmtId="0" fontId="2" fillId="39" borderId="1" xfId="-6830" applyFill="1" applyBorder="1">
      <alignment/>
      <protection/>
    </xf>
    <xf numFmtId="0" fontId="2" fillId="0" borderId="1" xfId="-32493" applyFont="1" applyBorder="1" applyAlignment="1">
      <alignment vertical="center"/>
      <protection/>
    </xf>
    <xf numFmtId="0" fontId="2" fillId="0" borderId="1" xfId="-6803" applyFont="1" applyBorder="1" applyAlignment="1">
      <alignment horizontal="center" vertical="center"/>
      <protection/>
    </xf>
    <xf numFmtId="0" fontId="90" fillId="0" borderId="23" xfId="-31555" applyFont="1" applyBorder="1" applyAlignment="1" applyProtection="1">
      <alignment horizontal="center" vertical="center"/>
      <protection/>
    </xf>
    <xf numFmtId="0" fontId="2" fillId="33" borderId="1" xfId="0" applyFont="1" applyFill="1" applyBorder="1" applyAlignment="1">
      <alignment horizontal="center"/>
    </xf>
    <xf numFmtId="0" fontId="2" fillId="33" borderId="27" xfId="-6803" applyFont="1" applyFill="1" applyBorder="1" applyAlignment="1">
      <alignment vertical="center"/>
      <protection/>
    </xf>
    <xf numFmtId="0" fontId="2" fillId="33" borderId="3" xfId="-6803" applyFont="1" applyFill="1" applyBorder="1" applyAlignment="1">
      <alignment vertical="center"/>
      <protection/>
    </xf>
    <xf numFmtId="0" fontId="2" fillId="33" borderId="1" xfId="0" applyFont="1" applyFill="1" applyBorder="1" applyAlignment="1">
      <alignment horizontal="left" vertical="center"/>
    </xf>
    <xf numFmtId="0" fontId="2" fillId="0" borderId="0" xfId="0" applyFont="1"/>
    <xf numFmtId="0" fontId="0" fillId="33" borderId="0" xfId="0" applyFont="1" applyFill="1"/>
    <xf numFmtId="0" fontId="116" fillId="33" borderId="0" xfId="0" applyFont="1" applyFill="1"/>
    <xf numFmtId="0" fontId="0" fillId="0" borderId="0" xfId="0" applyFont="1"/>
    <xf numFmtId="0" fontId="111" fillId="36" borderId="0" xfId="0" applyFont="1" applyFill="1"/>
    <xf numFmtId="0" fontId="108" fillId="33" borderId="0" xfId="0" applyFont="1" applyFill="1" applyAlignment="1">
      <alignment vertical="top" wrapText="1"/>
    </xf>
    <xf numFmtId="0" fontId="2" fillId="0" borderId="0" xfId="0" applyFont="1" applyBorder="1"/>
    <xf numFmtId="0" fontId="99" fillId="33" borderId="0" xfId="-6803" applyFont="1" applyFill="1" applyBorder="1" applyAlignment="1">
      <alignment horizontal="left" vertical="center" wrapText="1"/>
      <protection/>
    </xf>
    <xf numFmtId="0" fontId="2" fillId="0" borderId="0" xfId="-6803" applyFont="1" applyAlignment="1">
      <alignment vertical="center"/>
      <protection/>
    </xf>
    <xf numFmtId="0" fontId="2" fillId="0" borderId="0" xfId="-6830" applyBorder="1">
      <alignment/>
      <protection/>
    </xf>
    <xf numFmtId="0" fontId="0" fillId="0" borderId="0" xfId="-6803" applyFont="1" applyBorder="1" applyAlignment="1">
      <alignment horizontal="right" vertical="center"/>
      <protection/>
    </xf>
    <xf numFmtId="0" fontId="2" fillId="0" borderId="0" xfId="-6803" applyFont="1" applyBorder="1" applyAlignment="1">
      <alignment vertical="center"/>
      <protection/>
    </xf>
    <xf numFmtId="0" fontId="2" fillId="33" borderId="0" xfId="-6803" applyFont="1" applyFill="1" applyBorder="1" applyAlignment="1">
      <alignment vertical="center"/>
      <protection/>
    </xf>
    <xf numFmtId="0" fontId="99" fillId="0" borderId="0" xfId="-6803" applyFont="1" applyBorder="1" applyAlignment="1">
      <alignment vertical="center"/>
      <protection/>
    </xf>
    <xf numFmtId="0" fontId="2" fillId="0" borderId="28" xfId="-6803" applyFont="1" applyBorder="1" applyAlignment="1">
      <alignment vertical="center"/>
      <protection/>
    </xf>
    <xf numFmtId="0" fontId="2" fillId="0" borderId="29" xfId="-6803" applyFont="1" applyBorder="1" applyAlignment="1">
      <alignment vertical="center"/>
      <protection/>
    </xf>
    <xf numFmtId="0" fontId="2" fillId="0" borderId="30" xfId="-6803" applyFont="1" applyBorder="1" applyAlignment="1">
      <alignment vertical="center"/>
      <protection/>
    </xf>
    <xf numFmtId="0" fontId="2" fillId="0" borderId="31" xfId="-6803" applyFont="1" applyBorder="1" applyAlignment="1">
      <alignment vertical="center"/>
      <protection/>
    </xf>
    <xf numFmtId="0" fontId="2" fillId="0" borderId="32" xfId="-6803" applyFont="1" applyBorder="1" applyAlignment="1">
      <alignment vertical="center"/>
      <protection/>
    </xf>
    <xf numFmtId="0" fontId="2" fillId="0" borderId="31" xfId="-6830" applyBorder="1">
      <alignment/>
      <protection/>
    </xf>
    <xf numFmtId="0" fontId="2" fillId="33" borderId="32" xfId="-6803" applyFont="1" applyFill="1" applyBorder="1" applyAlignment="1">
      <alignment vertical="center"/>
      <protection/>
    </xf>
    <xf numFmtId="0" fontId="99" fillId="33" borderId="31" xfId="-6803" applyFont="1" applyFill="1" applyBorder="1" applyAlignment="1">
      <alignment horizontal="left" vertical="center" wrapText="1"/>
      <protection/>
    </xf>
    <xf numFmtId="0" fontId="2" fillId="0" borderId="33" xfId="-6803" applyFont="1" applyBorder="1" applyAlignment="1">
      <alignment vertical="center"/>
      <protection/>
    </xf>
    <xf numFmtId="0" fontId="2" fillId="0" borderId="34" xfId="-6803" applyFont="1" applyBorder="1" applyAlignment="1">
      <alignment vertical="center"/>
      <protection/>
    </xf>
    <xf numFmtId="0" fontId="2" fillId="0" borderId="35" xfId="-6803" applyFont="1" applyBorder="1" applyAlignment="1">
      <alignment vertical="center"/>
      <protection/>
    </xf>
    <xf numFmtId="0" fontId="2" fillId="33" borderId="0" xfId="0" applyFont="1" applyFill="1"/>
    <xf numFmtId="0" fontId="114" fillId="33" borderId="0" xfId="0" applyFont="1" applyFill="1"/>
    <xf numFmtId="0" fontId="2" fillId="40" borderId="0" xfId="-32493" applyFont="1" applyFill="1">
      <alignment/>
      <protection/>
    </xf>
    <xf numFmtId="0" fontId="5" fillId="40" borderId="0" xfId="-32493" applyFont="1" applyFill="1">
      <alignment/>
      <protection/>
    </xf>
    <xf numFmtId="0" fontId="99" fillId="40" borderId="0" xfId="-32493" applyFont="1" applyFill="1">
      <alignment/>
      <protection/>
    </xf>
    <xf numFmtId="0" fontId="2" fillId="0" borderId="0" xfId="-32493" applyFont="1">
      <alignment/>
      <protection/>
    </xf>
    <xf numFmtId="0" fontId="6" fillId="0" borderId="0" xfId="-32493" applyFont="1">
      <alignment/>
      <protection/>
    </xf>
    <xf numFmtId="0" fontId="2" fillId="33" borderId="0" xfId="-6803" applyFont="1" applyFill="1" applyAlignment="1">
      <alignment vertical="center"/>
      <protection/>
    </xf>
    <xf numFmtId="0" fontId="106" fillId="0" borderId="22" xfId="-6803" applyFont="1" applyBorder="1" applyAlignment="1">
      <alignment vertical="center" wrapText="1"/>
      <protection/>
    </xf>
    <xf numFmtId="0" fontId="106" fillId="0" borderId="0" xfId="-6803" applyFont="1" applyBorder="1" applyAlignment="1">
      <alignment vertical="center" wrapText="1"/>
      <protection/>
    </xf>
    <xf numFmtId="0" fontId="106" fillId="0" borderId="22" xfId="-6803" applyFont="1" applyBorder="1" applyAlignment="1">
      <alignment vertical="center"/>
      <protection/>
    </xf>
    <xf numFmtId="0" fontId="99" fillId="0" borderId="22" xfId="-6803" applyFont="1" applyBorder="1" applyAlignment="1">
      <alignment vertical="center" wrapText="1"/>
      <protection/>
    </xf>
    <xf numFmtId="0" fontId="0" fillId="0" borderId="0" xfId="0" applyFont="1" applyBorder="1"/>
    <xf numFmtId="0" fontId="119" fillId="0" borderId="0" xfId="0" applyFont="1" applyBorder="1"/>
    <xf numFmtId="0" fontId="108" fillId="33" borderId="0" xfId="0" applyFont="1" applyFill="1" applyBorder="1" applyAlignment="1">
      <alignment vertical="top"/>
    </xf>
    <xf numFmtId="0" fontId="108" fillId="33" borderId="0" xfId="0" applyFont="1" applyFill="1" applyBorder="1" applyAlignment="1">
      <alignment vertical="top" wrapText="1"/>
    </xf>
    <xf numFmtId="0" fontId="0" fillId="37" borderId="0" xfId="0" applyFont="1" applyFill="1"/>
    <xf numFmtId="0" fontId="1" fillId="36" borderId="0" xfId="0" applyFont="1" applyFill="1"/>
    <xf numFmtId="0" fontId="0" fillId="36" borderId="0" xfId="0" applyFont="1" applyFill="1"/>
    <xf numFmtId="0" fontId="111" fillId="37" borderId="0" xfId="0" applyFont="1" applyFill="1"/>
    <xf numFmtId="0" fontId="117" fillId="37" borderId="0" xfId="0" applyFont="1" applyFill="1"/>
    <xf numFmtId="0" fontId="113" fillId="0" borderId="0" xfId="-6803" applyFont="1" applyBorder="1" applyAlignment="1">
      <alignment vertical="center"/>
      <protection/>
    </xf>
    <xf numFmtId="0" fontId="113" fillId="33" borderId="0" xfId="-6803" applyFont="1" applyFill="1" applyBorder="1" applyAlignment="1">
      <alignment vertical="center"/>
      <protection/>
    </xf>
    <xf numFmtId="1" fontId="101" fillId="38" borderId="1" xfId="-31599" applyNumberFormat="1" applyFont="1" applyFill="1" applyBorder="1" applyAlignment="1" applyProtection="1">
      <alignment horizontal="center" vertical="center" wrapText="1"/>
      <protection/>
    </xf>
    <xf numFmtId="0" fontId="2" fillId="0" borderId="0" xfId="-6669">
      <alignment/>
      <protection/>
    </xf>
    <xf numFmtId="0" fontId="2" fillId="0" borderId="0" xfId="-32493" applyFont="1" applyAlignment="1">
      <alignment vertical="center"/>
      <protection/>
    </xf>
    <xf numFmtId="236" fontId="2" fillId="33" borderId="1" xfId="-32493" applyNumberFormat="1" applyFont="1" applyFill="1" applyBorder="1" applyAlignment="1">
      <alignment horizontal="center" vertical="center"/>
      <protection/>
    </xf>
    <xf numFmtId="0" fontId="2" fillId="0" borderId="1" xfId="-32493" applyFont="1" applyBorder="1" applyAlignment="1">
      <alignment vertical="center"/>
      <protection/>
    </xf>
    <xf numFmtId="0" fontId="2" fillId="33" borderId="26" xfId="-6669" applyFill="1" applyBorder="1" applyAlignment="1">
      <alignment/>
      <protection/>
    </xf>
    <xf numFmtId="0" fontId="2" fillId="33" borderId="1" xfId="-6669" applyFill="1" applyBorder="1">
      <alignment/>
      <protection/>
    </xf>
    <xf numFmtId="0" fontId="2" fillId="0" borderId="1" xfId="-6669" applyFont="1" applyBorder="1">
      <alignment/>
      <protection/>
    </xf>
    <xf numFmtId="0" fontId="2" fillId="33" borderId="26" xfId="-6669" applyFont="1" applyFill="1" applyBorder="1" applyAlignment="1">
      <alignment/>
      <protection/>
    </xf>
    <xf numFmtId="2" fontId="2" fillId="39" borderId="1" xfId="-6669" applyNumberFormat="1" applyFill="1" applyBorder="1">
      <alignment/>
      <protection/>
    </xf>
    <xf numFmtId="0" fontId="2" fillId="39" borderId="1" xfId="-6669" applyFill="1" applyBorder="1">
      <alignment/>
      <protection/>
    </xf>
    <xf numFmtId="0" fontId="110" fillId="0" borderId="0" xfId="-6803" applyFont="1">
      <alignment/>
      <protection/>
    </xf>
    <xf numFmtId="0" fontId="2" fillId="0" borderId="0" xfId="0" applyFont="1"/>
    <xf numFmtId="203" fontId="2" fillId="33" borderId="36" xfId="-6681" applyNumberFormat="1" applyFont="1" applyFill="1" applyBorder="1" applyAlignment="1">
      <alignment horizontal="center" vertical="center"/>
    </xf>
    <xf numFmtId="0" fontId="2" fillId="33" borderId="3" xfId="-6803" applyFont="1" applyFill="1" applyBorder="1" applyAlignment="1">
      <alignment vertical="center"/>
      <protection/>
    </xf>
    <xf numFmtId="0" fontId="2" fillId="33" borderId="27" xfId="-6803" applyFont="1" applyFill="1" applyBorder="1" applyAlignment="1">
      <alignment vertical="center"/>
      <protection/>
    </xf>
    <xf numFmtId="203" fontId="2" fillId="33" borderId="36" xfId="-6803" applyNumberFormat="1" applyFont="1" applyFill="1" applyBorder="1" applyAlignment="1">
      <alignment horizontal="center" vertical="center"/>
      <protection/>
    </xf>
    <xf numFmtId="0" fontId="129" fillId="0" borderId="0" xfId="-6679" applyFont="1"/>
    <xf numFmtId="0" fontId="130" fillId="0" borderId="0" xfId="-6803" applyFont="1">
      <alignment/>
      <protection/>
    </xf>
    <xf numFmtId="0" fontId="131" fillId="0" borderId="0" xfId="-6803" applyFont="1" applyAlignment="1">
      <alignment horizontal="center" vertical="center"/>
      <protection/>
    </xf>
    <xf numFmtId="0" fontId="131" fillId="0" borderId="0" xfId="-6803" applyFont="1" applyAlignment="1">
      <alignment vertical="center"/>
      <protection/>
    </xf>
    <xf numFmtId="0" fontId="2" fillId="33" borderId="0" xfId="-6830" applyFont="1" applyFill="1" applyBorder="1">
      <alignment/>
      <protection/>
    </xf>
    <xf numFmtId="0" fontId="2" fillId="33" borderId="0" xfId="-6830" applyFont="1" applyFill="1" applyBorder="1" applyAlignment="1">
      <alignment vertical="center"/>
      <protection/>
    </xf>
    <xf numFmtId="0" fontId="131" fillId="41" borderId="0" xfId="-6803" applyFont="1" applyFill="1" applyBorder="1" applyAlignment="1">
      <alignment vertical="center"/>
      <protection/>
    </xf>
    <xf numFmtId="0" fontId="130" fillId="41" borderId="0" xfId="-6803" applyFont="1" applyFill="1" applyBorder="1">
      <alignment/>
      <protection/>
    </xf>
    <xf numFmtId="0" fontId="2" fillId="0" borderId="1" xfId="-32493" applyFont="1" applyBorder="1" applyAlignment="1">
      <alignment horizontal="left" vertical="center"/>
      <protection/>
    </xf>
    <xf numFmtId="0" fontId="101" fillId="38" borderId="1" xfId="-6803" applyNumberFormat="1" applyFont="1" applyFill="1" applyBorder="1" applyAlignment="1" applyProtection="1">
      <alignment horizontal="center" vertical="center" wrapText="1"/>
      <protection/>
    </xf>
    <xf numFmtId="0" fontId="2" fillId="42" borderId="0" xfId="0" applyFont="1" applyFill="1"/>
    <xf numFmtId="0" fontId="126" fillId="42" borderId="0" xfId="0" applyFont="1" applyFill="1"/>
    <xf numFmtId="0" fontId="2" fillId="42" borderId="0" xfId="0" applyFont="1" applyFill="1"/>
    <xf numFmtId="0" fontId="90" fillId="0" borderId="37" xfId="-32534" applyFont="1" applyBorder="1">
      <alignment/>
      <protection/>
    </xf>
    <xf numFmtId="0" fontId="90" fillId="0" borderId="37" xfId="-32534" applyFont="1" applyBorder="1" applyAlignment="1">
      <alignment horizontal="left"/>
      <protection/>
    </xf>
    <xf numFmtId="0" fontId="2" fillId="0" borderId="1" xfId="-6669" applyFont="1" applyBorder="1">
      <alignment/>
      <protection/>
    </xf>
    <xf numFmtId="0" fontId="2" fillId="33" borderId="1" xfId="-6667" applyFont="1" applyFill="1" applyBorder="1" applyAlignment="1">
      <alignment horizontal="left"/>
      <protection/>
    </xf>
    <xf numFmtId="0" fontId="99" fillId="0" borderId="3" xfId="-6803" applyFont="1" applyBorder="1" applyAlignment="1">
      <alignment/>
      <protection/>
    </xf>
    <xf numFmtId="0" fontId="99" fillId="0" borderId="1" xfId="-6803" applyFont="1" applyBorder="1">
      <alignment/>
      <protection/>
    </xf>
    <xf numFmtId="0" fontId="99" fillId="0" borderId="36" xfId="-6803" applyFont="1" applyBorder="1" applyAlignment="1">
      <alignment horizontal="left"/>
      <protection/>
    </xf>
    <xf numFmtId="0" fontId="99" fillId="0" borderId="36" xfId="-6803" applyFont="1" applyBorder="1" applyAlignment="1">
      <alignment horizontal="left" indent="1"/>
      <protection/>
    </xf>
    <xf numFmtId="0" fontId="137" fillId="0" borderId="0" xfId="-6803" applyFont="1" applyBorder="1">
      <alignment/>
      <protection/>
    </xf>
    <xf numFmtId="0" fontId="137" fillId="0" borderId="0" xfId="-6803" applyFont="1" applyBorder="1" applyAlignment="1">
      <alignment horizontal="left" indent="1"/>
      <protection/>
    </xf>
    <xf numFmtId="0" fontId="137" fillId="0" borderId="0" xfId="0" applyFont="1" applyBorder="1"/>
    <xf numFmtId="0" fontId="2" fillId="0" borderId="38" xfId="-6803" applyFont="1" applyBorder="1" applyAlignment="1">
      <alignment/>
      <protection/>
    </xf>
    <xf numFmtId="0" fontId="2" fillId="0" borderId="39" xfId="-6803" applyFont="1" applyBorder="1" applyAlignment="1">
      <alignment/>
      <protection/>
    </xf>
    <xf numFmtId="0" fontId="2" fillId="33" borderId="0" xfId="0" applyFont="1" applyFill="1" applyBorder="1"/>
    <xf numFmtId="2" fontId="2" fillId="33" borderId="0" xfId="0" applyNumberFormat="1" applyFont="1" applyFill="1" applyBorder="1"/>
    <xf numFmtId="3" fontId="2" fillId="33" borderId="0" xfId="0" applyNumberFormat="1" applyFont="1" applyFill="1" applyBorder="1"/>
    <xf numFmtId="0" fontId="90" fillId="33" borderId="1" xfId="0" applyFont="1" applyFill="1" applyBorder="1"/>
    <xf numFmtId="0" fontId="2" fillId="33" borderId="1" xfId="-6664" applyFont="1" applyFill="1" applyBorder="1" applyAlignment="1">
      <alignment horizontal="left"/>
      <protection/>
    </xf>
    <xf numFmtId="0" fontId="2" fillId="33" borderId="27" xfId="0" applyFont="1" applyFill="1" applyBorder="1" applyAlignment="1">
      <alignment vertical="center" wrapText="1"/>
    </xf>
    <xf numFmtId="0" fontId="99" fillId="33" borderId="1" xfId="-6803" applyFont="1" applyFill="1" applyBorder="1">
      <alignment/>
      <protection/>
    </xf>
    <xf numFmtId="0" fontId="99" fillId="33" borderId="0" xfId="-6830" applyFont="1" applyFill="1" applyBorder="1">
      <alignment/>
      <protection/>
    </xf>
    <xf numFmtId="0" fontId="99" fillId="33" borderId="1" xfId="-6803" applyFont="1" applyFill="1" applyBorder="1" applyAlignment="1">
      <alignment/>
      <protection/>
    </xf>
    <xf numFmtId="0" fontId="99" fillId="33" borderId="1" xfId="-6803" applyFont="1" applyFill="1" applyBorder="1" applyAlignment="1">
      <alignment horizontal="left" indent="1"/>
      <protection/>
    </xf>
    <xf numFmtId="0" fontId="99" fillId="33" borderId="26" xfId="-6803" applyFont="1" applyFill="1" applyBorder="1" applyAlignment="1">
      <alignment horizontal="left" indent="1"/>
      <protection/>
    </xf>
    <xf numFmtId="0" fontId="99" fillId="33" borderId="10" xfId="-6803" applyFont="1" applyFill="1" applyBorder="1" applyAlignment="1">
      <alignment horizontal="left" indent="1"/>
      <protection/>
    </xf>
    <xf numFmtId="0" fontId="2" fillId="0" borderId="0" xfId="0" applyFont="1"/>
    <xf numFmtId="0" fontId="0" fillId="39" borderId="1" xfId="0" applyFill="1" applyBorder="1"/>
    <xf numFmtId="0" fontId="2" fillId="39" borderId="1" xfId="0" applyFont="1" applyFill="1" applyBorder="1"/>
    <xf numFmtId="0" fontId="2" fillId="0" borderId="1" xfId="0" applyFont="1" applyBorder="1" applyAlignment="1">
      <alignment horizontal="left" vertical="center"/>
    </xf>
    <xf numFmtId="0" fontId="2" fillId="33" borderId="1" xfId="-6663" applyFont="1" applyFill="1" applyBorder="1" applyAlignment="1">
      <alignment horizontal="left"/>
      <protection/>
    </xf>
    <xf numFmtId="4" fontId="2" fillId="33" borderId="1" xfId="-32493" applyNumberFormat="1" applyFont="1" applyFill="1" applyBorder="1" applyAlignment="1">
      <alignment horizontal="right" vertical="center"/>
      <protection/>
    </xf>
    <xf numFmtId="4" fontId="2" fillId="0" borderId="1" xfId="-32493" applyNumberFormat="1" applyFont="1" applyBorder="1" applyAlignment="1">
      <alignment horizontal="right" vertical="center"/>
      <protection/>
    </xf>
    <xf numFmtId="4" fontId="2" fillId="0" borderId="1" xfId="-32493" applyNumberFormat="1" applyFont="1" applyBorder="1" applyAlignment="1">
      <alignment horizontal="right" vertical="center"/>
      <protection/>
    </xf>
    <xf numFmtId="0" fontId="99" fillId="0" borderId="3" xfId="-6803" applyFont="1" applyBorder="1">
      <alignment/>
      <protection/>
    </xf>
    <xf numFmtId="0" fontId="99" fillId="0" borderId="1" xfId="-6803" applyFont="1" applyBorder="1" applyAlignment="1">
      <alignment/>
      <protection/>
    </xf>
    <xf numFmtId="0" fontId="99" fillId="0" borderId="1" xfId="-6803" applyFont="1" applyBorder="1" applyAlignment="1">
      <alignment horizontal="left" indent="1"/>
      <protection/>
    </xf>
    <xf numFmtId="0" fontId="137" fillId="0" borderId="40" xfId="0" applyFont="1" applyBorder="1"/>
    <xf numFmtId="0" fontId="103" fillId="0" borderId="0" xfId="-31555" applyFont="1" applyBorder="1" applyAlignment="1" applyProtection="1">
      <alignment horizontal="right" vertical="center"/>
      <protection/>
    </xf>
    <xf numFmtId="0" fontId="90" fillId="0" borderId="0" xfId="-31555" applyFont="1" applyBorder="1" applyAlignment="1" applyProtection="1">
      <alignment horizontal="center" vertical="center"/>
      <protection/>
    </xf>
    <xf numFmtId="3" fontId="2" fillId="0" borderId="0" xfId="0" applyNumberFormat="1" applyFont="1" applyBorder="1"/>
    <xf numFmtId="196" fontId="90" fillId="0" borderId="0" xfId="-31555" applyNumberFormat="1" applyFont="1" applyBorder="1" applyAlignment="1" applyProtection="1">
      <alignment horizontal="right" vertical="center"/>
      <protection/>
    </xf>
    <xf numFmtId="0" fontId="103" fillId="0" borderId="1" xfId="-31555" applyFont="1" applyBorder="1" applyAlignment="1" applyProtection="1">
      <alignment horizontal="right" vertical="center"/>
      <protection/>
    </xf>
    <xf numFmtId="0" fontId="2" fillId="0" borderId="1" xfId="-32493" applyFont="1" applyBorder="1" applyAlignment="1">
      <alignment vertical="center"/>
      <protection/>
    </xf>
    <xf numFmtId="236" fontId="2" fillId="31" borderId="1" xfId="-32493" applyNumberFormat="1" applyFont="1" applyFill="1" applyBorder="1" applyAlignment="1">
      <alignment horizontal="center" vertical="center"/>
      <protection/>
    </xf>
    <xf numFmtId="0" fontId="2" fillId="31" borderId="1" xfId="-32493" applyFont="1" applyFill="1" applyBorder="1" applyAlignment="1">
      <alignment horizontal="center" vertical="center"/>
      <protection/>
    </xf>
    <xf numFmtId="236" fontId="2" fillId="31" borderId="1" xfId="-32493" applyNumberFormat="1" applyFont="1" applyFill="1" applyBorder="1" applyAlignment="1">
      <alignment horizontal="center" vertical="center"/>
      <protection/>
    </xf>
    <xf numFmtId="0" fontId="2" fillId="33" borderId="1" xfId="0" applyFont="1" applyFill="1" applyBorder="1" applyAlignment="1">
      <alignment horizontal="left"/>
    </xf>
    <xf numFmtId="0" fontId="99" fillId="0" borderId="1" xfId="-6803" applyFont="1" applyBorder="1" applyAlignment="1">
      <alignment horizontal="left"/>
      <protection/>
    </xf>
    <xf numFmtId="0" fontId="4" fillId="43"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quotePrefix="1">
      <alignment horizontal="left" vertical="center" wrapText="1"/>
    </xf>
    <xf numFmtId="0" fontId="2" fillId="33" borderId="0" xfId="0" applyFont="1" applyFill="1" applyBorder="1" applyAlignment="1">
      <alignment horizontal="left" vertical="center" wrapText="1"/>
    </xf>
    <xf numFmtId="0" fontId="122" fillId="0" borderId="0" xfId="0" applyFont="1"/>
    <xf numFmtId="0" fontId="126" fillId="44" borderId="0" xfId="0" applyFont="1" applyFill="1"/>
    <xf numFmtId="0" fontId="2" fillId="44" borderId="0" xfId="0" applyFont="1" applyFill="1"/>
    <xf numFmtId="0" fontId="2" fillId="44" borderId="0" xfId="0" applyFont="1" applyFill="1"/>
    <xf numFmtId="0" fontId="137" fillId="0" borderId="0" xfId="-6803" applyFont="1">
      <alignment/>
      <protection/>
    </xf>
    <xf numFmtId="0" fontId="137" fillId="0" borderId="0" xfId="-6803" applyFont="1" applyAlignment="1">
      <alignment horizontal="left" indent="1"/>
      <protection/>
    </xf>
    <xf numFmtId="0" fontId="2" fillId="41" borderId="0" xfId="-31599" applyFont="1" applyFill="1" applyBorder="1" applyAlignment="1">
      <alignment horizontal="center" vertical="center"/>
      <protection/>
    </xf>
    <xf numFmtId="0" fontId="2" fillId="41" borderId="0" xfId="-31599" applyFont="1" applyFill="1" applyBorder="1">
      <alignment/>
      <protection/>
    </xf>
    <xf numFmtId="0" fontId="99" fillId="0" borderId="3" xfId="-6803" applyFont="1" applyBorder="1" applyAlignment="1">
      <alignment horizontal="left"/>
      <protection/>
    </xf>
    <xf numFmtId="0" fontId="99" fillId="0" borderId="41" xfId="-6803" applyFont="1" applyBorder="1" applyAlignment="1">
      <alignment horizontal="left" indent="1"/>
      <protection/>
    </xf>
    <xf numFmtId="0" fontId="0" fillId="41" borderId="0" xfId="0" applyFill="1" applyBorder="1"/>
    <xf numFmtId="0" fontId="2" fillId="44" borderId="0" xfId="0" applyFont="1" applyFill="1"/>
    <xf numFmtId="0" fontId="99" fillId="41" borderId="0" xfId="-6803" applyFont="1" applyFill="1" applyBorder="1" applyAlignment="1">
      <alignment horizontal="left"/>
      <protection/>
    </xf>
    <xf numFmtId="0" fontId="137" fillId="41" borderId="0" xfId="0" applyFont="1" applyFill="1" applyBorder="1"/>
    <xf numFmtId="0" fontId="2" fillId="0" borderId="42" xfId="-6803" applyFont="1" applyBorder="1" applyAlignment="1">
      <alignment vertical="center"/>
      <protection/>
    </xf>
    <xf numFmtId="0" fontId="136" fillId="45" borderId="0" xfId="0" applyFont="1" applyFill="1"/>
    <xf numFmtId="0" fontId="135" fillId="45" borderId="0" xfId="0" applyFont="1" applyFill="1"/>
    <xf numFmtId="0" fontId="6" fillId="45" borderId="0" xfId="0" applyFont="1" applyFill="1"/>
    <xf numFmtId="0" fontId="4" fillId="43" borderId="1" xfId="0" applyNumberFormat="1" applyFont="1" applyFill="1" applyBorder="1" applyAlignment="1" applyProtection="1">
      <alignment horizontal="center" vertical="center" wrapText="1"/>
      <protection/>
    </xf>
    <xf numFmtId="0" fontId="4" fillId="43" borderId="43" xfId="0" applyNumberFormat="1" applyFont="1" applyFill="1" applyBorder="1" applyAlignment="1" applyProtection="1">
      <alignment horizontal="center" vertical="center" wrapText="1"/>
      <protection/>
    </xf>
    <xf numFmtId="0" fontId="139" fillId="33" borderId="0" xfId="0" applyFont="1" applyFill="1" applyBorder="1"/>
    <xf numFmtId="0" fontId="2" fillId="46" borderId="0" xfId="-6803" applyFont="1" applyFill="1" applyAlignment="1">
      <alignment vertical="center"/>
      <protection/>
    </xf>
    <xf numFmtId="0" fontId="140" fillId="46" borderId="0" xfId="-6803" applyFont="1" applyFill="1" applyAlignment="1">
      <alignment vertical="center"/>
      <protection/>
    </xf>
    <xf numFmtId="0" fontId="99" fillId="0" borderId="0" xfId="-6803" applyFont="1" applyAlignment="1">
      <alignment vertical="center"/>
      <protection/>
    </xf>
    <xf numFmtId="0" fontId="2" fillId="0" borderId="27" xfId="-6803" applyFont="1" applyBorder="1" applyAlignment="1">
      <alignment/>
      <protection/>
    </xf>
    <xf numFmtId="0" fontId="99" fillId="0" borderId="44" xfId="-6803" applyFont="1" applyBorder="1" applyAlignment="1">
      <alignment vertical="center"/>
      <protection/>
    </xf>
    <xf numFmtId="0" fontId="99" fillId="0" borderId="45" xfId="-6803" applyFont="1" applyBorder="1" applyAlignment="1">
      <alignment vertical="center"/>
      <protection/>
    </xf>
    <xf numFmtId="0" fontId="140" fillId="46" borderId="0" xfId="-32493" applyFont="1" applyFill="1" applyAlignment="1">
      <alignment vertical="center"/>
      <protection/>
    </xf>
    <xf numFmtId="0" fontId="6" fillId="46" borderId="0" xfId="-32493" applyFont="1" applyFill="1" applyAlignment="1">
      <alignment vertical="center"/>
      <protection/>
    </xf>
    <xf numFmtId="0" fontId="125" fillId="47" borderId="0" xfId="-32493" applyFont="1" applyFill="1" applyAlignment="1">
      <alignment vertical="center"/>
      <protection/>
    </xf>
    <xf numFmtId="0" fontId="2" fillId="47" borderId="0" xfId="-32493" applyFont="1" applyFill="1" applyAlignment="1">
      <alignment vertical="center"/>
      <protection/>
    </xf>
    <xf numFmtId="0" fontId="4" fillId="46" borderId="0" xfId="-6803" applyFont="1" applyFill="1" applyAlignment="1">
      <alignment vertical="center"/>
      <protection/>
    </xf>
    <xf numFmtId="0" fontId="6" fillId="43" borderId="1" xfId="-6667" applyFont="1" applyFill="1" applyBorder="1" applyAlignment="1">
      <alignment horizontal="center" vertical="center" wrapText="1"/>
      <protection/>
    </xf>
    <xf numFmtId="0" fontId="4" fillId="43" borderId="1" xfId="-6667" applyFont="1" applyFill="1" applyBorder="1" applyAlignment="1">
      <alignment horizontal="center" vertical="center"/>
      <protection/>
    </xf>
    <xf numFmtId="0" fontId="7" fillId="48" borderId="0" xfId="20" applyFont="1" applyFill="1" applyAlignment="1">
      <alignment vertical="center"/>
      <protection/>
    </xf>
    <xf numFmtId="0" fontId="2" fillId="48" borderId="0" xfId="20" applyFont="1" applyFill="1" applyAlignment="1">
      <alignment vertical="center"/>
      <protection/>
    </xf>
    <xf numFmtId="0" fontId="6" fillId="48" borderId="0" xfId="20" applyFont="1" applyFill="1" applyAlignment="1">
      <alignment vertical="center"/>
      <protection/>
    </xf>
    <xf numFmtId="0" fontId="2" fillId="48" borderId="0" xfId="0" applyFont="1" applyFill="1"/>
    <xf numFmtId="0" fontId="2" fillId="33" borderId="0" xfId="-6667" applyFont="1" applyFill="1">
      <alignment/>
      <protection/>
    </xf>
    <xf numFmtId="0" fontId="2" fillId="33" borderId="0" xfId="0" applyFont="1" applyFill="1"/>
    <xf numFmtId="0" fontId="2" fillId="33" borderId="0" xfId="20" applyFont="1" applyFill="1" applyAlignment="1">
      <alignment vertical="center"/>
      <protection/>
    </xf>
    <xf numFmtId="0" fontId="2" fillId="33" borderId="25" xfId="-6667" applyFont="1" applyFill="1" applyBorder="1" applyAlignment="1">
      <alignment/>
      <protection/>
    </xf>
    <xf numFmtId="235" fontId="2" fillId="33" borderId="0" xfId="-6667" applyNumberFormat="1" applyFont="1" applyFill="1">
      <alignment/>
      <protection/>
    </xf>
    <xf numFmtId="0" fontId="143" fillId="48" borderId="0" xfId="0" applyFont="1" applyFill="1"/>
    <xf numFmtId="0" fontId="2" fillId="49" borderId="1" xfId="-6667" applyFont="1" applyFill="1" applyBorder="1" applyAlignment="1">
      <alignment horizontal="center" vertical="center"/>
      <protection/>
    </xf>
    <xf numFmtId="11" fontId="2" fillId="49" borderId="1" xfId="-6667" applyNumberFormat="1" applyFont="1" applyFill="1" applyBorder="1" applyAlignment="1">
      <alignment horizontal="center"/>
      <protection/>
    </xf>
    <xf numFmtId="0" fontId="5" fillId="33" borderId="1" xfId="0" applyFont="1" applyFill="1" applyBorder="1" applyAlignment="1">
      <alignment horizontal="left"/>
    </xf>
    <xf numFmtId="0" fontId="2" fillId="33" borderId="0" xfId="20" applyFont="1" applyFill="1" applyAlignment="1">
      <alignment vertical="center"/>
      <protection/>
    </xf>
    <xf numFmtId="0" fontId="2" fillId="33" borderId="25" xfId="0" applyFont="1" applyFill="1" applyBorder="1" applyAlignment="1">
      <alignment vertical="center"/>
    </xf>
    <xf numFmtId="0" fontId="2" fillId="33" borderId="25" xfId="0" applyFont="1" applyFill="1" applyBorder="1" applyAlignment="1">
      <alignment/>
    </xf>
    <xf numFmtId="0" fontId="2" fillId="33" borderId="25" xfId="0" applyFont="1" applyFill="1" applyBorder="1" applyAlignment="1">
      <alignment/>
    </xf>
    <xf numFmtId="0" fontId="2" fillId="33" borderId="0" xfId="0" applyFont="1" applyFill="1" applyBorder="1"/>
    <xf numFmtId="2" fontId="2" fillId="33" borderId="0" xfId="0" applyNumberFormat="1" applyFont="1" applyFill="1" applyBorder="1"/>
    <xf numFmtId="235" fontId="2" fillId="33" borderId="0" xfId="0" applyNumberFormat="1" applyFont="1" applyFill="1"/>
    <xf numFmtId="0" fontId="6" fillId="43" borderId="1" xfId="0" applyFont="1" applyFill="1" applyBorder="1" applyAlignment="1">
      <alignment horizontal="center"/>
    </xf>
    <xf numFmtId="0" fontId="6" fillId="43" borderId="10" xfId="0" applyFont="1" applyFill="1" applyBorder="1" applyAlignment="1">
      <alignment horizontal="center"/>
    </xf>
    <xf numFmtId="0" fontId="6" fillId="43" borderId="3" xfId="0" applyFont="1" applyFill="1" applyBorder="1" applyAlignment="1">
      <alignment horizontal="center" vertical="center" wrapText="1"/>
    </xf>
    <xf numFmtId="0" fontId="6" fillId="43" borderId="3" xfId="0" applyFont="1" applyFill="1" applyBorder="1" applyAlignment="1">
      <alignment horizontal="center" vertical="center"/>
    </xf>
    <xf numFmtId="0" fontId="6" fillId="43" borderId="1" xfId="0" applyFont="1" applyFill="1" applyBorder="1" applyAlignment="1">
      <alignment horizontal="center" vertical="center" wrapText="1"/>
    </xf>
    <xf numFmtId="0" fontId="4" fillId="43" borderId="1" xfId="0" applyFont="1" applyFill="1" applyBorder="1" applyAlignment="1">
      <alignment horizontal="center"/>
    </xf>
    <xf numFmtId="0" fontId="2" fillId="33" borderId="0" xfId="-6663" applyFont="1" applyFill="1" applyAlignment="1">
      <alignment vertical="center"/>
      <protection/>
    </xf>
    <xf numFmtId="0" fontId="2" fillId="33" borderId="0" xfId="-6664" applyFont="1" applyFill="1">
      <alignment/>
      <protection/>
    </xf>
    <xf numFmtId="0" fontId="2" fillId="33" borderId="25" xfId="-6664" applyFont="1" applyFill="1" applyBorder="1" applyAlignment="1">
      <alignment/>
      <protection/>
    </xf>
    <xf numFmtId="235" fontId="2" fillId="33" borderId="0" xfId="-6664" applyNumberFormat="1" applyFont="1" applyFill="1">
      <alignment/>
      <protection/>
    </xf>
    <xf numFmtId="0" fontId="6" fillId="43" borderId="1" xfId="-6664" applyFont="1" applyFill="1" applyBorder="1" applyAlignment="1">
      <alignment horizontal="center"/>
      <protection/>
    </xf>
    <xf numFmtId="0" fontId="6" fillId="43" borderId="10" xfId="-6664" applyFont="1" applyFill="1" applyBorder="1" applyAlignment="1">
      <alignment horizontal="center"/>
      <protection/>
    </xf>
    <xf numFmtId="0" fontId="6" fillId="43" borderId="3" xfId="-6664" applyFont="1" applyFill="1" applyBorder="1" applyAlignment="1">
      <alignment horizontal="center" vertical="center" wrapText="1"/>
      <protection/>
    </xf>
    <xf numFmtId="0" fontId="6" fillId="43" borderId="3" xfId="-6664" applyFont="1" applyFill="1" applyBorder="1" applyAlignment="1">
      <alignment horizontal="center" vertical="center"/>
      <protection/>
    </xf>
    <xf numFmtId="0" fontId="6" fillId="43" borderId="1" xfId="-6664" applyFont="1" applyFill="1" applyBorder="1" applyAlignment="1">
      <alignment horizontal="center" vertical="center" wrapText="1"/>
      <protection/>
    </xf>
    <xf numFmtId="0" fontId="4" fillId="43" borderId="1" xfId="-6664" applyFont="1" applyFill="1" applyBorder="1" applyAlignment="1">
      <alignment horizontal="center" vertical="center"/>
      <protection/>
    </xf>
    <xf numFmtId="0" fontId="4" fillId="43" borderId="1" xfId="-6664" applyFont="1" applyFill="1" applyBorder="1" applyAlignment="1">
      <alignment horizontal="center"/>
      <protection/>
    </xf>
    <xf numFmtId="0" fontId="2" fillId="33" borderId="0" xfId="-6663" applyFont="1" applyFill="1" applyAlignment="1">
      <alignment vertical="center"/>
      <protection/>
    </xf>
    <xf numFmtId="0" fontId="2" fillId="33" borderId="0" xfId="-6663" applyFont="1" applyFill="1">
      <alignment/>
      <protection/>
    </xf>
    <xf numFmtId="0" fontId="2" fillId="33" borderId="25" xfId="-6663" applyFont="1" applyFill="1" applyBorder="1" applyAlignment="1">
      <alignment/>
      <protection/>
    </xf>
    <xf numFmtId="235" fontId="2" fillId="33" borderId="0" xfId="-6663" applyNumberFormat="1" applyFont="1" applyFill="1">
      <alignment/>
      <protection/>
    </xf>
    <xf numFmtId="0" fontId="6" fillId="43" borderId="1" xfId="-6663" applyFont="1" applyFill="1" applyBorder="1" applyAlignment="1">
      <alignment horizontal="center"/>
      <protection/>
    </xf>
    <xf numFmtId="0" fontId="6" fillId="43" borderId="10" xfId="-6663" applyFont="1" applyFill="1" applyBorder="1" applyAlignment="1">
      <alignment horizontal="center"/>
      <protection/>
    </xf>
    <xf numFmtId="0" fontId="6" fillId="43" borderId="3" xfId="-6663" applyFont="1" applyFill="1" applyBorder="1" applyAlignment="1">
      <alignment horizontal="center" vertical="center" wrapText="1"/>
      <protection/>
    </xf>
    <xf numFmtId="0" fontId="6" fillId="43" borderId="3" xfId="-6663" applyFont="1" applyFill="1" applyBorder="1" applyAlignment="1">
      <alignment horizontal="center" vertical="center"/>
      <protection/>
    </xf>
    <xf numFmtId="0" fontId="6" fillId="43" borderId="1" xfId="-6663" applyFont="1" applyFill="1" applyBorder="1" applyAlignment="1">
      <alignment horizontal="center" vertical="center" wrapText="1"/>
      <protection/>
    </xf>
    <xf numFmtId="0" fontId="4" fillId="43" borderId="1" xfId="-6663" applyFont="1" applyFill="1" applyBorder="1" applyAlignment="1">
      <alignment horizontal="center" vertical="center"/>
      <protection/>
    </xf>
    <xf numFmtId="0" fontId="4" fillId="43" borderId="1" xfId="-6663" applyFont="1" applyFill="1" applyBorder="1" applyAlignment="1">
      <alignment horizontal="center"/>
      <protection/>
    </xf>
    <xf numFmtId="0" fontId="2" fillId="33" borderId="25" xfId="-6663" applyFont="1" applyFill="1" applyBorder="1" applyAlignment="1">
      <alignment/>
      <protection/>
    </xf>
    <xf numFmtId="0" fontId="6" fillId="43" borderId="27" xfId="-6663" applyFont="1" applyFill="1" applyBorder="1" applyAlignment="1">
      <alignment horizontal="center"/>
      <protection/>
    </xf>
    <xf numFmtId="0" fontId="2" fillId="33" borderId="24" xfId="-6663" applyFont="1" applyFill="1" applyBorder="1" applyAlignment="1">
      <alignment horizontal="left" vertical="center" wrapText="1"/>
      <protection/>
    </xf>
    <xf numFmtId="0" fontId="2" fillId="33" borderId="46" xfId="-6663" applyFont="1" applyFill="1" applyBorder="1">
      <alignment/>
      <protection/>
    </xf>
    <xf numFmtId="0" fontId="4" fillId="43" borderId="1" xfId="-32493" applyFont="1" applyFill="1" applyBorder="1" applyAlignment="1">
      <alignment horizontal="center" vertical="center" wrapText="1"/>
      <protection/>
    </xf>
    <xf numFmtId="0" fontId="6" fillId="43" borderId="1" xfId="-32493" applyFont="1" applyFill="1" applyBorder="1" applyAlignment="1">
      <alignment horizontal="center" vertical="center" wrapText="1"/>
      <protection/>
    </xf>
    <xf numFmtId="0" fontId="5" fillId="0" borderId="0" xfId="0" applyFont="1"/>
    <xf numFmtId="0" fontId="2" fillId="0" borderId="1" xfId="0" applyFont="1" applyBorder="1" applyAlignment="1">
      <alignment horizontal="left" vertical="center"/>
    </xf>
    <xf numFmtId="0" fontId="2" fillId="0" borderId="1" xfId="-32493" applyFont="1" applyBorder="1" applyAlignment="1">
      <alignment vertical="center"/>
      <protection/>
    </xf>
    <xf numFmtId="3" fontId="5" fillId="36" borderId="37" xfId="0" applyNumberFormat="1" applyFont="1" applyFill="1" applyBorder="1"/>
    <xf numFmtId="9" fontId="101" fillId="50" borderId="1" xfId="-6831" applyFont="1" applyFill="1" applyBorder="1" applyAlignment="1" applyProtection="1">
      <alignment horizontal="right" vertical="center" wrapText="1"/>
      <protection/>
    </xf>
    <xf numFmtId="3" fontId="101" fillId="50" borderId="1" xfId="0" applyNumberFormat="1" applyFont="1" applyFill="1" applyBorder="1" applyAlignment="1" applyProtection="1">
      <alignment horizontal="right" vertical="center" wrapText="1"/>
      <protection/>
    </xf>
    <xf numFmtId="0" fontId="2" fillId="36" borderId="1" xfId="-6803" applyFont="1" applyFill="1" applyBorder="1" applyAlignment="1">
      <alignment vertical="center"/>
      <protection/>
    </xf>
    <xf numFmtId="235" fontId="2" fillId="36" borderId="1" xfId="-6803" applyNumberFormat="1" applyFont="1" applyFill="1" applyBorder="1" applyAlignment="1">
      <alignment vertical="center"/>
      <protection/>
    </xf>
    <xf numFmtId="2" fontId="2" fillId="36" borderId="1" xfId="-6803" applyNumberFormat="1" applyFont="1" applyFill="1" applyBorder="1" applyAlignment="1">
      <alignment vertical="center"/>
      <protection/>
    </xf>
    <xf numFmtId="3" fontId="2" fillId="36" borderId="1" xfId="-6803" applyNumberFormat="1" applyFont="1" applyFill="1" applyBorder="1" applyAlignment="1">
      <alignment horizontal="center" vertical="center"/>
      <protection/>
    </xf>
    <xf numFmtId="3" fontId="2" fillId="51" borderId="1" xfId="0" applyNumberFormat="1" applyFont="1" applyFill="1" applyBorder="1" applyAlignment="1">
      <alignment horizontal="right"/>
    </xf>
    <xf numFmtId="11" fontId="2" fillId="51" borderId="1" xfId="-6667" applyNumberFormat="1" applyFont="1" applyFill="1" applyBorder="1" applyAlignment="1">
      <alignment horizontal="center"/>
      <protection/>
    </xf>
    <xf numFmtId="4" fontId="2" fillId="36" borderId="1" xfId="-6667" applyNumberFormat="1" applyFont="1" applyFill="1" applyBorder="1" applyAlignment="1">
      <alignment horizontal="right"/>
      <protection/>
    </xf>
    <xf numFmtId="4" fontId="2" fillId="36" borderId="1" xfId="-6667" applyNumberFormat="1" applyFont="1" applyFill="1" applyBorder="1" applyAlignment="1">
      <alignment horizontal="center"/>
      <protection/>
    </xf>
    <xf numFmtId="2" fontId="2" fillId="51" borderId="1" xfId="0" applyNumberFormat="1" applyFont="1" applyFill="1" applyBorder="1" applyAlignment="1">
      <alignment horizontal="center"/>
    </xf>
    <xf numFmtId="4" fontId="5" fillId="36" borderId="1" xfId="-6667" applyNumberFormat="1" applyFont="1" applyFill="1" applyBorder="1" applyAlignment="1">
      <alignment horizontal="right"/>
      <protection/>
    </xf>
    <xf numFmtId="11" fontId="2" fillId="51" borderId="1" xfId="0" applyNumberFormat="1" applyFont="1" applyFill="1" applyBorder="1" applyAlignment="1">
      <alignment horizontal="center"/>
    </xf>
    <xf numFmtId="4" fontId="2" fillId="36" borderId="1" xfId="0" applyNumberFormat="1" applyFont="1" applyFill="1" applyBorder="1" applyAlignment="1">
      <alignment horizontal="right"/>
    </xf>
    <xf numFmtId="4" fontId="2" fillId="36" borderId="1" xfId="0" applyNumberFormat="1" applyFont="1" applyFill="1" applyBorder="1" applyAlignment="1">
      <alignment/>
    </xf>
    <xf numFmtId="4" fontId="2" fillId="36" borderId="1" xfId="0" applyNumberFormat="1" applyFont="1" applyFill="1" applyBorder="1" applyAlignment="1">
      <alignment horizontal="right" vertical="center"/>
    </xf>
    <xf numFmtId="4" fontId="2" fillId="36" borderId="1" xfId="0" applyNumberFormat="1" applyFont="1" applyFill="1" applyBorder="1" applyAlignment="1">
      <alignment horizontal="right" wrapText="1"/>
    </xf>
    <xf numFmtId="4" fontId="2" fillId="51" borderId="1" xfId="0" applyNumberFormat="1" applyFont="1" applyFill="1" applyBorder="1" applyAlignment="1">
      <alignment horizontal="center"/>
    </xf>
    <xf numFmtId="2" fontId="2" fillId="36" borderId="1" xfId="0" applyNumberFormat="1" applyFont="1" applyFill="1" applyBorder="1" applyAlignment="1">
      <alignment horizontal="right"/>
    </xf>
    <xf numFmtId="2" fontId="2" fillId="36" borderId="1" xfId="0" applyNumberFormat="1" applyFont="1" applyFill="1" applyBorder="1" applyAlignment="1">
      <alignment/>
    </xf>
    <xf numFmtId="2" fontId="2" fillId="36" borderId="1" xfId="0" applyNumberFormat="1" applyFont="1" applyFill="1" applyBorder="1" applyAlignment="1">
      <alignment horizontal="right" vertical="center"/>
    </xf>
    <xf numFmtId="4" fontId="2" fillId="36" borderId="1" xfId="0" applyNumberFormat="1" applyFont="1" applyFill="1" applyBorder="1"/>
    <xf numFmtId="4" fontId="2" fillId="36" borderId="1" xfId="0" applyNumberFormat="1" applyFont="1" applyFill="1" applyBorder="1" applyAlignment="1">
      <alignment vertical="center"/>
    </xf>
    <xf numFmtId="4" fontId="107" fillId="36" borderId="1" xfId="0" applyNumberFormat="1" applyFont="1" applyFill="1" applyBorder="1" applyAlignment="1">
      <alignment horizontal="right" wrapText="1"/>
    </xf>
    <xf numFmtId="0" fontId="2" fillId="49" borderId="1" xfId="0" applyFont="1" applyFill="1" applyBorder="1" applyAlignment="1">
      <alignment horizontal="center" vertical="center"/>
    </xf>
    <xf numFmtId="166" fontId="2" fillId="51" borderId="1" xfId="-6664" applyNumberFormat="1" applyFont="1" applyFill="1" applyBorder="1" applyAlignment="1">
      <alignment horizontal="right"/>
      <protection/>
    </xf>
    <xf numFmtId="11" fontId="2" fillId="51" borderId="1" xfId="-6664" applyNumberFormat="1" applyFont="1" applyFill="1" applyBorder="1" applyAlignment="1">
      <alignment horizontal="center"/>
      <protection/>
    </xf>
    <xf numFmtId="4" fontId="2" fillId="36" borderId="1" xfId="-6664" applyNumberFormat="1" applyFont="1" applyFill="1" applyBorder="1" applyAlignment="1">
      <alignment horizontal="right"/>
      <protection/>
    </xf>
    <xf numFmtId="4" fontId="2" fillId="36" borderId="1" xfId="-6664" applyNumberFormat="1" applyFont="1" applyFill="1" applyBorder="1" applyAlignment="1">
      <alignment horizontal="center"/>
      <protection/>
    </xf>
    <xf numFmtId="2" fontId="2" fillId="51" borderId="1" xfId="-6664" applyNumberFormat="1" applyFont="1" applyFill="1" applyBorder="1" applyAlignment="1">
      <alignment horizontal="center"/>
      <protection/>
    </xf>
    <xf numFmtId="4" fontId="2" fillId="51" borderId="1" xfId="-6664" applyNumberFormat="1" applyFont="1" applyFill="1" applyBorder="1" applyAlignment="1">
      <alignment horizontal="right"/>
      <protection/>
    </xf>
    <xf numFmtId="2" fontId="2" fillId="36" borderId="1" xfId="-6664" applyNumberFormat="1" applyFont="1" applyFill="1" applyBorder="1" applyAlignment="1">
      <alignment horizontal="right"/>
      <protection/>
    </xf>
    <xf numFmtId="4" fontId="2" fillId="36" borderId="1" xfId="-6664" applyNumberFormat="1" applyFont="1" applyFill="1" applyBorder="1">
      <alignment/>
      <protection/>
    </xf>
    <xf numFmtId="4" fontId="5" fillId="36" borderId="1" xfId="-6664" applyNumberFormat="1" applyFont="1" applyFill="1" applyBorder="1" applyAlignment="1">
      <alignment horizontal="right"/>
      <protection/>
    </xf>
    <xf numFmtId="3" fontId="2" fillId="51" borderId="1" xfId="-6663" applyNumberFormat="1" applyFont="1" applyFill="1" applyBorder="1" applyAlignment="1">
      <alignment horizontal="right"/>
      <protection/>
    </xf>
    <xf numFmtId="11" fontId="2" fillId="51" borderId="1" xfId="-6663" applyNumberFormat="1" applyFont="1" applyFill="1" applyBorder="1" applyAlignment="1">
      <alignment horizontal="center"/>
      <protection/>
    </xf>
    <xf numFmtId="4" fontId="2" fillId="36" borderId="1" xfId="-6663" applyNumberFormat="1" applyFont="1" applyFill="1" applyBorder="1" applyAlignment="1">
      <alignment horizontal="right"/>
      <protection/>
    </xf>
    <xf numFmtId="4" fontId="2" fillId="36" borderId="1" xfId="-6663" applyNumberFormat="1" applyFont="1" applyFill="1" applyBorder="1" applyAlignment="1">
      <alignment horizontal="center"/>
      <protection/>
    </xf>
    <xf numFmtId="2" fontId="2" fillId="51" borderId="1" xfId="-6663" applyNumberFormat="1" applyFont="1" applyFill="1" applyBorder="1" applyAlignment="1">
      <alignment horizontal="center"/>
      <protection/>
    </xf>
    <xf numFmtId="4" fontId="2" fillId="51" borderId="1" xfId="-6663" applyNumberFormat="1" applyFont="1" applyFill="1" applyBorder="1" applyAlignment="1">
      <alignment horizontal="right"/>
      <protection/>
    </xf>
    <xf numFmtId="2" fontId="2" fillId="36" borderId="1" xfId="-6663" applyNumberFormat="1" applyFont="1" applyFill="1" applyBorder="1" applyAlignment="1">
      <alignment horizontal="right"/>
      <protection/>
    </xf>
    <xf numFmtId="4" fontId="2" fillId="36" borderId="1" xfId="-6663" applyNumberFormat="1" applyFont="1" applyFill="1" applyBorder="1">
      <alignment/>
      <protection/>
    </xf>
    <xf numFmtId="4" fontId="5" fillId="36" borderId="1" xfId="-6663" applyNumberFormat="1" applyFont="1" applyFill="1" applyBorder="1" applyAlignment="1">
      <alignment horizontal="right"/>
      <protection/>
    </xf>
    <xf numFmtId="166" fontId="2" fillId="51" borderId="1" xfId="-6663" applyNumberFormat="1" applyFont="1" applyFill="1" applyBorder="1" applyAlignment="1">
      <alignment horizontal="right"/>
      <protection/>
    </xf>
    <xf numFmtId="166" fontId="2" fillId="36" borderId="1" xfId="0" applyNumberFormat="1" applyFont="1" applyFill="1" applyBorder="1" applyAlignment="1">
      <alignment horizontal="right"/>
    </xf>
    <xf numFmtId="9" fontId="130" fillId="0" borderId="0" xfId="-6831" applyNumberFormat="1" applyFont="1"/>
    <xf numFmtId="0" fontId="2" fillId="33" borderId="1" xfId="-32493" applyFont="1" applyFill="1" applyBorder="1">
      <alignment/>
      <protection/>
    </xf>
    <xf numFmtId="0" fontId="2" fillId="33" borderId="1" xfId="-32493" applyFont="1" applyFill="1" applyBorder="1" applyAlignment="1">
      <alignment horizontal="left" vertical="center" wrapText="1"/>
      <protection/>
    </xf>
    <xf numFmtId="0" fontId="2" fillId="36" borderId="1" xfId="-32493" applyFont="1" applyFill="1" applyBorder="1">
      <alignment/>
      <protection/>
    </xf>
    <xf numFmtId="0" fontId="2" fillId="36" borderId="1" xfId="-32493" applyFont="1" applyFill="1" applyBorder="1" applyAlignment="1">
      <alignment horizontal="left" vertical="center" wrapText="1"/>
      <protection/>
    </xf>
    <xf numFmtId="0" fontId="5" fillId="37" borderId="1" xfId="-32493" applyFont="1" applyFill="1" applyBorder="1">
      <alignment/>
      <protection/>
    </xf>
    <xf numFmtId="0" fontId="2" fillId="37" borderId="1" xfId="-32493" applyFont="1" applyFill="1" applyBorder="1">
      <alignment/>
      <protection/>
    </xf>
    <xf numFmtId="0" fontId="5" fillId="37" borderId="1" xfId="-32493" applyFont="1" applyFill="1" applyBorder="1" applyAlignment="1">
      <alignment horizontal="left" vertical="center" wrapText="1"/>
      <protection/>
    </xf>
    <xf numFmtId="43" fontId="5" fillId="37" borderId="1" xfId="-32493" applyNumberFormat="1" applyFont="1" applyFill="1" applyBorder="1">
      <alignment/>
      <protection/>
    </xf>
    <xf numFmtId="0" fontId="2" fillId="33" borderId="1" xfId="-32493" applyFont="1" applyFill="1" applyBorder="1" applyAlignment="1">
      <alignment horizontal="left" vertical="center" wrapText="1" indent="2"/>
      <protection/>
    </xf>
    <xf numFmtId="0" fontId="5" fillId="36" borderId="1" xfId="-32493" applyFont="1" applyFill="1" applyBorder="1" applyAlignment="1">
      <alignment horizontal="left" vertical="center" wrapText="1" indent="1"/>
      <protection/>
    </xf>
    <xf numFmtId="4" fontId="5" fillId="36" borderId="1" xfId="-32493" applyNumberFormat="1" applyFont="1" applyFill="1" applyBorder="1">
      <alignment/>
      <protection/>
    </xf>
    <xf numFmtId="0" fontId="90" fillId="33" borderId="1" xfId="0" applyFont="1" applyFill="1" applyBorder="1" applyAlignment="1">
      <alignment horizontal="center"/>
    </xf>
    <xf numFmtId="0" fontId="90" fillId="33" borderId="1" xfId="0" applyFont="1" applyFill="1" applyBorder="1" applyAlignment="1">
      <alignment horizontal="center" vertical="center"/>
    </xf>
    <xf numFmtId="2" fontId="90" fillId="33" borderId="1" xfId="0" applyNumberFormat="1" applyFont="1" applyFill="1" applyBorder="1" applyAlignment="1">
      <alignment horizontal="center" vertical="center"/>
    </xf>
    <xf numFmtId="2" fontId="101" fillId="33" borderId="1" xfId="0" applyNumberFormat="1" applyFont="1" applyFill="1" applyBorder="1" applyAlignment="1">
      <alignment horizontal="center" vertical="center"/>
    </xf>
    <xf numFmtId="0" fontId="90" fillId="52" borderId="3" xfId="0" applyNumberFormat="1" applyFont="1" applyFill="1" applyBorder="1" applyAlignment="1" applyProtection="1">
      <alignment horizontal="center" vertical="center" wrapText="1"/>
      <protection/>
    </xf>
    <xf numFmtId="3" fontId="90" fillId="33" borderId="1" xfId="0" applyNumberFormat="1" applyFont="1" applyFill="1" applyBorder="1" applyAlignment="1">
      <alignment horizontal="right"/>
    </xf>
    <xf numFmtId="0" fontId="90" fillId="52" borderId="1" xfId="0" applyNumberFormat="1" applyFont="1" applyFill="1" applyBorder="1" applyAlignment="1" applyProtection="1">
      <alignment horizontal="center" vertical="center" wrapText="1"/>
      <protection/>
    </xf>
    <xf numFmtId="0" fontId="2" fillId="33" borderId="0" xfId="0" applyFont="1" applyFill="1" applyBorder="1"/>
    <xf numFmtId="238" fontId="2" fillId="33" borderId="0" xfId="-6660" applyNumberFormat="1" applyFont="1" applyFill="1" applyBorder="1"/>
    <xf numFmtId="0" fontId="2" fillId="33" borderId="40" xfId="-6830" applyFont="1" applyFill="1" applyBorder="1">
      <alignment/>
      <protection/>
    </xf>
    <xf numFmtId="238" fontId="2" fillId="41" borderId="0" xfId="-6660" applyNumberFormat="1" applyFont="1" applyFill="1" applyBorder="1" applyAlignment="1">
      <alignment horizontal="center"/>
    </xf>
    <xf numFmtId="0" fontId="4" fillId="53" borderId="0" xfId="0" applyFont="1" applyFill="1" applyBorder="1" applyAlignment="1">
      <alignment vertical="center"/>
    </xf>
    <xf numFmtId="238" fontId="4" fillId="53" borderId="0" xfId="-6660" applyNumberFormat="1" applyFont="1" applyFill="1" applyBorder="1" applyAlignment="1">
      <alignment vertical="center"/>
    </xf>
    <xf numFmtId="0" fontId="2" fillId="0" borderId="0" xfId="0" applyFont="1" applyBorder="1"/>
    <xf numFmtId="238" fontId="2" fillId="36" borderId="0" xfId="-6660" applyNumberFormat="1" applyFont="1" applyFill="1" applyBorder="1"/>
    <xf numFmtId="0" fontId="134" fillId="54" borderId="0" xfId="-6803" applyFont="1" applyFill="1" applyAlignment="1">
      <alignment horizontal="left" vertical="center"/>
      <protection/>
    </xf>
    <xf numFmtId="2" fontId="2" fillId="0" borderId="0" xfId="-32493" applyNumberFormat="1" applyFont="1" applyAlignment="1">
      <alignment vertical="center"/>
      <protection/>
    </xf>
    <xf numFmtId="0" fontId="4" fillId="43" borderId="27" xfId="0" applyNumberFormat="1" applyFont="1" applyFill="1" applyBorder="1" applyAlignment="1" applyProtection="1">
      <alignment horizontal="center" vertical="center" wrapText="1"/>
      <protection/>
    </xf>
    <xf numFmtId="236" fontId="2" fillId="31" borderId="27" xfId="-32493" applyNumberFormat="1" applyFont="1" applyFill="1" applyBorder="1" applyAlignment="1">
      <alignment horizontal="center" vertical="center"/>
      <protection/>
    </xf>
    <xf numFmtId="0" fontId="2" fillId="0" borderId="27" xfId="-32493" applyFont="1" applyBorder="1" applyAlignment="1">
      <alignment horizontal="center" vertical="center"/>
      <protection/>
    </xf>
    <xf numFmtId="0" fontId="2" fillId="0" borderId="0" xfId="-32493" applyFont="1" applyAlignment="1">
      <alignment vertical="center"/>
      <protection/>
    </xf>
    <xf numFmtId="0" fontId="2" fillId="0" borderId="0" xfId="-32493" applyFont="1" applyAlignment="1">
      <alignment horizontal="right" vertical="center"/>
      <protection/>
    </xf>
    <xf numFmtId="0" fontId="2" fillId="0" borderId="27" xfId="0" applyFont="1" applyBorder="1" applyAlignment="1">
      <alignment horizontal="center" vertical="center"/>
    </xf>
    <xf numFmtId="0" fontId="2" fillId="33" borderId="25" xfId="-6663" applyFont="1" applyFill="1" applyBorder="1" applyAlignment="1">
      <alignment/>
      <protection/>
    </xf>
    <xf numFmtId="2" fontId="2" fillId="0" borderId="0" xfId="-32493" applyNumberFormat="1" applyFont="1">
      <alignment/>
      <protection/>
    </xf>
    <xf numFmtId="203" fontId="2" fillId="0" borderId="0" xfId="-6831" applyNumberFormat="1" applyFont="1"/>
    <xf numFmtId="0" fontId="125" fillId="55" borderId="0" xfId="0" applyFont="1" applyFill="1" applyAlignment="1">
      <alignment/>
    </xf>
    <xf numFmtId="0" fontId="109" fillId="55" borderId="0" xfId="0" applyFont="1" applyFill="1" applyAlignment="1">
      <alignment/>
    </xf>
    <xf numFmtId="0" fontId="2" fillId="55" borderId="0" xfId="0" applyFont="1" applyFill="1"/>
    <xf numFmtId="0" fontId="136" fillId="56" borderId="0" xfId="0" applyFont="1" applyFill="1"/>
    <xf numFmtId="0" fontId="135" fillId="56" borderId="0" xfId="0" applyFont="1" applyFill="1"/>
    <xf numFmtId="0" fontId="6" fillId="56" borderId="0" xfId="0" applyFont="1" applyFill="1"/>
    <xf numFmtId="0" fontId="2" fillId="33" borderId="1" xfId="-32493" applyFont="1" applyFill="1" applyBorder="1">
      <alignment/>
      <protection/>
    </xf>
    <xf numFmtId="0" fontId="106" fillId="33" borderId="0" xfId="0" applyFont="1" applyFill="1"/>
    <xf numFmtId="0" fontId="0" fillId="33" borderId="0" xfId="0" applyFont="1" applyFill="1" applyBorder="1"/>
    <xf numFmtId="0" fontId="137" fillId="33" borderId="0" xfId="0" applyFont="1" applyFill="1" applyBorder="1"/>
    <xf numFmtId="0" fontId="115" fillId="33" borderId="0" xfId="0" applyFont="1" applyFill="1" applyBorder="1"/>
    <xf numFmtId="0" fontId="145" fillId="0" borderId="0" xfId="0" applyFont="1"/>
    <xf numFmtId="0" fontId="90" fillId="0" borderId="0" xfId="0" applyFont="1" applyBorder="1"/>
    <xf numFmtId="0" fontId="2" fillId="0" borderId="0" xfId="0" applyFont="1" applyBorder="1"/>
    <xf numFmtId="0" fontId="111" fillId="0" borderId="0" xfId="0" applyFont="1" applyBorder="1"/>
    <xf numFmtId="0" fontId="0" fillId="55" borderId="47" xfId="0" applyFont="1" applyFill="1" applyBorder="1"/>
    <xf numFmtId="0" fontId="90" fillId="0" borderId="48" xfId="0" applyFont="1" applyBorder="1"/>
    <xf numFmtId="0" fontId="0" fillId="0" borderId="48" xfId="0" applyFont="1" applyBorder="1"/>
    <xf numFmtId="0" fontId="0" fillId="0" borderId="49" xfId="0" applyFont="1" applyBorder="1"/>
    <xf numFmtId="0" fontId="0" fillId="44" borderId="50" xfId="0" applyFill="1" applyBorder="1"/>
    <xf numFmtId="0" fontId="0" fillId="0" borderId="51" xfId="0" applyFont="1" applyBorder="1"/>
    <xf numFmtId="0" fontId="118" fillId="45" borderId="50" xfId="0" applyFont="1" applyFill="1" applyBorder="1"/>
    <xf numFmtId="0" fontId="0" fillId="46" borderId="50" xfId="0" applyFill="1" applyBorder="1"/>
    <xf numFmtId="0" fontId="0" fillId="48" borderId="50" xfId="0" applyFill="1" applyBorder="1"/>
    <xf numFmtId="0" fontId="0" fillId="57" borderId="52" xfId="0" applyFill="1" applyBorder="1"/>
    <xf numFmtId="0" fontId="0" fillId="0" borderId="53" xfId="0" applyFont="1" applyBorder="1"/>
    <xf numFmtId="0" fontId="0" fillId="0" borderId="54" xfId="0" applyFont="1" applyBorder="1"/>
    <xf numFmtId="0" fontId="89" fillId="0" borderId="0" xfId="0" applyFont="1" applyBorder="1" applyAlignment="1">
      <alignment/>
    </xf>
    <xf numFmtId="0" fontId="5" fillId="33" borderId="0" xfId="0" applyFont="1" applyFill="1"/>
    <xf numFmtId="0" fontId="90" fillId="33" borderId="0" xfId="0" applyFont="1" applyFill="1"/>
    <xf numFmtId="238" fontId="2" fillId="58" borderId="1" xfId="-6660" applyNumberFormat="1" applyFont="1" applyFill="1" applyBorder="1" applyAlignment="1">
      <alignment horizontal="right" vertical="center"/>
    </xf>
    <xf numFmtId="238" fontId="2" fillId="58" borderId="3" xfId="-6660" applyNumberFormat="1" applyFont="1" applyFill="1" applyBorder="1" applyAlignment="1">
      <alignment horizontal="right" vertical="center"/>
    </xf>
    <xf numFmtId="0" fontId="4" fillId="43" borderId="43" xfId="0" applyFont="1" applyFill="1" applyBorder="1"/>
    <xf numFmtId="238" fontId="4" fillId="43" borderId="43" xfId="-6660" applyNumberFormat="1" applyFont="1" applyFill="1" applyBorder="1" applyAlignment="1">
      <alignment horizontal="center"/>
    </xf>
    <xf numFmtId="238" fontId="4" fillId="43" borderId="43" xfId="-6660" applyNumberFormat="1" applyFont="1" applyFill="1" applyBorder="1" applyAlignment="1">
      <alignment horizontal="left"/>
    </xf>
    <xf numFmtId="0" fontId="130" fillId="33" borderId="0" xfId="-6803" applyFont="1" applyFill="1">
      <alignment/>
      <protection/>
    </xf>
    <xf numFmtId="238" fontId="2" fillId="41" borderId="0" xfId="-6660" applyNumberFormat="1" applyFont="1" applyFill="1" applyBorder="1"/>
    <xf numFmtId="238" fontId="2" fillId="33" borderId="3" xfId="-6660" applyNumberFormat="1" applyFont="1" applyFill="1" applyBorder="1" applyAlignment="1">
      <alignment horizontal="right" vertical="center"/>
    </xf>
    <xf numFmtId="238" fontId="2" fillId="33" borderId="1" xfId="-6660" applyNumberFormat="1" applyFont="1" applyFill="1" applyBorder="1" applyAlignment="1">
      <alignment horizontal="right" vertical="center"/>
    </xf>
    <xf numFmtId="0" fontId="2" fillId="33" borderId="1" xfId="-6660" applyNumberFormat="1" applyFont="1" applyFill="1" applyBorder="1" applyAlignment="1">
      <alignment horizontal="right" vertical="center"/>
    </xf>
    <xf numFmtId="0" fontId="90" fillId="33" borderId="0" xfId="-6666" applyFont="1" applyFill="1" applyBorder="1" applyAlignment="1" applyProtection="1">
      <alignment horizontal="left" vertical="center"/>
      <protection/>
    </xf>
    <xf numFmtId="0" fontId="90" fillId="33" borderId="0" xfId="-6666" applyFont="1" applyFill="1" applyBorder="1" applyAlignment="1" applyProtection="1" quotePrefix="1">
      <alignment horizontal="left" vertical="center"/>
      <protection/>
    </xf>
    <xf numFmtId="0" fontId="4" fillId="43" borderId="55" xfId="0" applyNumberFormat="1" applyFont="1" applyFill="1" applyBorder="1" applyAlignment="1" applyProtection="1">
      <alignment horizontal="center" vertical="center" wrapText="1"/>
      <protection/>
    </xf>
    <xf numFmtId="0" fontId="4" fillId="43" borderId="25" xfId="0" applyNumberFormat="1" applyFont="1" applyFill="1" applyBorder="1" applyAlignment="1" applyProtection="1">
      <alignment horizontal="center" vertical="center" wrapText="1"/>
      <protection/>
    </xf>
    <xf numFmtId="0" fontId="106" fillId="0" borderId="0" xfId="-6803" applyFont="1" applyBorder="1" applyAlignment="1">
      <alignment horizontal="left" vertical="center" wrapText="1"/>
      <protection/>
    </xf>
    <xf numFmtId="0" fontId="6" fillId="43" borderId="1" xfId="-6667" applyFont="1" applyFill="1" applyBorder="1" applyAlignment="1">
      <alignment horizontal="center" vertical="center"/>
      <protection/>
    </xf>
    <xf numFmtId="0" fontId="6" fillId="43" borderId="1" xfId="-6667" applyFont="1" applyFill="1" applyBorder="1" applyAlignment="1">
      <alignment horizontal="center"/>
      <protection/>
    </xf>
    <xf numFmtId="0" fontId="4" fillId="43" borderId="1" xfId="-6667" applyFont="1" applyFill="1" applyBorder="1" applyAlignment="1">
      <alignment horizontal="center"/>
      <protection/>
    </xf>
    <xf numFmtId="0" fontId="4" fillId="43" borderId="1" xfId="0" applyFont="1" applyFill="1" applyBorder="1" applyAlignment="1">
      <alignment horizontal="center"/>
    </xf>
    <xf numFmtId="0" fontId="6" fillId="43" borderId="1" xfId="0" applyFont="1" applyFill="1" applyBorder="1" applyAlignment="1">
      <alignment horizontal="center"/>
    </xf>
    <xf numFmtId="0" fontId="6" fillId="43" borderId="10" xfId="0" applyFont="1" applyFill="1" applyBorder="1" applyAlignment="1">
      <alignment horizontal="center"/>
    </xf>
    <xf numFmtId="238" fontId="2" fillId="36" borderId="53" xfId="-6660" applyNumberFormat="1" applyFont="1" applyFill="1" applyBorder="1"/>
    <xf numFmtId="0" fontId="2" fillId="0" borderId="47" xfId="0" applyFont="1" applyBorder="1"/>
    <xf numFmtId="238" fontId="2" fillId="36" borderId="48" xfId="-6660" applyNumberFormat="1" applyFont="1" applyFill="1" applyBorder="1"/>
    <xf numFmtId="238" fontId="2" fillId="36" borderId="49" xfId="-6660" applyNumberFormat="1" applyFont="1" applyFill="1" applyBorder="1"/>
    <xf numFmtId="0" fontId="2" fillId="0" borderId="50" xfId="0" applyFont="1" applyBorder="1"/>
    <xf numFmtId="238" fontId="2" fillId="36" borderId="51" xfId="-6660" applyNumberFormat="1" applyFont="1" applyFill="1" applyBorder="1"/>
    <xf numFmtId="0" fontId="2" fillId="0" borderId="52" xfId="0" applyFont="1" applyBorder="1"/>
    <xf numFmtId="238" fontId="2" fillId="36" borderId="54" xfId="-6660" applyNumberFormat="1" applyFont="1" applyFill="1" applyBorder="1"/>
    <xf numFmtId="0" fontId="4" fillId="43" borderId="37" xfId="-6803" applyFont="1" applyFill="1" applyBorder="1" applyAlignment="1">
      <alignment horizontal="center" vertical="center"/>
      <protection/>
    </xf>
    <xf numFmtId="0" fontId="4" fillId="43" borderId="37" xfId="-6803" applyFont="1" applyFill="1" applyBorder="1" applyAlignment="1">
      <alignment horizontal="center" vertical="center" wrapText="1"/>
      <protection/>
    </xf>
    <xf numFmtId="0" fontId="4" fillId="43" borderId="37" xfId="-6803" applyNumberFormat="1" applyFont="1" applyFill="1" applyBorder="1" applyAlignment="1" applyProtection="1">
      <alignment horizontal="center" vertical="center" wrapText="1"/>
      <protection/>
    </xf>
    <xf numFmtId="1" fontId="4" fillId="43" borderId="1" xfId="-31599" applyNumberFormat="1" applyFont="1" applyFill="1" applyBorder="1" applyAlignment="1">
      <alignment horizontal="center" vertical="center" wrapText="1"/>
      <protection/>
    </xf>
    <xf numFmtId="1" fontId="4" fillId="43" borderId="10" xfId="-31599" applyNumberFormat="1" applyFont="1" applyFill="1" applyBorder="1" applyAlignment="1">
      <alignment horizontal="center" vertical="center" wrapText="1"/>
      <protection/>
    </xf>
    <xf numFmtId="1" fontId="4" fillId="43" borderId="25" xfId="-31599" applyNumberFormat="1" applyFont="1" applyFill="1" applyBorder="1" applyAlignment="1">
      <alignment vertical="center" wrapText="1"/>
      <protection/>
    </xf>
    <xf numFmtId="0" fontId="4" fillId="43" borderId="1" xfId="0" applyFont="1" applyFill="1" applyBorder="1" applyAlignment="1">
      <alignment horizontal="center" vertical="center"/>
    </xf>
    <xf numFmtId="1" fontId="4" fillId="43" borderId="25" xfId="-31599" applyNumberFormat="1" applyFont="1" applyFill="1" applyBorder="1" applyAlignment="1">
      <alignment horizontal="center" vertical="center" wrapText="1"/>
      <protection/>
    </xf>
    <xf numFmtId="3" fontId="101" fillId="33" borderId="1" xfId="0" applyNumberFormat="1" applyFont="1" applyFill="1" applyBorder="1" applyAlignment="1">
      <alignment horizontal="center"/>
    </xf>
    <xf numFmtId="4" fontId="90" fillId="59" borderId="37" xfId="-32534" applyNumberFormat="1" applyFont="1" applyFill="1" applyBorder="1">
      <alignment/>
      <protection/>
    </xf>
    <xf numFmtId="3" fontId="2" fillId="59" borderId="37" xfId="0" applyNumberFormat="1" applyFont="1" applyFill="1" applyBorder="1"/>
    <xf numFmtId="0" fontId="2" fillId="59" borderId="1" xfId="0" applyFont="1" applyFill="1" applyBorder="1"/>
    <xf numFmtId="1" fontId="90" fillId="59" borderId="1" xfId="-31599" applyNumberFormat="1" applyFont="1" applyFill="1" applyBorder="1" applyAlignment="1" applyProtection="1">
      <alignment horizontal="left"/>
      <protection/>
    </xf>
    <xf numFmtId="0" fontId="2" fillId="36" borderId="1" xfId="0" applyFont="1" applyFill="1" applyBorder="1"/>
    <xf numFmtId="1" fontId="90" fillId="36" borderId="1" xfId="-31599" applyNumberFormat="1" applyFont="1" applyFill="1" applyBorder="1" applyAlignment="1" applyProtection="1">
      <alignment horizontal="left"/>
      <protection/>
    </xf>
    <xf numFmtId="0" fontId="2" fillId="36" borderId="46" xfId="0" applyFont="1" applyFill="1" applyBorder="1"/>
    <xf numFmtId="0" fontId="0" fillId="59" borderId="43" xfId="0" applyFill="1" applyBorder="1"/>
    <xf numFmtId="3" fontId="0" fillId="59" borderId="43" xfId="0" applyNumberFormat="1" applyFill="1" applyBorder="1"/>
    <xf numFmtId="0" fontId="111" fillId="33" borderId="43" xfId="0" applyFont="1" applyFill="1" applyBorder="1"/>
    <xf numFmtId="3" fontId="111" fillId="33" borderId="43" xfId="0" applyNumberFormat="1" applyFont="1" applyFill="1" applyBorder="1"/>
    <xf numFmtId="0" fontId="2" fillId="33" borderId="56" xfId="-6830" applyFill="1" applyBorder="1">
      <alignment/>
      <protection/>
    </xf>
    <xf numFmtId="0" fontId="2" fillId="33" borderId="57" xfId="-6803" applyFont="1" applyFill="1" applyBorder="1" applyAlignment="1">
      <alignment vertical="center"/>
      <protection/>
    </xf>
    <xf numFmtId="0" fontId="2" fillId="33" borderId="58" xfId="-6803" applyFont="1" applyFill="1" applyBorder="1" applyAlignment="1">
      <alignment vertical="center"/>
      <protection/>
    </xf>
    <xf numFmtId="0" fontId="2" fillId="33" borderId="59" xfId="-6830" applyFill="1" applyBorder="1">
      <alignment/>
      <protection/>
    </xf>
    <xf numFmtId="0" fontId="2" fillId="33" borderId="60" xfId="-6803" applyFont="1" applyFill="1" applyBorder="1" applyAlignment="1">
      <alignment vertical="center"/>
      <protection/>
    </xf>
    <xf numFmtId="0" fontId="2" fillId="33" borderId="59" xfId="-6830" applyFill="1" applyBorder="1" quotePrefix="1">
      <alignment/>
      <protection/>
    </xf>
    <xf numFmtId="0" fontId="0" fillId="33" borderId="61" xfId="-6803" applyFont="1" applyFill="1" applyBorder="1" applyAlignment="1" quotePrefix="1">
      <alignment vertical="center"/>
      <protection/>
    </xf>
    <xf numFmtId="0" fontId="2" fillId="33" borderId="62" xfId="-6803" applyFont="1" applyFill="1" applyBorder="1" applyAlignment="1">
      <alignment vertical="center"/>
      <protection/>
    </xf>
    <xf numFmtId="0" fontId="2" fillId="33" borderId="62" xfId="-6830" applyFill="1" applyBorder="1">
      <alignment/>
      <protection/>
    </xf>
    <xf numFmtId="0" fontId="2" fillId="33" borderId="63" xfId="-6830" applyFill="1" applyBorder="1">
      <alignment/>
      <protection/>
    </xf>
    <xf numFmtId="0" fontId="4" fillId="43" borderId="1" xfId="-6803" applyFont="1" applyFill="1" applyBorder="1" applyAlignment="1">
      <alignment horizontal="center" vertical="center"/>
      <protection/>
    </xf>
    <xf numFmtId="0" fontId="4" fillId="43" borderId="1" xfId="-6803" applyFont="1" applyFill="1" applyBorder="1" applyAlignment="1">
      <alignment horizontal="center" vertical="center"/>
      <protection/>
    </xf>
    <xf numFmtId="0" fontId="4" fillId="43" borderId="1" xfId="-6803" applyFont="1" applyFill="1" applyBorder="1" applyAlignment="1">
      <alignment horizontal="center" vertical="center" wrapText="1"/>
      <protection/>
    </xf>
    <xf numFmtId="0" fontId="4" fillId="43" borderId="26" xfId="-32493" applyFont="1" applyFill="1" applyBorder="1" applyAlignment="1">
      <alignment vertical="center" wrapText="1"/>
      <protection/>
    </xf>
    <xf numFmtId="0" fontId="4" fillId="43" borderId="26" xfId="-32493" applyFont="1" applyFill="1" applyBorder="1" applyAlignment="1">
      <alignment horizontal="center" vertical="center" wrapText="1"/>
      <protection/>
    </xf>
    <xf numFmtId="0" fontId="6" fillId="43" borderId="1" xfId="0" applyFont="1" applyFill="1" applyBorder="1"/>
    <xf numFmtId="0" fontId="4" fillId="43" borderId="26" xfId="-32491" applyFont="1" applyFill="1" applyBorder="1" applyAlignment="1" applyProtection="1">
      <alignment horizontal="center" vertical="center" wrapText="1"/>
      <protection/>
    </xf>
    <xf numFmtId="0" fontId="4" fillId="43" borderId="22" xfId="-32491" applyFont="1" applyFill="1" applyBorder="1" applyAlignment="1" applyProtection="1">
      <alignment horizontal="center" vertical="center" wrapText="1"/>
      <protection/>
    </xf>
    <xf numFmtId="0" fontId="4" fillId="43" borderId="23" xfId="-32491" applyFont="1" applyFill="1" applyBorder="1" applyAlignment="1" applyProtection="1">
      <alignment horizontal="center" vertical="center" wrapText="1"/>
      <protection/>
    </xf>
    <xf numFmtId="0" fontId="4" fillId="43" borderId="1" xfId="-6669" applyFont="1" applyFill="1" applyBorder="1" applyAlignment="1">
      <alignment horizontal="center" vertical="center"/>
      <protection/>
    </xf>
    <xf numFmtId="0" fontId="4" fillId="43" borderId="1" xfId="-6669" applyFont="1" applyFill="1" applyBorder="1" applyAlignment="1">
      <alignment horizontal="center" vertical="center" wrapText="1"/>
      <protection/>
    </xf>
    <xf numFmtId="1" fontId="2" fillId="59" borderId="1" xfId="-6803" applyNumberFormat="1" applyFont="1" applyFill="1" applyBorder="1" applyAlignment="1">
      <alignment horizontal="center" vertical="center"/>
      <protection/>
    </xf>
    <xf numFmtId="2" fontId="2" fillId="59" borderId="1" xfId="-6803" applyNumberFormat="1" applyFont="1" applyFill="1" applyBorder="1" applyAlignment="1">
      <alignment horizontal="center" vertical="center"/>
      <protection/>
    </xf>
    <xf numFmtId="1" fontId="2" fillId="59" borderId="1" xfId="-6803" applyNumberFormat="1" applyFont="1" applyFill="1" applyBorder="1" applyAlignment="1">
      <alignment horizontal="center" vertical="center"/>
      <protection/>
    </xf>
    <xf numFmtId="2" fontId="2" fillId="59" borderId="1" xfId="-6803" applyNumberFormat="1" applyFont="1" applyFill="1" applyBorder="1" applyAlignment="1">
      <alignment horizontal="center" vertical="center"/>
      <protection/>
    </xf>
    <xf numFmtId="0" fontId="106" fillId="60" borderId="24" xfId="-6803" applyFont="1" applyFill="1" applyBorder="1" applyAlignment="1">
      <alignment vertical="center"/>
      <protection/>
    </xf>
    <xf numFmtId="0" fontId="106" fillId="60" borderId="0" xfId="-6803" applyFont="1" applyFill="1" applyBorder="1" applyAlignment="1">
      <alignment vertical="center"/>
      <protection/>
    </xf>
    <xf numFmtId="0" fontId="106" fillId="60" borderId="20" xfId="-6803" applyFont="1" applyFill="1" applyBorder="1" applyAlignment="1">
      <alignment vertical="center"/>
      <protection/>
    </xf>
    <xf numFmtId="0" fontId="2" fillId="59" borderId="26" xfId="-6803" applyFont="1" applyFill="1" applyBorder="1" applyAlignment="1">
      <alignment vertical="center"/>
      <protection/>
    </xf>
    <xf numFmtId="3" fontId="2" fillId="59" borderId="1" xfId="-6803" applyNumberFormat="1" applyFont="1" applyFill="1" applyBorder="1" applyAlignment="1">
      <alignment horizontal="center" vertical="center"/>
      <protection/>
    </xf>
    <xf numFmtId="4" fontId="2" fillId="59" borderId="1" xfId="-6803" applyNumberFormat="1" applyFont="1" applyFill="1" applyBorder="1" applyAlignment="1">
      <alignment horizontal="center" vertical="center"/>
      <protection/>
    </xf>
    <xf numFmtId="0" fontId="2" fillId="36" borderId="1" xfId="-6803" applyFont="1" applyFill="1" applyBorder="1" applyAlignment="1">
      <alignment vertical="center"/>
      <protection/>
    </xf>
    <xf numFmtId="0" fontId="4" fillId="43" borderId="1" xfId="-6803" applyFont="1" applyFill="1" applyBorder="1" applyAlignment="1">
      <alignment vertical="center"/>
      <protection/>
    </xf>
    <xf numFmtId="0" fontId="2" fillId="36" borderId="1" xfId="0" applyFont="1" applyFill="1" applyBorder="1" applyAlignment="1">
      <alignment/>
    </xf>
    <xf numFmtId="0" fontId="2" fillId="36" borderId="1" xfId="0" applyFont="1" applyFill="1" applyBorder="1" applyAlignment="1">
      <alignment/>
    </xf>
    <xf numFmtId="0" fontId="4" fillId="43" borderId="21" xfId="-6803" applyFont="1" applyFill="1" applyBorder="1" applyAlignment="1">
      <alignment vertical="center" wrapText="1"/>
      <protection/>
    </xf>
    <xf numFmtId="0" fontId="4" fillId="43" borderId="22" xfId="-6803" applyFont="1" applyFill="1" applyBorder="1" applyAlignment="1">
      <alignment vertical="center" wrapText="1"/>
      <protection/>
    </xf>
    <xf numFmtId="0" fontId="4" fillId="43" borderId="23" xfId="-6803" applyFont="1" applyFill="1" applyBorder="1" applyAlignment="1">
      <alignment vertical="center" wrapText="1"/>
      <protection/>
    </xf>
    <xf numFmtId="0" fontId="4" fillId="43" borderId="26" xfId="-6803" applyFont="1" applyFill="1" applyBorder="1" applyAlignment="1">
      <alignment horizontal="center" vertical="center" wrapText="1"/>
      <protection/>
    </xf>
    <xf numFmtId="0" fontId="5" fillId="33" borderId="0" xfId="-6667" applyFont="1" applyFill="1" applyBorder="1" applyAlignment="1">
      <alignment horizontal="left"/>
      <protection/>
    </xf>
    <xf numFmtId="0" fontId="2" fillId="33" borderId="0" xfId="-6667" applyFont="1" applyFill="1" applyBorder="1" applyAlignment="1">
      <alignment horizontal="left"/>
      <protection/>
    </xf>
    <xf numFmtId="0" fontId="2" fillId="33" borderId="0" xfId="20" applyFont="1" applyFill="1" applyBorder="1" applyAlignment="1">
      <alignment vertical="center"/>
      <protection/>
    </xf>
    <xf numFmtId="0" fontId="2" fillId="33" borderId="0" xfId="-6667" applyFont="1" applyFill="1" applyBorder="1">
      <alignment/>
      <protection/>
    </xf>
    <xf numFmtId="0" fontId="2" fillId="33" borderId="0" xfId="0" applyFont="1" applyFill="1" applyBorder="1"/>
    <xf numFmtId="0" fontId="2" fillId="41" borderId="56" xfId="0" applyFont="1" applyFill="1" applyBorder="1"/>
    <xf numFmtId="0" fontId="113" fillId="41" borderId="57" xfId="0" applyFont="1" applyFill="1" applyBorder="1"/>
    <xf numFmtId="0" fontId="2" fillId="41" borderId="57" xfId="0" applyFont="1" applyFill="1" applyBorder="1"/>
    <xf numFmtId="0" fontId="2" fillId="41" borderId="58" xfId="0" applyFont="1" applyFill="1" applyBorder="1"/>
    <xf numFmtId="0" fontId="2" fillId="41" borderId="59" xfId="0" applyFont="1" applyFill="1" applyBorder="1"/>
    <xf numFmtId="0" fontId="2" fillId="41" borderId="0" xfId="0" applyFont="1" applyFill="1" applyBorder="1"/>
    <xf numFmtId="0" fontId="2" fillId="41" borderId="60" xfId="0" applyFont="1" applyFill="1" applyBorder="1"/>
    <xf numFmtId="0" fontId="99" fillId="41" borderId="0" xfId="0" applyFont="1" applyFill="1" applyBorder="1"/>
    <xf numFmtId="49" fontId="99" fillId="41" borderId="0" xfId="0" applyNumberFormat="1" applyFont="1" applyFill="1" applyBorder="1"/>
    <xf numFmtId="0" fontId="2" fillId="41" borderId="61" xfId="0" applyFont="1" applyFill="1" applyBorder="1"/>
    <xf numFmtId="0" fontId="2" fillId="41" borderId="62" xfId="0" applyFont="1" applyFill="1" applyBorder="1"/>
    <xf numFmtId="0" fontId="2" fillId="41" borderId="63" xfId="0" applyFont="1" applyFill="1" applyBorder="1"/>
    <xf numFmtId="0" fontId="2" fillId="41" borderId="0" xfId="0" applyFont="1" applyFill="1" applyBorder="1" applyAlignment="1">
      <alignment wrapText="1"/>
    </xf>
    <xf numFmtId="0" fontId="5" fillId="41" borderId="0" xfId="0" applyFont="1" applyFill="1" applyBorder="1" applyAlignment="1">
      <alignment/>
    </xf>
    <xf numFmtId="0" fontId="2" fillId="41" borderId="0" xfId="-6667" applyFont="1" applyFill="1">
      <alignment/>
      <protection/>
    </xf>
    <xf numFmtId="0" fontId="113" fillId="41" borderId="0" xfId="0" applyFont="1" applyFill="1" applyBorder="1"/>
    <xf numFmtId="4" fontId="5" fillId="36" borderId="1" xfId="0" applyNumberFormat="1" applyFont="1" applyFill="1" applyBorder="1" applyAlignment="1">
      <alignment horizontal="right" wrapText="1"/>
    </xf>
    <xf numFmtId="0" fontId="123" fillId="33" borderId="0" xfId="0" applyFont="1" applyFill="1"/>
    <xf numFmtId="0" fontId="2" fillId="33" borderId="25" xfId="0" applyFont="1" applyFill="1" applyBorder="1" applyAlignment="1">
      <alignment/>
    </xf>
    <xf numFmtId="3" fontId="2" fillId="33" borderId="1" xfId="0" applyNumberFormat="1" applyFont="1" applyFill="1" applyBorder="1" applyAlignment="1">
      <alignment horizontal="right"/>
    </xf>
    <xf numFmtId="11" fontId="2" fillId="33" borderId="1" xfId="0" applyNumberFormat="1" applyFont="1" applyFill="1" applyBorder="1" applyAlignment="1">
      <alignment horizontal="center"/>
    </xf>
    <xf numFmtId="4" fontId="2" fillId="33" borderId="1" xfId="0" applyNumberFormat="1" applyFont="1" applyFill="1" applyBorder="1" applyAlignment="1">
      <alignment horizontal="right"/>
    </xf>
    <xf numFmtId="2" fontId="2" fillId="33" borderId="1" xfId="0" applyNumberFormat="1" applyFont="1" applyFill="1" applyBorder="1" applyAlignment="1">
      <alignment horizontal="center"/>
    </xf>
    <xf numFmtId="2" fontId="2" fillId="33" borderId="1" xfId="0" applyNumberFormat="1" applyFont="1" applyFill="1" applyBorder="1" applyAlignment="1">
      <alignment horizontal="right"/>
    </xf>
    <xf numFmtId="0" fontId="2" fillId="33" borderId="25" xfId="0" applyFont="1" applyFill="1" applyBorder="1" applyAlignment="1">
      <alignment/>
    </xf>
    <xf numFmtId="166" fontId="2" fillId="33" borderId="1" xfId="0" applyNumberFormat="1" applyFont="1" applyFill="1" applyBorder="1" applyAlignment="1">
      <alignment horizontal="right"/>
    </xf>
    <xf numFmtId="0" fontId="2" fillId="33" borderId="1" xfId="-6664" applyFont="1" applyFill="1" applyBorder="1" applyAlignment="1">
      <alignment vertical="center"/>
      <protection/>
    </xf>
    <xf numFmtId="3" fontId="2" fillId="33" borderId="1" xfId="0" applyNumberFormat="1" applyFont="1" applyFill="1" applyBorder="1" applyAlignment="1">
      <alignment horizontal="right" vertical="center"/>
    </xf>
    <xf numFmtId="0" fontId="2" fillId="33" borderId="25" xfId="0" applyFont="1" applyFill="1" applyBorder="1" applyAlignment="1">
      <alignment vertical="center"/>
    </xf>
    <xf numFmtId="0" fontId="148" fillId="40" borderId="0" xfId="-32493" applyFont="1" applyFill="1">
      <alignment/>
      <protection/>
    </xf>
    <xf numFmtId="236" fontId="2" fillId="31" borderId="64" xfId="-32493" applyNumberFormat="1" applyFont="1" applyFill="1" applyBorder="1" applyAlignment="1">
      <alignment horizontal="center" vertical="center"/>
      <protection/>
    </xf>
    <xf numFmtId="236" fontId="2" fillId="33" borderId="27" xfId="-32493" applyNumberFormat="1" applyFont="1" applyFill="1" applyBorder="1" applyAlignment="1">
      <alignment horizontal="center" vertical="center"/>
      <protection/>
    </xf>
    <xf numFmtId="0" fontId="2" fillId="0" borderId="64" xfId="-32493" applyFont="1" applyBorder="1" applyAlignment="1">
      <alignment vertical="center"/>
      <protection/>
    </xf>
    <xf numFmtId="0" fontId="2" fillId="0" borderId="64" xfId="0" applyFont="1" applyBorder="1" applyAlignment="1">
      <alignment horizontal="center" vertical="center"/>
    </xf>
    <xf numFmtId="0" fontId="2" fillId="0" borderId="1" xfId="-32493" applyFont="1" applyBorder="1" applyAlignment="1">
      <alignment vertical="center"/>
      <protection/>
    </xf>
    <xf numFmtId="0" fontId="2" fillId="0" borderId="1" xfId="0" applyFont="1" applyBorder="1" applyAlignment="1">
      <alignment horizontal="center" vertical="center"/>
    </xf>
    <xf numFmtId="236" fontId="2" fillId="33" borderId="27" xfId="-32493" applyNumberFormat="1" applyFont="1" applyFill="1" applyBorder="1" applyAlignment="1">
      <alignment horizontal="center" vertical="center"/>
      <protection/>
    </xf>
    <xf numFmtId="0" fontId="2" fillId="0" borderId="27" xfId="0" applyFont="1" applyBorder="1" applyAlignment="1">
      <alignment horizontal="left" vertical="center"/>
    </xf>
    <xf numFmtId="0" fontId="2" fillId="0" borderId="27" xfId="-6669" applyFont="1" applyBorder="1">
      <alignment/>
      <protection/>
    </xf>
    <xf numFmtId="0" fontId="2" fillId="0" borderId="1" xfId="0" applyFont="1" applyBorder="1" applyAlignment="1">
      <alignment horizontal="left" vertical="center"/>
    </xf>
    <xf numFmtId="0" fontId="2" fillId="33" borderId="1" xfId="-6830" applyFill="1" applyBorder="1" applyAlignment="1">
      <alignment horizontal="center"/>
      <protection/>
    </xf>
    <xf numFmtId="4" fontId="90" fillId="36" borderId="1" xfId="-32493" applyNumberFormat="1" applyFont="1" applyFill="1" applyBorder="1" applyAlignment="1">
      <alignment horizontal="right"/>
      <protection/>
    </xf>
    <xf numFmtId="4" fontId="90" fillId="36" borderId="1" xfId="-32493" applyNumberFormat="1" applyFont="1" applyFill="1" applyBorder="1" applyAlignment="1">
      <alignment horizontal="center"/>
      <protection/>
    </xf>
    <xf numFmtId="0" fontId="90" fillId="31" borderId="1" xfId="-32493" applyFont="1" applyFill="1" applyBorder="1" applyAlignment="1">
      <alignment horizontal="right"/>
      <protection/>
    </xf>
    <xf numFmtId="43" fontId="90" fillId="0" borderId="1" xfId="-32493" applyNumberFormat="1" applyFont="1" applyBorder="1" applyAlignment="1">
      <alignment horizontal="right"/>
      <protection/>
    </xf>
    <xf numFmtId="43" fontId="90" fillId="33" borderId="1" xfId="-6671" applyFont="1" applyFill="1" applyBorder="1" applyAlignment="1">
      <alignment horizontal="right" vertical="center"/>
    </xf>
    <xf numFmtId="43" fontId="90" fillId="36" borderId="1" xfId="-32493" applyNumberFormat="1" applyFont="1" applyFill="1" applyBorder="1" applyAlignment="1">
      <alignment horizontal="right"/>
      <protection/>
    </xf>
    <xf numFmtId="4" fontId="90" fillId="33" borderId="1" xfId="-32493" applyNumberFormat="1" applyFont="1" applyFill="1" applyBorder="1" applyAlignment="1">
      <alignment horizontal="right"/>
      <protection/>
    </xf>
    <xf numFmtId="43" fontId="90" fillId="33" borderId="1" xfId="-6671" applyFont="1" applyFill="1" applyBorder="1" applyAlignment="1">
      <alignment vertical="center"/>
    </xf>
    <xf numFmtId="43" fontId="90" fillId="36" borderId="1" xfId="-6671" applyFont="1" applyFill="1" applyBorder="1" applyAlignment="1">
      <alignment horizontal="right"/>
    </xf>
    <xf numFmtId="2" fontId="90" fillId="0" borderId="1" xfId="-32493" applyNumberFormat="1" applyFont="1" applyBorder="1" applyAlignment="1">
      <alignment horizontal="right"/>
      <protection/>
    </xf>
    <xf numFmtId="0" fontId="90" fillId="40" borderId="0" xfId="-32493" applyFont="1" applyFill="1">
      <alignment/>
      <protection/>
    </xf>
    <xf numFmtId="0" fontId="103" fillId="40" borderId="0" xfId="-32493" applyFont="1" applyFill="1">
      <alignment/>
      <protection/>
    </xf>
    <xf numFmtId="0" fontId="101" fillId="40" borderId="0" xfId="-32493" applyFont="1" applyFill="1">
      <alignment/>
      <protection/>
    </xf>
    <xf numFmtId="236" fontId="2" fillId="31" borderId="0" xfId="-32493" applyNumberFormat="1" applyFont="1" applyFill="1" applyBorder="1" applyAlignment="1">
      <alignment horizontal="center" vertical="center"/>
      <protection/>
    </xf>
    <xf numFmtId="236" fontId="2" fillId="33" borderId="27" xfId="-32493" applyNumberFormat="1" applyFont="1" applyFill="1" applyBorder="1" applyAlignment="1">
      <alignment horizontal="center" vertical="center"/>
      <protection/>
    </xf>
    <xf numFmtId="236" fontId="2" fillId="33" borderId="1" xfId="-32493" applyNumberFormat="1" applyFont="1" applyFill="1" applyBorder="1" applyAlignment="1">
      <alignment horizontal="center" vertical="center"/>
      <protection/>
    </xf>
    <xf numFmtId="0" fontId="2" fillId="0" borderId="64" xfId="-32493" applyFont="1" applyBorder="1" applyAlignment="1">
      <alignment vertical="center"/>
      <protection/>
    </xf>
    <xf numFmtId="0" fontId="2" fillId="0" borderId="0" xfId="-32493" applyFont="1" applyAlignment="1">
      <alignment vertical="center"/>
      <protection/>
    </xf>
    <xf numFmtId="236" fontId="2" fillId="31" borderId="1" xfId="-32493" applyNumberFormat="1" applyFont="1" applyFill="1" applyBorder="1" applyAlignment="1">
      <alignment horizontal="center" vertical="center"/>
      <protection/>
    </xf>
    <xf numFmtId="0" fontId="2" fillId="0" borderId="0" xfId="-6803" applyFont="1" applyAlignment="1">
      <alignment vertical="center"/>
      <protection/>
    </xf>
    <xf numFmtId="0" fontId="2" fillId="33" borderId="26" xfId="-6669" applyFont="1" applyFill="1" applyBorder="1" applyAlignment="1">
      <alignment/>
      <protection/>
    </xf>
    <xf numFmtId="0" fontId="2" fillId="0" borderId="1" xfId="-6669" applyFont="1" applyBorder="1">
      <alignment/>
      <protection/>
    </xf>
    <xf numFmtId="0" fontId="2" fillId="33" borderId="1" xfId="-6803" applyFont="1" applyFill="1" applyBorder="1" applyAlignment="1">
      <alignment horizontal="left" vertical="center"/>
      <protection/>
    </xf>
    <xf numFmtId="203" fontId="2" fillId="33" borderId="1" xfId="-6803" applyNumberFormat="1" applyFont="1" applyFill="1" applyBorder="1" applyAlignment="1">
      <alignment horizontal="center" vertical="center"/>
      <protection/>
    </xf>
    <xf numFmtId="0" fontId="2" fillId="33" borderId="25" xfId="0" applyFont="1" applyFill="1" applyBorder="1" applyAlignment="1">
      <alignment/>
    </xf>
    <xf numFmtId="0" fontId="111" fillId="41" borderId="0" xfId="0" applyFont="1" applyFill="1" applyBorder="1"/>
    <xf numFmtId="0" fontId="2" fillId="33" borderId="1" xfId="0" applyFont="1" applyFill="1" applyBorder="1"/>
    <xf numFmtId="0" fontId="2" fillId="0" borderId="1" xfId="0" applyFont="1" applyBorder="1"/>
    <xf numFmtId="0" fontId="2" fillId="0" borderId="27" xfId="0" applyFont="1" applyBorder="1"/>
    <xf numFmtId="3" fontId="2" fillId="0" borderId="1" xfId="0" applyNumberFormat="1" applyFont="1" applyBorder="1"/>
    <xf numFmtId="0" fontId="2" fillId="33" borderId="0" xfId="0" applyFont="1" applyFill="1"/>
    <xf numFmtId="0" fontId="2" fillId="33" borderId="0" xfId="-6830" applyFont="1" applyFill="1" applyBorder="1" applyAlignment="1">
      <alignment vertical="center"/>
      <protection/>
    </xf>
    <xf numFmtId="0" fontId="2" fillId="33" borderId="0" xfId="-6830" applyFont="1" applyFill="1" applyBorder="1">
      <alignment/>
      <protection/>
    </xf>
    <xf numFmtId="1" fontId="2" fillId="0" borderId="1" xfId="-18728" applyNumberFormat="1" applyFont="1" applyBorder="1"/>
    <xf numFmtId="10" fontId="2" fillId="0" borderId="1" xfId="-18728" applyNumberFormat="1" applyFont="1" applyBorder="1"/>
    <xf numFmtId="0" fontId="2" fillId="0" borderId="39" xfId="-6803" applyFont="1" applyBorder="1" applyAlignment="1">
      <alignment/>
      <protection/>
    </xf>
    <xf numFmtId="0" fontId="2" fillId="33" borderId="25" xfId="0" applyFont="1" applyFill="1" applyBorder="1" applyAlignment="1">
      <alignment horizontal="left" vertical="center"/>
    </xf>
    <xf numFmtId="0" fontId="2" fillId="33" borderId="25" xfId="0" applyFont="1" applyFill="1" applyBorder="1" applyAlignment="1">
      <alignment horizontal="left"/>
    </xf>
    <xf numFmtId="4" fontId="2" fillId="49" borderId="1" xfId="0" applyNumberFormat="1" applyFont="1" applyFill="1" applyBorder="1" applyAlignment="1">
      <alignment horizontal="center" vertical="center"/>
    </xf>
    <xf numFmtId="4" fontId="5" fillId="49" borderId="1" xfId="0" applyNumberFormat="1" applyFont="1" applyFill="1" applyBorder="1" applyAlignment="1">
      <alignment horizontal="center" vertical="center"/>
    </xf>
    <xf numFmtId="1" fontId="99" fillId="31" borderId="1" xfId="0" applyNumberFormat="1" applyFont="1" applyFill="1" applyBorder="1"/>
    <xf numFmtId="203" fontId="2" fillId="0" borderId="1" xfId="-6831" applyNumberFormat="1" applyFont="1" applyBorder="1"/>
    <xf numFmtId="0" fontId="90" fillId="33" borderId="2" xfId="0" applyFont="1" applyFill="1" applyBorder="1"/>
    <xf numFmtId="0" fontId="90" fillId="33" borderId="65" xfId="0" applyFont="1" applyFill="1" applyBorder="1"/>
    <xf numFmtId="0" fontId="2" fillId="49" borderId="25" xfId="0" applyFont="1" applyFill="1" applyBorder="1" applyAlignment="1">
      <alignment horizontal="center" vertical="center"/>
    </xf>
    <xf numFmtId="0" fontId="2" fillId="33" borderId="23" xfId="0" applyFont="1" applyFill="1" applyBorder="1" applyAlignment="1">
      <alignment/>
    </xf>
    <xf numFmtId="0" fontId="2" fillId="33" borderId="36" xfId="0" applyFont="1" applyFill="1" applyBorder="1" applyAlignment="1">
      <alignment vertical="center" wrapText="1"/>
    </xf>
    <xf numFmtId="0" fontId="2" fillId="33" borderId="66" xfId="0" applyFont="1" applyFill="1" applyBorder="1" applyAlignment="1">
      <alignment horizontal="left" vertical="center"/>
    </xf>
    <xf numFmtId="0" fontId="5" fillId="33" borderId="26" xfId="0" applyFont="1" applyFill="1" applyBorder="1" applyAlignment="1">
      <alignment horizontal="right" vertical="center"/>
    </xf>
    <xf numFmtId="0" fontId="5" fillId="33" borderId="10" xfId="0" applyFont="1" applyFill="1" applyBorder="1" applyAlignment="1">
      <alignment horizontal="right" vertical="center"/>
    </xf>
    <xf numFmtId="0" fontId="5" fillId="33" borderId="25" xfId="0" applyFont="1" applyFill="1" applyBorder="1" applyAlignment="1">
      <alignment horizontal="right" vertical="center"/>
    </xf>
    <xf numFmtId="0" fontId="2" fillId="33" borderId="25" xfId="-6667" applyFont="1" applyFill="1" applyBorder="1" applyAlignment="1">
      <alignment/>
      <protection/>
    </xf>
    <xf numFmtId="0" fontId="2" fillId="33" borderId="1" xfId="0" applyFont="1" applyFill="1" applyBorder="1" applyAlignment="1">
      <alignment horizontal="left" vertical="center"/>
    </xf>
    <xf numFmtId="2" fontId="2" fillId="51" borderId="1" xfId="-6663" applyNumberFormat="1" applyFont="1" applyFill="1" applyBorder="1" applyAlignment="1">
      <alignment horizontal="right"/>
      <protection/>
    </xf>
    <xf numFmtId="0" fontId="2" fillId="33" borderId="1" xfId="-32493" applyFont="1" applyFill="1" applyBorder="1" applyAlignment="1">
      <alignment horizontal="left" vertical="center" wrapText="1"/>
      <protection/>
    </xf>
    <xf numFmtId="0" fontId="2" fillId="33" borderId="23" xfId="-6663" applyFont="1" applyFill="1" applyBorder="1" applyAlignment="1">
      <alignment/>
      <protection/>
    </xf>
    <xf numFmtId="0" fontId="2" fillId="33" borderId="66" xfId="-6663" applyFont="1" applyFill="1" applyBorder="1" applyAlignment="1">
      <alignment/>
      <protection/>
    </xf>
    <xf numFmtId="0" fontId="2" fillId="49" borderId="25" xfId="-6663" applyFont="1" applyFill="1" applyBorder="1" applyAlignment="1">
      <alignment horizontal="left"/>
      <protection/>
    </xf>
    <xf numFmtId="3" fontId="2" fillId="49" borderId="1" xfId="-6663" applyNumberFormat="1" applyFont="1" applyFill="1" applyBorder="1" applyAlignment="1">
      <alignment horizontal="right"/>
      <protection/>
    </xf>
    <xf numFmtId="11" fontId="2" fillId="49" borderId="1" xfId="-6663" applyNumberFormat="1" applyFont="1" applyFill="1" applyBorder="1" applyAlignment="1">
      <alignment horizontal="center"/>
      <protection/>
    </xf>
    <xf numFmtId="4" fontId="2" fillId="49" borderId="1" xfId="-6663" applyNumberFormat="1" applyFont="1" applyFill="1" applyBorder="1" applyAlignment="1">
      <alignment horizontal="right"/>
      <protection/>
    </xf>
    <xf numFmtId="4" fontId="5" fillId="36" borderId="1" xfId="-6663" applyNumberFormat="1" applyFont="1" applyFill="1" applyBorder="1" applyAlignment="1">
      <alignment horizontal="center"/>
      <protection/>
    </xf>
    <xf numFmtId="3" fontId="2" fillId="0" borderId="0" xfId="0" applyNumberFormat="1" applyFont="1"/>
    <xf numFmtId="1" fontId="0" fillId="0" borderId="0" xfId="0" applyNumberFormat="1"/>
    <xf numFmtId="0" fontId="2" fillId="33" borderId="1" xfId="-32493" applyFont="1" applyFill="1" applyBorder="1" applyAlignment="1">
      <alignment vertical="center"/>
      <protection/>
    </xf>
    <xf numFmtId="4" fontId="90" fillId="33" borderId="1" xfId="-32493" applyNumberFormat="1" applyFont="1" applyFill="1" applyBorder="1" applyAlignment="1">
      <alignment horizontal="right" vertical="center"/>
      <protection/>
    </xf>
    <xf numFmtId="0" fontId="2" fillId="0" borderId="67" xfId="-6803" applyFont="1" applyBorder="1" applyAlignment="1">
      <alignment vertical="center"/>
      <protection/>
    </xf>
    <xf numFmtId="0" fontId="2" fillId="0" borderId="68" xfId="-6803" applyFont="1" applyBorder="1" applyAlignment="1">
      <alignment vertical="center"/>
      <protection/>
    </xf>
    <xf numFmtId="0" fontId="2" fillId="0" borderId="69" xfId="-6803" applyFont="1" applyBorder="1" applyAlignment="1">
      <alignment vertical="center"/>
      <protection/>
    </xf>
    <xf numFmtId="0" fontId="2" fillId="0" borderId="70" xfId="-6803" applyFont="1" applyBorder="1" applyAlignment="1">
      <alignment vertical="center"/>
      <protection/>
    </xf>
    <xf numFmtId="0" fontId="2" fillId="0" borderId="0" xfId="-6803" applyFont="1" applyBorder="1" applyAlignment="1">
      <alignment vertical="center"/>
      <protection/>
    </xf>
    <xf numFmtId="0" fontId="2" fillId="0" borderId="40" xfId="-6803" applyFont="1" applyBorder="1" applyAlignment="1">
      <alignment vertical="center"/>
      <protection/>
    </xf>
    <xf numFmtId="0" fontId="2" fillId="0" borderId="71" xfId="-6803" applyFont="1" applyBorder="1" applyAlignment="1">
      <alignment vertical="center"/>
      <protection/>
    </xf>
    <xf numFmtId="0" fontId="2" fillId="0" borderId="72" xfId="-6803" applyFont="1" applyBorder="1" applyAlignment="1">
      <alignment vertical="center"/>
      <protection/>
    </xf>
    <xf numFmtId="0" fontId="2" fillId="0" borderId="73" xfId="-6803" applyFont="1" applyBorder="1" applyAlignment="1">
      <alignment vertical="center"/>
      <protection/>
    </xf>
    <xf numFmtId="0" fontId="2" fillId="0" borderId="69" xfId="-6803" applyFont="1" applyBorder="1" applyAlignment="1">
      <alignment vertical="center"/>
      <protection/>
    </xf>
    <xf numFmtId="0" fontId="2" fillId="0" borderId="73" xfId="-6803" applyFont="1" applyBorder="1" applyAlignment="1">
      <alignment vertical="center"/>
      <protection/>
    </xf>
    <xf numFmtId="0" fontId="2" fillId="0" borderId="68" xfId="-6803" applyFont="1" applyBorder="1" applyAlignment="1">
      <alignment vertical="center"/>
      <protection/>
    </xf>
    <xf numFmtId="203" fontId="2" fillId="0" borderId="0" xfId="-6831" applyNumberFormat="1" applyFont="1"/>
    <xf numFmtId="0" fontId="2" fillId="33" borderId="26" xfId="-6830" applyFont="1" applyFill="1" applyBorder="1" applyAlignment="1">
      <alignment/>
      <protection/>
    </xf>
    <xf numFmtId="0" fontId="2" fillId="33" borderId="1" xfId="-32493" applyFont="1" applyFill="1" applyBorder="1">
      <alignment/>
      <protection/>
    </xf>
    <xf numFmtId="0" fontId="2" fillId="0" borderId="10" xfId="0" applyFont="1" applyBorder="1"/>
    <xf numFmtId="166" fontId="2" fillId="36" borderId="1" xfId="-6803" applyNumberFormat="1" applyFont="1" applyFill="1" applyBorder="1" applyAlignment="1">
      <alignment horizontal="center" vertical="center"/>
      <protection/>
    </xf>
    <xf numFmtId="9" fontId="2" fillId="33" borderId="0" xfId="-6831" applyFont="1" applyFill="1"/>
    <xf numFmtId="0" fontId="4" fillId="43" borderId="1" xfId="0" applyFont="1" applyFill="1" applyBorder="1" applyAlignment="1">
      <alignment horizontal="center"/>
    </xf>
    <xf numFmtId="0" fontId="4" fillId="43" borderId="1" xfId="0" applyFont="1" applyFill="1" applyBorder="1" applyAlignment="1">
      <alignment horizontal="center" vertical="center"/>
    </xf>
    <xf numFmtId="0" fontId="6" fillId="43" borderId="1" xfId="0" applyFont="1" applyFill="1" applyBorder="1" applyAlignment="1">
      <alignment horizontal="center"/>
    </xf>
    <xf numFmtId="0" fontId="6" fillId="43" borderId="10" xfId="0" applyFont="1" applyFill="1" applyBorder="1" applyAlignment="1">
      <alignment horizontal="center"/>
    </xf>
    <xf numFmtId="0" fontId="2" fillId="0" borderId="1" xfId="-32493" applyFont="1" applyBorder="1" applyAlignment="1">
      <alignment vertical="center"/>
      <protection/>
    </xf>
    <xf numFmtId="0" fontId="2" fillId="0" borderId="1" xfId="0" applyFont="1" applyBorder="1" applyAlignment="1">
      <alignment horizontal="center" vertical="center"/>
    </xf>
    <xf numFmtId="0" fontId="106" fillId="60" borderId="26" xfId="-6803" applyFont="1" applyFill="1" applyBorder="1" applyAlignment="1">
      <alignment vertical="center"/>
      <protection/>
    </xf>
    <xf numFmtId="0" fontId="106" fillId="60" borderId="10" xfId="-6803" applyFont="1" applyFill="1" applyBorder="1" applyAlignment="1">
      <alignment vertical="center"/>
      <protection/>
    </xf>
    <xf numFmtId="0" fontId="106" fillId="60" borderId="25" xfId="-6803" applyFont="1" applyFill="1" applyBorder="1" applyAlignment="1">
      <alignment vertical="center"/>
      <protection/>
    </xf>
    <xf numFmtId="0" fontId="2" fillId="33" borderId="25" xfId="0" applyFont="1" applyFill="1" applyBorder="1" applyAlignment="1">
      <alignment/>
    </xf>
    <xf numFmtId="0" fontId="48" fillId="40" borderId="0" xfId="-32493" applyFont="1" applyFill="1">
      <alignment/>
      <protection/>
    </xf>
    <xf numFmtId="10" fontId="2" fillId="0" borderId="0" xfId="-32493" applyNumberFormat="1" applyFont="1">
      <alignment/>
      <protection/>
    </xf>
    <xf numFmtId="0" fontId="4" fillId="43" borderId="27" xfId="0" applyFont="1" applyFill="1" applyBorder="1" applyAlignment="1">
      <alignment horizontal="center" vertical="center"/>
    </xf>
    <xf numFmtId="0" fontId="4" fillId="43" borderId="27" xfId="0" applyFont="1" applyFill="1" applyBorder="1" applyAlignment="1">
      <alignment horizontal="center" vertical="center" wrapText="1"/>
    </xf>
    <xf numFmtId="0" fontId="2" fillId="36" borderId="25" xfId="0" applyFont="1" applyFill="1" applyBorder="1" applyAlignment="1">
      <alignment horizontal="left" vertical="center" wrapText="1"/>
    </xf>
    <xf numFmtId="0" fontId="5" fillId="36" borderId="10" xfId="0" applyFont="1" applyFill="1" applyBorder="1" applyAlignment="1">
      <alignment horizontal="left" vertical="center"/>
    </xf>
    <xf numFmtId="0" fontId="2" fillId="36" borderId="10" xfId="0" applyFont="1" applyFill="1" applyBorder="1" applyAlignment="1">
      <alignment horizontal="left" vertical="center"/>
    </xf>
    <xf numFmtId="0" fontId="2" fillId="33" borderId="0" xfId="-6659" applyFont="1" applyFill="1">
      <alignment/>
      <protection/>
    </xf>
    <xf numFmtId="0" fontId="2" fillId="33" borderId="0" xfId="-6659" applyFont="1" applyFill="1" applyAlignment="1">
      <alignment horizontal="left" vertical="center"/>
      <protection/>
    </xf>
    <xf numFmtId="0" fontId="2" fillId="31" borderId="0" xfId="-6659" applyFont="1" applyFill="1">
      <alignment/>
      <protection/>
    </xf>
    <xf numFmtId="0" fontId="2" fillId="36" borderId="0" xfId="-6659" applyFont="1" applyFill="1">
      <alignment/>
      <protection/>
    </xf>
    <xf numFmtId="0" fontId="151" fillId="36" borderId="1" xfId="0" applyFont="1" applyFill="1" applyBorder="1" applyAlignment="1">
      <alignment vertical="center" wrapText="1"/>
    </xf>
    <xf numFmtId="0" fontId="152" fillId="36" borderId="1" xfId="0" applyFont="1" applyFill="1" applyBorder="1" applyAlignment="1">
      <alignment vertical="center" wrapText="1"/>
    </xf>
    <xf numFmtId="0" fontId="2" fillId="36" borderId="1" xfId="0" applyFont="1" applyFill="1" applyBorder="1" applyAlignment="1">
      <alignment vertical="center" wrapText="1"/>
    </xf>
    <xf numFmtId="0" fontId="4" fillId="33" borderId="1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2" fillId="33" borderId="1" xfId="0" applyFont="1" applyFill="1" applyBorder="1" applyAlignment="1">
      <alignment horizontal="left" vertical="center" wrapText="1"/>
    </xf>
    <xf numFmtId="0" fontId="2" fillId="33" borderId="1" xfId="0" applyFont="1" applyFill="1" applyBorder="1" applyAlignment="1">
      <alignment horizontal="center" vertical="center" wrapText="1"/>
    </xf>
    <xf numFmtId="0" fontId="2" fillId="33" borderId="1" xfId="0" applyFont="1" applyFill="1" applyBorder="1" applyAlignment="1">
      <alignment horizontal="left" vertical="center" wrapText="1"/>
    </xf>
    <xf numFmtId="0" fontId="2" fillId="33" borderId="1" xfId="0" applyFont="1" applyFill="1" applyBorder="1" applyAlignment="1">
      <alignment horizontal="center" vertical="center"/>
    </xf>
    <xf numFmtId="0" fontId="2" fillId="33" borderId="1" xfId="0" applyFont="1" applyFill="1" applyBorder="1" applyAlignment="1">
      <alignment horizontal="left" vertical="center" wrapText="1"/>
    </xf>
    <xf numFmtId="0" fontId="2" fillId="33" borderId="1" xfId="0" applyFont="1" applyFill="1" applyBorder="1" applyAlignment="1">
      <alignment horizontal="center" vertical="center" wrapText="1"/>
    </xf>
    <xf numFmtId="0" fontId="2" fillId="33" borderId="1" xfId="0" applyFont="1" applyFill="1" applyBorder="1" applyAlignment="1" quotePrefix="1">
      <alignment horizontal="left" vertical="center" wrapText="1"/>
    </xf>
    <xf numFmtId="0" fontId="2" fillId="33" borderId="1" xfId="0" applyFont="1" applyFill="1" applyBorder="1" applyAlignment="1">
      <alignment horizontal="center" vertical="center" wrapText="1"/>
    </xf>
    <xf numFmtId="0" fontId="2" fillId="33" borderId="1" xfId="0" applyFont="1" applyFill="1" applyBorder="1" applyAlignment="1">
      <alignment horizontal="left" vertical="center" wrapText="1"/>
    </xf>
    <xf numFmtId="0" fontId="2" fillId="33" borderId="1" xfId="0" applyFont="1" applyFill="1" applyBorder="1"/>
    <xf numFmtId="0" fontId="2" fillId="33" borderId="1" xfId="0" applyFont="1" applyFill="1" applyBorder="1" applyAlignment="1">
      <alignment wrapText="1"/>
    </xf>
    <xf numFmtId="0" fontId="2" fillId="33" borderId="1"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 xfId="0" applyFont="1" applyFill="1" applyBorder="1" applyAlignment="1">
      <alignment horizontal="left" vertical="center" wrapText="1"/>
    </xf>
    <xf numFmtId="0" fontId="2" fillId="33" borderId="1" xfId="-32493" applyFont="1" applyFill="1" applyBorder="1" applyAlignment="1">
      <alignment vertical="center" wrapText="1"/>
      <protection/>
    </xf>
    <xf numFmtId="0" fontId="4" fillId="31" borderId="10" xfId="0" applyFont="1" applyFill="1" applyBorder="1" applyAlignment="1">
      <alignment horizontal="center" vertical="center"/>
    </xf>
    <xf numFmtId="0" fontId="4" fillId="31" borderId="10" xfId="0" applyFont="1" applyFill="1" applyBorder="1" applyAlignment="1">
      <alignment horizontal="center" vertical="center" wrapText="1"/>
    </xf>
    <xf numFmtId="0" fontId="2" fillId="31" borderId="25" xfId="0" applyFont="1" applyFill="1" applyBorder="1"/>
    <xf numFmtId="0" fontId="4" fillId="31" borderId="15" xfId="0" applyFont="1" applyFill="1" applyBorder="1" applyAlignment="1">
      <alignment horizontal="center" vertical="center"/>
    </xf>
    <xf numFmtId="0" fontId="4" fillId="31" borderId="15" xfId="0" applyFont="1" applyFill="1" applyBorder="1" applyAlignment="1">
      <alignment horizontal="center" vertical="center" wrapText="1"/>
    </xf>
    <xf numFmtId="0" fontId="4" fillId="31" borderId="0" xfId="0" applyFont="1" applyFill="1" applyBorder="1" applyAlignment="1">
      <alignment horizontal="center" vertical="center" wrapText="1"/>
    </xf>
    <xf numFmtId="0" fontId="2" fillId="31" borderId="66" xfId="0" applyFont="1" applyFill="1" applyBorder="1"/>
    <xf numFmtId="0" fontId="153" fillId="33" borderId="1" xfId="0" applyFont="1" applyFill="1" applyBorder="1" applyAlignment="1">
      <alignment horizontal="left" vertical="center" wrapText="1"/>
    </xf>
    <xf numFmtId="0" fontId="153" fillId="33" borderId="66" xfId="0" applyFont="1" applyFill="1" applyBorder="1"/>
    <xf numFmtId="0" fontId="153" fillId="31" borderId="66" xfId="0" applyFont="1" applyFill="1" applyBorder="1"/>
    <xf numFmtId="0" fontId="128" fillId="0" borderId="0" xfId="0" applyFont="1"/>
    <xf numFmtId="0" fontId="2" fillId="0" borderId="71" xfId="-6803" applyFont="1" applyBorder="1" applyAlignment="1">
      <alignment vertical="center"/>
      <protection/>
    </xf>
    <xf numFmtId="0" fontId="2" fillId="33" borderId="25" xfId="-6667" applyFont="1" applyFill="1" applyBorder="1" applyAlignment="1">
      <alignment/>
      <protection/>
    </xf>
    <xf numFmtId="0" fontId="2" fillId="0" borderId="0" xfId="0" applyFont="1"/>
    <xf numFmtId="0" fontId="1" fillId="33" borderId="0" xfId="0" applyFont="1" applyFill="1" applyAlignment="1">
      <alignment horizontal="left" wrapText="1"/>
    </xf>
    <xf numFmtId="0" fontId="1" fillId="33" borderId="0" xfId="0" applyFont="1" applyFill="1" applyAlignment="1">
      <alignment horizontal="left"/>
    </xf>
    <xf numFmtId="0" fontId="2" fillId="0" borderId="0" xfId="-32493" applyFont="1" applyBorder="1" applyAlignment="1">
      <alignment vertical="center"/>
      <protection/>
    </xf>
    <xf numFmtId="0" fontId="128" fillId="0" borderId="0" xfId="-32493" applyFont="1" applyBorder="1" applyAlignment="1">
      <alignment horizontal="left" vertical="center"/>
      <protection/>
    </xf>
    <xf numFmtId="236" fontId="2" fillId="61" borderId="1" xfId="-32493" applyNumberFormat="1" applyFont="1" applyFill="1" applyBorder="1" applyAlignment="1">
      <alignment vertical="center"/>
      <protection/>
    </xf>
    <xf numFmtId="0" fontId="2" fillId="33" borderId="0" xfId="0" applyFont="1" applyFill="1"/>
    <xf numFmtId="0" fontId="2" fillId="33" borderId="1" xfId="-6830" applyFill="1" applyBorder="1" applyAlignment="1">
      <alignment/>
      <protection/>
    </xf>
    <xf numFmtId="236" fontId="2" fillId="33" borderId="1" xfId="-32493" applyNumberFormat="1" applyFont="1" applyFill="1" applyBorder="1" applyAlignment="1">
      <alignment horizontal="center" vertical="center"/>
      <protection/>
    </xf>
    <xf numFmtId="0" fontId="2" fillId="33" borderId="1" xfId="-6830" applyFont="1" applyFill="1" applyBorder="1" applyAlignment="1">
      <alignment/>
      <protection/>
    </xf>
    <xf numFmtId="0" fontId="2" fillId="33" borderId="1" xfId="-6830" applyFont="1" applyFill="1" applyBorder="1" applyAlignment="1">
      <alignment/>
      <protection/>
    </xf>
    <xf numFmtId="0" fontId="2" fillId="33" borderId="1" xfId="-32493" applyFont="1" applyFill="1" applyBorder="1" applyAlignment="1">
      <alignment vertical="center"/>
      <protection/>
    </xf>
    <xf numFmtId="0" fontId="2" fillId="33" borderId="1" xfId="-32493" applyFont="1" applyFill="1" applyBorder="1" applyAlignment="1">
      <alignment horizontal="center" vertical="center"/>
      <protection/>
    </xf>
    <xf numFmtId="0" fontId="2" fillId="33" borderId="1" xfId="-32493" applyFont="1" applyFill="1" applyBorder="1" applyAlignment="1">
      <alignment horizontal="left" vertical="center"/>
      <protection/>
    </xf>
    <xf numFmtId="0" fontId="2" fillId="33" borderId="1" xfId="-32493" applyFont="1" applyFill="1" applyBorder="1" applyAlignment="1">
      <alignment horizontal="center" vertical="center"/>
      <protection/>
    </xf>
    <xf numFmtId="0" fontId="2" fillId="33" borderId="1" xfId="-32493" applyFont="1" applyFill="1" applyBorder="1" applyAlignment="1">
      <alignment horizontal="left" vertical="center"/>
      <protection/>
    </xf>
    <xf numFmtId="0" fontId="2" fillId="33" borderId="1" xfId="-32493" applyFont="1" applyFill="1" applyBorder="1" applyAlignment="1">
      <alignment vertical="center"/>
      <protection/>
    </xf>
    <xf numFmtId="0" fontId="2" fillId="33" borderId="27" xfId="-32493" applyFont="1" applyFill="1" applyBorder="1" applyAlignment="1">
      <alignment vertical="center"/>
      <protection/>
    </xf>
    <xf numFmtId="0" fontId="2" fillId="33" borderId="27" xfId="-32493" applyFont="1" applyFill="1" applyBorder="1" applyAlignment="1">
      <alignment horizontal="center" vertical="center"/>
      <protection/>
    </xf>
    <xf numFmtId="0" fontId="2" fillId="33" borderId="64" xfId="-32493" applyFont="1" applyFill="1" applyBorder="1" applyAlignment="1">
      <alignment vertical="center"/>
      <protection/>
    </xf>
    <xf numFmtId="0" fontId="2" fillId="33" borderId="64" xfId="-32493" applyFont="1" applyFill="1" applyBorder="1" applyAlignment="1">
      <alignment horizontal="center" vertical="center"/>
      <protection/>
    </xf>
    <xf numFmtId="0" fontId="2" fillId="33" borderId="1" xfId="-32493" applyFont="1" applyFill="1" applyBorder="1" applyAlignment="1">
      <alignment vertical="center"/>
      <protection/>
    </xf>
    <xf numFmtId="0" fontId="2" fillId="33" borderId="1" xfId="-32493" applyFont="1" applyFill="1" applyBorder="1" applyAlignment="1">
      <alignment vertical="center"/>
      <protection/>
    </xf>
    <xf numFmtId="0" fontId="2" fillId="33" borderId="1" xfId="-6830" applyFont="1" applyFill="1" applyBorder="1" applyAlignment="1">
      <alignment/>
      <protection/>
    </xf>
    <xf numFmtId="2" fontId="2" fillId="33" borderId="1" xfId="-6830" applyNumberFormat="1" applyFill="1" applyBorder="1">
      <alignment/>
      <protection/>
    </xf>
    <xf numFmtId="235" fontId="2" fillId="33" borderId="1" xfId="-6830" applyNumberFormat="1" applyFill="1" applyBorder="1">
      <alignment/>
      <protection/>
    </xf>
    <xf numFmtId="2" fontId="2" fillId="33" borderId="27" xfId="-6830" applyNumberFormat="1" applyFill="1" applyBorder="1">
      <alignment/>
      <protection/>
    </xf>
    <xf numFmtId="1" fontId="2" fillId="33" borderId="64" xfId="-6830" applyNumberFormat="1" applyFill="1" applyBorder="1">
      <alignment/>
      <protection/>
    </xf>
    <xf numFmtId="234" fontId="90" fillId="33" borderId="26" xfId="-31555" applyNumberFormat="1" applyFont="1" applyFill="1" applyBorder="1" applyAlignment="1" applyProtection="1">
      <alignment horizontal="right" vertical="center"/>
      <protection/>
    </xf>
    <xf numFmtId="196" fontId="90" fillId="33" borderId="21" xfId="-31555" applyNumberFormat="1" applyFont="1" applyFill="1" applyBorder="1" applyAlignment="1" applyProtection="1">
      <alignment horizontal="right" vertical="center"/>
      <protection/>
    </xf>
    <xf numFmtId="3" fontId="90" fillId="33" borderId="26" xfId="-31548" applyNumberFormat="1" applyFont="1" applyFill="1" applyBorder="1" applyAlignment="1" applyProtection="1">
      <alignment horizontal="right" vertical="center"/>
      <protection/>
    </xf>
    <xf numFmtId="2" fontId="2" fillId="33" borderId="1" xfId="-32493" applyNumberFormat="1" applyFont="1" applyFill="1" applyBorder="1" applyAlignment="1">
      <alignment vertical="center"/>
      <protection/>
    </xf>
    <xf numFmtId="2" fontId="2" fillId="33" borderId="27" xfId="-32493" applyNumberFormat="1" applyFont="1" applyFill="1" applyBorder="1" applyAlignment="1">
      <alignment vertical="center"/>
      <protection/>
    </xf>
    <xf numFmtId="2" fontId="2" fillId="33" borderId="64" xfId="-32493" applyNumberFormat="1" applyFont="1" applyFill="1" applyBorder="1" applyAlignment="1">
      <alignment vertical="center"/>
      <protection/>
    </xf>
    <xf numFmtId="11" fontId="2" fillId="33" borderId="1" xfId="-6669" applyNumberFormat="1" applyFill="1" applyBorder="1">
      <alignment/>
      <protection/>
    </xf>
    <xf numFmtId="2" fontId="2" fillId="33" borderId="1" xfId="-6669" applyNumberFormat="1" applyFill="1" applyBorder="1">
      <alignment/>
      <protection/>
    </xf>
    <xf numFmtId="2" fontId="2" fillId="33" borderId="1" xfId="-32493" applyNumberFormat="1" applyFont="1" applyFill="1" applyBorder="1" applyAlignment="1">
      <alignment vertical="center"/>
      <protection/>
    </xf>
    <xf numFmtId="2" fontId="2" fillId="33" borderId="27" xfId="-32493" applyNumberFormat="1" applyFont="1" applyFill="1" applyBorder="1" applyAlignment="1">
      <alignment vertical="center"/>
      <protection/>
    </xf>
    <xf numFmtId="11" fontId="2" fillId="33" borderId="1" xfId="-6669" applyNumberFormat="1" applyFont="1" applyFill="1" applyBorder="1">
      <alignment/>
      <protection/>
    </xf>
    <xf numFmtId="11" fontId="2" fillId="33" borderId="27" xfId="-6669" applyNumberFormat="1" applyFont="1" applyFill="1" applyBorder="1">
      <alignment/>
      <protection/>
    </xf>
    <xf numFmtId="11" fontId="2" fillId="33" borderId="27" xfId="-6669" applyNumberFormat="1" applyFill="1" applyBorder="1">
      <alignment/>
      <protection/>
    </xf>
    <xf numFmtId="0" fontId="2" fillId="0" borderId="0" xfId="-32493" applyFont="1" applyAlignment="1">
      <alignment vertical="center"/>
      <protection/>
    </xf>
    <xf numFmtId="0" fontId="2" fillId="0" borderId="0" xfId="-6830" applyFont="1">
      <alignment/>
      <protection/>
    </xf>
    <xf numFmtId="0" fontId="2" fillId="0" borderId="0" xfId="-6669" applyFont="1">
      <alignment/>
      <protection/>
    </xf>
    <xf numFmtId="235" fontId="2" fillId="33" borderId="1" xfId="-32493" applyNumberFormat="1" applyFont="1" applyFill="1" applyBorder="1" applyAlignment="1">
      <alignment vertical="center"/>
      <protection/>
    </xf>
    <xf numFmtId="1" fontId="2" fillId="33" borderId="64" xfId="-32493" applyNumberFormat="1" applyFont="1" applyFill="1" applyBorder="1" applyAlignment="1">
      <alignment horizontal="right" vertical="center"/>
      <protection/>
    </xf>
    <xf numFmtId="235" fontId="2" fillId="33" borderId="1" xfId="-32493" applyNumberFormat="1" applyFont="1" applyFill="1" applyBorder="1" applyAlignment="1">
      <alignment horizontal="right" vertical="center"/>
      <protection/>
    </xf>
    <xf numFmtId="0" fontId="2" fillId="36" borderId="1" xfId="0" applyFont="1" applyFill="1" applyBorder="1" applyAlignment="1">
      <alignment horizontal="left" vertical="center"/>
    </xf>
    <xf numFmtId="0" fontId="2" fillId="36" borderId="25" xfId="0" applyFont="1" applyFill="1" applyBorder="1" applyAlignment="1">
      <alignment horizontal="left" vertical="center"/>
    </xf>
    <xf numFmtId="0" fontId="2" fillId="33" borderId="36" xfId="0" applyFont="1" applyFill="1" applyBorder="1" applyAlignment="1">
      <alignment horizontal="center" vertical="center" wrapText="1"/>
    </xf>
    <xf numFmtId="0" fontId="5" fillId="0" borderId="0" xfId="-32493" applyFont="1" applyFill="1" applyBorder="1" applyAlignment="1">
      <alignment vertical="center"/>
      <protection/>
    </xf>
    <xf numFmtId="0" fontId="111" fillId="0" borderId="0" xfId="0" applyFont="1"/>
    <xf numFmtId="0" fontId="5" fillId="0" borderId="0" xfId="-32493" applyFont="1" applyAlignment="1">
      <alignment vertical="center"/>
      <protection/>
    </xf>
    <xf numFmtId="0" fontId="2" fillId="33" borderId="36" xfId="0" applyFont="1" applyFill="1" applyBorder="1" applyAlignment="1">
      <alignment horizontal="center" vertical="center" wrapText="1"/>
    </xf>
    <xf numFmtId="0" fontId="2" fillId="33" borderId="1" xfId="0" applyFont="1" applyFill="1" applyBorder="1" applyAlignment="1" quotePrefix="1">
      <alignment horizontal="left" vertical="center" wrapText="1"/>
    </xf>
    <xf numFmtId="0" fontId="2" fillId="33" borderId="1" xfId="0" applyFont="1" applyFill="1" applyBorder="1" applyAlignment="1">
      <alignment horizontal="left" vertical="center" wrapText="1"/>
    </xf>
    <xf numFmtId="166" fontId="5" fillId="36" borderId="1" xfId="0" applyNumberFormat="1" applyFont="1" applyFill="1" applyBorder="1" applyAlignment="1">
      <alignment horizontal="right"/>
    </xf>
    <xf numFmtId="164" fontId="2" fillId="0" borderId="0" xfId="-32493" applyNumberFormat="1" applyFont="1">
      <alignment/>
      <protection/>
    </xf>
    <xf numFmtId="0" fontId="99" fillId="33" borderId="1" xfId="-6659" applyFont="1" applyFill="1" applyBorder="1">
      <alignment/>
      <protection/>
    </xf>
    <xf numFmtId="0" fontId="99" fillId="33" borderId="1" xfId="-6659" applyFont="1" applyFill="1" applyBorder="1" applyAlignment="1">
      <alignment/>
      <protection/>
    </xf>
    <xf numFmtId="0" fontId="99" fillId="33" borderId="1" xfId="-6659" applyFont="1" applyFill="1" applyBorder="1" applyAlignment="1">
      <alignment horizontal="left" indent="1"/>
      <protection/>
    </xf>
    <xf numFmtId="4" fontId="2" fillId="33" borderId="1" xfId="0" applyNumberFormat="1" applyFont="1" applyFill="1" applyBorder="1" applyAlignment="1">
      <alignment horizontal="right" vertical="center"/>
    </xf>
    <xf numFmtId="166" fontId="2" fillId="33" borderId="1" xfId="0" applyNumberFormat="1" applyFont="1" applyFill="1" applyBorder="1"/>
    <xf numFmtId="3" fontId="2" fillId="33" borderId="1" xfId="0" applyNumberFormat="1" applyFont="1" applyFill="1" applyBorder="1"/>
    <xf numFmtId="3" fontId="5" fillId="33" borderId="1" xfId="0" applyNumberFormat="1" applyFont="1" applyFill="1" applyBorder="1" applyAlignment="1">
      <alignment horizontal="right" vertical="center"/>
    </xf>
    <xf numFmtId="3" fontId="2" fillId="33" borderId="43" xfId="0" applyNumberFormat="1" applyFont="1" applyFill="1" applyBorder="1"/>
    <xf numFmtId="3" fontId="5" fillId="33" borderId="43" xfId="0" applyNumberFormat="1" applyFont="1" applyFill="1" applyBorder="1" applyAlignment="1">
      <alignment horizontal="right" vertical="center"/>
    </xf>
    <xf numFmtId="0" fontId="2" fillId="36" borderId="1" xfId="0" applyFont="1" applyFill="1" applyBorder="1" applyAlignment="1">
      <alignment horizontal="left" vertical="center" wrapText="1"/>
    </xf>
    <xf numFmtId="0" fontId="4" fillId="43" borderId="1" xfId="-32493" applyFont="1" applyFill="1" applyBorder="1" applyAlignment="1">
      <alignment horizontal="center" vertical="center" wrapText="1"/>
      <protection/>
    </xf>
    <xf numFmtId="0" fontId="6" fillId="43" borderId="1" xfId="-32493" applyFont="1" applyFill="1" applyBorder="1" applyAlignment="1">
      <alignment horizontal="center" vertical="center" wrapText="1"/>
      <protection/>
    </xf>
    <xf numFmtId="0" fontId="2" fillId="40" borderId="0" xfId="-32493" applyFont="1" applyFill="1">
      <alignment/>
      <protection/>
    </xf>
    <xf numFmtId="0" fontId="2" fillId="0" borderId="0" xfId="-32493" applyFont="1">
      <alignment/>
      <protection/>
    </xf>
    <xf numFmtId="0" fontId="2" fillId="0" borderId="1" xfId="-32493" applyFont="1" applyBorder="1">
      <alignment/>
      <protection/>
    </xf>
    <xf numFmtId="203" fontId="2" fillId="0" borderId="1" xfId="-6831" applyNumberFormat="1" applyFont="1" applyBorder="1"/>
    <xf numFmtId="2" fontId="2" fillId="0" borderId="1" xfId="-32493" applyNumberFormat="1" applyFont="1" applyBorder="1">
      <alignment/>
      <protection/>
    </xf>
    <xf numFmtId="0" fontId="2" fillId="36" borderId="1" xfId="0" applyFont="1" applyFill="1" applyBorder="1" applyAlignment="1">
      <alignment horizontal="left" vertical="center" wrapText="1"/>
    </xf>
    <xf numFmtId="0" fontId="4" fillId="43" borderId="21" xfId="-6668" applyFont="1" applyFill="1" applyBorder="1" applyAlignment="1" applyProtection="1">
      <alignment horizontal="center" vertical="center"/>
      <protection/>
    </xf>
    <xf numFmtId="0" fontId="111" fillId="34" borderId="1" xfId="0" applyFont="1" applyFill="1" applyBorder="1" applyAlignment="1">
      <alignment horizontal="center" vertical="center"/>
    </xf>
    <xf numFmtId="0" fontId="1" fillId="33" borderId="0" xfId="0" applyFont="1" applyFill="1" applyAlignment="1">
      <alignment wrapText="1"/>
    </xf>
    <xf numFmtId="0" fontId="2" fillId="0" borderId="0" xfId="0" applyFont="1" applyBorder="1"/>
    <xf numFmtId="0" fontId="0" fillId="0" borderId="15" xfId="0" applyBorder="1"/>
    <xf numFmtId="0" fontId="2" fillId="36" borderId="2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23" xfId="0" applyFont="1" applyFill="1" applyBorder="1"/>
    <xf numFmtId="0" fontId="2" fillId="36" borderId="24"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20" xfId="0" applyFont="1" applyFill="1" applyBorder="1"/>
    <xf numFmtId="0" fontId="2" fillId="36" borderId="0" xfId="0" applyFont="1" applyFill="1" applyBorder="1" applyAlignment="1">
      <alignment vertical="center"/>
    </xf>
    <xf numFmtId="0" fontId="2" fillId="36" borderId="24" xfId="0" applyFont="1" applyFill="1" applyBorder="1" applyAlignment="1">
      <alignment horizontal="center" vertical="center" textRotation="90" wrapText="1"/>
    </xf>
    <xf numFmtId="0" fontId="2" fillId="36" borderId="0" xfId="0" applyFont="1" applyFill="1" applyBorder="1" applyAlignment="1">
      <alignment horizontal="center" vertical="center" textRotation="90" wrapText="1"/>
    </xf>
    <xf numFmtId="0" fontId="2" fillId="36" borderId="0" xfId="0" applyFont="1" applyFill="1" applyBorder="1"/>
    <xf numFmtId="0" fontId="2" fillId="36" borderId="20" xfId="0" applyFont="1" applyFill="1" applyBorder="1" applyAlignment="1">
      <alignment horizontal="center" vertical="center"/>
    </xf>
    <xf numFmtId="0" fontId="154" fillId="36" borderId="20" xfId="0" applyFont="1" applyFill="1" applyBorder="1" applyAlignment="1">
      <alignment horizontal="center" vertical="center"/>
    </xf>
    <xf numFmtId="0" fontId="154" fillId="36" borderId="25" xfId="0" applyFont="1" applyFill="1" applyBorder="1" applyAlignment="1">
      <alignment horizontal="left" vertical="center" wrapText="1"/>
    </xf>
    <xf numFmtId="0" fontId="154" fillId="36" borderId="1" xfId="0" applyFont="1" applyFill="1" applyBorder="1" applyAlignment="1">
      <alignment vertical="center" wrapText="1"/>
    </xf>
    <xf numFmtId="0" fontId="154" fillId="33" borderId="3" xfId="0" applyFont="1" applyFill="1" applyBorder="1" applyAlignment="1">
      <alignment horizontal="center" vertical="center" wrapText="1"/>
    </xf>
    <xf numFmtId="0" fontId="154" fillId="33" borderId="3" xfId="0" applyFont="1" applyFill="1" applyBorder="1" applyAlignment="1">
      <alignment horizontal="center" vertical="center"/>
    </xf>
    <xf numFmtId="0" fontId="154" fillId="31" borderId="3" xfId="0" applyFont="1" applyFill="1" applyBorder="1" applyAlignment="1">
      <alignment horizontal="left" vertical="center" wrapText="1"/>
    </xf>
    <xf numFmtId="0" fontId="154" fillId="33" borderId="1" xfId="0" applyFont="1" applyFill="1" applyBorder="1" applyAlignment="1">
      <alignment horizontal="left" vertical="center" wrapText="1"/>
    </xf>
    <xf numFmtId="0" fontId="154" fillId="33" borderId="1" xfId="0" applyFont="1" applyFill="1" applyBorder="1" applyAlignment="1">
      <alignment horizontal="center" vertical="center" wrapText="1"/>
    </xf>
    <xf numFmtId="0" fontId="154" fillId="33" borderId="1" xfId="0" applyFont="1" applyFill="1" applyBorder="1" applyAlignment="1" quotePrefix="1">
      <alignment horizontal="left" vertical="center" wrapText="1"/>
    </xf>
    <xf numFmtId="0" fontId="154" fillId="36" borderId="66" xfId="-32493" applyFont="1" applyFill="1" applyBorder="1" applyAlignment="1">
      <alignment horizontal="left" vertical="center"/>
      <protection/>
    </xf>
    <xf numFmtId="0" fontId="154" fillId="36" borderId="27" xfId="0" applyFont="1" applyFill="1" applyBorder="1" applyAlignment="1">
      <alignment horizontal="left" vertical="center" wrapText="1"/>
    </xf>
    <xf numFmtId="0" fontId="154" fillId="33" borderId="36" xfId="-32493" applyFont="1" applyFill="1" applyBorder="1" applyAlignment="1">
      <alignment horizontal="left" vertical="center" wrapText="1"/>
      <protection/>
    </xf>
    <xf numFmtId="0" fontId="154" fillId="33" borderId="27" xfId="0" applyFont="1" applyFill="1" applyBorder="1" applyAlignment="1">
      <alignment horizontal="left" vertical="center" wrapText="1"/>
    </xf>
    <xf numFmtId="0" fontId="0" fillId="0" borderId="10" xfId="-6803" applyFont="1" applyBorder="1" applyAlignment="1">
      <alignment horizontal="left"/>
      <protection/>
    </xf>
    <xf numFmtId="0" fontId="0" fillId="0" borderId="25" xfId="-6803" applyFont="1" applyBorder="1" applyAlignment="1">
      <alignment horizontal="left"/>
      <protection/>
    </xf>
    <xf numFmtId="0" fontId="131" fillId="33" borderId="0" xfId="-6803" applyFont="1" applyFill="1" applyBorder="1" applyAlignment="1">
      <alignment vertical="center"/>
      <protection/>
    </xf>
    <xf numFmtId="0" fontId="130" fillId="33" borderId="0" xfId="-6803" applyFont="1" applyFill="1" applyBorder="1">
      <alignment/>
      <protection/>
    </xf>
    <xf numFmtId="0" fontId="122" fillId="33" borderId="0" xfId="0" applyFont="1" applyFill="1"/>
    <xf numFmtId="0" fontId="128" fillId="33" borderId="0" xfId="-6830" applyFont="1" applyFill="1" applyBorder="1">
      <alignment/>
      <protection/>
    </xf>
    <xf numFmtId="0" fontId="2" fillId="33" borderId="0" xfId="0" applyFont="1" applyFill="1"/>
    <xf numFmtId="239" fontId="90" fillId="36" borderId="74" xfId="-6671" applyNumberFormat="1" applyFont="1" applyFill="1" applyBorder="1" applyAlignment="1">
      <alignment vertical="center"/>
    </xf>
    <xf numFmtId="0" fontId="0" fillId="0" borderId="0" xfId="-32493" applyFont="1">
      <alignment/>
      <protection/>
    </xf>
    <xf numFmtId="239" fontId="90" fillId="36" borderId="75" xfId="-6671" applyNumberFormat="1" applyFont="1" applyFill="1" applyBorder="1" applyAlignment="1">
      <alignment vertical="center"/>
    </xf>
    <xf numFmtId="239" fontId="90" fillId="36" borderId="76" xfId="-6671" applyNumberFormat="1" applyFont="1" applyFill="1" applyBorder="1" applyAlignment="1">
      <alignment vertical="center"/>
    </xf>
    <xf numFmtId="239" fontId="90" fillId="36" borderId="77" xfId="-6671" applyNumberFormat="1" applyFont="1" applyFill="1" applyBorder="1" applyAlignment="1">
      <alignment vertical="center"/>
    </xf>
    <xf numFmtId="239" fontId="90" fillId="36" borderId="78" xfId="-6671" applyNumberFormat="1" applyFont="1" applyFill="1" applyBorder="1" applyAlignment="1">
      <alignment vertical="center"/>
    </xf>
    <xf numFmtId="239" fontId="90" fillId="36" borderId="79" xfId="-6671" applyNumberFormat="1" applyFont="1" applyFill="1" applyBorder="1" applyAlignment="1">
      <alignment vertical="center"/>
    </xf>
    <xf numFmtId="239" fontId="90" fillId="36" borderId="80" xfId="-6671" applyNumberFormat="1" applyFont="1" applyFill="1" applyBorder="1" applyAlignment="1">
      <alignment vertical="center"/>
    </xf>
    <xf numFmtId="239" fontId="90" fillId="36" borderId="81" xfId="-6671" applyNumberFormat="1" applyFont="1" applyFill="1" applyBorder="1" applyAlignment="1">
      <alignment vertical="center"/>
    </xf>
    <xf numFmtId="239" fontId="90" fillId="36" borderId="82" xfId="-6671" applyNumberFormat="1" applyFont="1" applyFill="1" applyBorder="1" applyAlignment="1">
      <alignment vertical="center"/>
    </xf>
    <xf numFmtId="239" fontId="90" fillId="36" borderId="83" xfId="-6671" applyNumberFormat="1" applyFont="1" applyFill="1" applyBorder="1" applyAlignment="1">
      <alignment vertical="center"/>
    </xf>
    <xf numFmtId="0" fontId="2" fillId="0" borderId="21" xfId="-6803" applyFont="1" applyBorder="1" applyAlignment="1">
      <alignment vertical="center"/>
      <protection/>
    </xf>
    <xf numFmtId="0" fontId="2" fillId="0" borderId="22" xfId="-6803" applyFont="1" applyBorder="1">
      <alignment/>
      <protection/>
    </xf>
    <xf numFmtId="0" fontId="2" fillId="0" borderId="26" xfId="-6803" applyFont="1" applyBorder="1" applyAlignment="1">
      <alignment horizontal="left"/>
      <protection/>
    </xf>
    <xf numFmtId="0" fontId="2" fillId="33" borderId="1" xfId="0" applyFont="1" applyFill="1" applyBorder="1" applyAlignment="1">
      <alignment horizontal="center" vertical="center" wrapText="1"/>
    </xf>
    <xf numFmtId="0" fontId="2" fillId="33" borderId="1" xfId="0" applyFont="1" applyFill="1" applyBorder="1" applyAlignment="1">
      <alignment horizontal="center" vertical="center"/>
    </xf>
    <xf numFmtId="0" fontId="2" fillId="33" borderId="0" xfId="0" applyFont="1" applyFill="1"/>
    <xf numFmtId="0" fontId="0" fillId="33" borderId="0" xfId="-6803" applyFont="1" applyFill="1" applyBorder="1">
      <alignment/>
      <protection/>
    </xf>
    <xf numFmtId="0" fontId="2" fillId="33" borderId="0" xfId="-31599" applyFont="1" applyFill="1" applyBorder="1" applyAlignment="1">
      <alignment horizontal="center" vertical="center"/>
      <protection/>
    </xf>
    <xf numFmtId="0" fontId="2" fillId="33" borderId="0" xfId="0" applyFont="1" applyFill="1" applyBorder="1"/>
    <xf numFmtId="0" fontId="2" fillId="0" borderId="0" xfId="0" applyFont="1" applyBorder="1"/>
    <xf numFmtId="0" fontId="111" fillId="34" borderId="1" xfId="0" applyFont="1" applyFill="1" applyBorder="1" applyAlignment="1">
      <alignment vertical="center"/>
    </xf>
    <xf numFmtId="0" fontId="0" fillId="0" borderId="23" xfId="-6803" applyFont="1" applyBorder="1">
      <alignment/>
      <protection/>
    </xf>
    <xf numFmtId="0" fontId="0" fillId="0" borderId="10" xfId="-6803" applyFont="1" applyBorder="1">
      <alignment/>
      <protection/>
    </xf>
    <xf numFmtId="0" fontId="0" fillId="0" borderId="25" xfId="-6803" applyFont="1" applyBorder="1">
      <alignment/>
      <protection/>
    </xf>
    <xf numFmtId="0" fontId="137" fillId="0" borderId="10" xfId="-6803" applyFont="1" applyBorder="1">
      <alignment/>
      <protection/>
    </xf>
    <xf numFmtId="0" fontId="137" fillId="0" borderId="10" xfId="-6803" applyFont="1" applyBorder="1" applyAlignment="1">
      <alignment horizontal="left" indent="1"/>
      <protection/>
    </xf>
    <xf numFmtId="0" fontId="137" fillId="0" borderId="10" xfId="0" applyFont="1" applyBorder="1"/>
    <xf numFmtId="0" fontId="2" fillId="0" borderId="10" xfId="-6803" applyFont="1" applyBorder="1">
      <alignment/>
      <protection/>
    </xf>
    <xf numFmtId="0" fontId="61" fillId="0" borderId="26" xfId="-6672" applyBorder="1" applyAlignment="1">
      <alignment/>
    </xf>
    <xf numFmtId="0" fontId="142" fillId="43" borderId="27" xfId="0" applyFont="1" applyFill="1" applyBorder="1"/>
    <xf numFmtId="0" fontId="5" fillId="33" borderId="1" xfId="0" applyFont="1" applyFill="1" applyBorder="1"/>
    <xf numFmtId="3" fontId="5" fillId="33" borderId="1" xfId="0" applyNumberFormat="1" applyFont="1" applyFill="1" applyBorder="1"/>
    <xf numFmtId="237" fontId="101" fillId="33" borderId="0" xfId="-6665" applyNumberFormat="1" applyFont="1" applyFill="1" applyBorder="1" applyAlignment="1" applyProtection="1">
      <alignment horizontal="right" vertical="center"/>
      <protection/>
    </xf>
    <xf numFmtId="0" fontId="2" fillId="33" borderId="84" xfId="0" applyFont="1" applyFill="1" applyBorder="1" applyAlignment="1">
      <alignment horizontal="center" vertical="center" wrapText="1"/>
    </xf>
    <xf numFmtId="0" fontId="2" fillId="33" borderId="85" xfId="0" applyFont="1" applyFill="1" applyBorder="1" applyAlignment="1">
      <alignment horizontal="center" vertical="center" wrapText="1"/>
    </xf>
    <xf numFmtId="0" fontId="90" fillId="33" borderId="0" xfId="0" applyFont="1" applyFill="1" applyBorder="1"/>
    <xf numFmtId="237" fontId="127" fillId="33" borderId="10" xfId="-6665" applyNumberFormat="1" applyFont="1" applyFill="1" applyBorder="1" applyAlignment="1" applyProtection="1">
      <alignment horizontal="right" vertical="center"/>
      <protection/>
    </xf>
    <xf numFmtId="237" fontId="2" fillId="33" borderId="1" xfId="0" applyNumberFormat="1" applyFont="1" applyFill="1" applyBorder="1"/>
    <xf numFmtId="0" fontId="5" fillId="33" borderId="20" xfId="0" applyFont="1" applyFill="1" applyBorder="1" applyAlignment="1">
      <alignment horizontal="right" vertical="center"/>
    </xf>
    <xf numFmtId="237" fontId="127" fillId="33" borderId="1" xfId="-6665" applyNumberFormat="1" applyFont="1" applyFill="1" applyBorder="1" applyAlignment="1" applyProtection="1">
      <alignment horizontal="right" vertical="center"/>
      <protection/>
    </xf>
    <xf numFmtId="0" fontId="4" fillId="43" borderId="43" xfId="-6668" applyFont="1" applyFill="1" applyBorder="1" applyAlignment="1" applyProtection="1">
      <alignment vertical="center"/>
      <protection/>
    </xf>
    <xf numFmtId="239" fontId="90" fillId="36" borderId="86" xfId="-6671" applyNumberFormat="1" applyFont="1" applyFill="1" applyBorder="1" applyAlignment="1">
      <alignment vertical="center"/>
    </xf>
    <xf numFmtId="0" fontId="90" fillId="33" borderId="43" xfId="0" applyFont="1" applyFill="1" applyBorder="1"/>
    <xf numFmtId="3" fontId="2" fillId="33" borderId="43" xfId="0" applyNumberFormat="1" applyFont="1" applyFill="1" applyBorder="1" applyAlignment="1">
      <alignment horizontal="right" vertical="center"/>
    </xf>
    <xf numFmtId="0" fontId="5" fillId="33" borderId="43" xfId="0" applyFont="1" applyFill="1" applyBorder="1"/>
    <xf numFmtId="3" fontId="5" fillId="33" borderId="43" xfId="0" applyNumberFormat="1" applyFont="1" applyFill="1" applyBorder="1"/>
    <xf numFmtId="0" fontId="2" fillId="33" borderId="1" xfId="0" applyNumberFormat="1" applyFont="1" applyFill="1" applyBorder="1" applyAlignment="1" applyProtection="1">
      <alignment horizontal="left" vertical="center" wrapText="1"/>
      <protection/>
    </xf>
    <xf numFmtId="3" fontId="2" fillId="33" borderId="1" xfId="0" applyNumberFormat="1" applyFont="1" applyFill="1" applyBorder="1" applyAlignment="1" applyProtection="1">
      <alignment horizontal="left" vertical="center" wrapText="1"/>
      <protection/>
    </xf>
    <xf numFmtId="3" fontId="2" fillId="33" borderId="1" xfId="0" applyNumberFormat="1" applyFont="1" applyFill="1" applyBorder="1"/>
    <xf numFmtId="3" fontId="90" fillId="33" borderId="1" xfId="0" applyNumberFormat="1" applyFont="1" applyFill="1" applyBorder="1" applyAlignment="1">
      <alignment horizontal="center"/>
    </xf>
    <xf numFmtId="9" fontId="2" fillId="33" borderId="1" xfId="-6831" applyFont="1" applyFill="1" applyBorder="1"/>
    <xf numFmtId="0" fontId="2" fillId="33" borderId="1" xfId="0" applyFont="1" applyFill="1" applyBorder="1" applyAlignment="1">
      <alignment horizontal="left" vertical="center"/>
    </xf>
    <xf numFmtId="0" fontId="0" fillId="0" borderId="0" xfId="-6803" applyFont="1" applyBorder="1">
      <alignment/>
      <protection/>
    </xf>
    <xf numFmtId="0" fontId="0" fillId="33" borderId="0" xfId="0" applyFill="1" applyBorder="1"/>
    <xf numFmtId="3" fontId="2" fillId="33" borderId="1" xfId="0" applyNumberFormat="1" applyFont="1" applyFill="1" applyBorder="1"/>
    <xf numFmtId="0" fontId="2" fillId="0" borderId="1" xfId="-32493" applyFont="1" applyBorder="1" applyAlignment="1">
      <alignment horizontal="left" vertical="center"/>
      <protection/>
    </xf>
    <xf numFmtId="0" fontId="150" fillId="0" borderId="1" xfId="-6672" applyFont="1" applyBorder="1" applyAlignment="1">
      <alignment horizontal="left" vertical="center"/>
    </xf>
    <xf numFmtId="0" fontId="2" fillId="0" borderId="27" xfId="-32493" applyFont="1" applyBorder="1" applyAlignment="1">
      <alignment horizontal="left" vertical="center"/>
      <protection/>
    </xf>
    <xf numFmtId="0" fontId="154" fillId="33" borderId="1" xfId="-32493" applyFont="1" applyFill="1" applyBorder="1" applyAlignment="1">
      <alignment horizontal="center" vertical="center" wrapText="1"/>
      <protection/>
    </xf>
    <xf numFmtId="0" fontId="90" fillId="33" borderId="0" xfId="-32493" applyFont="1" applyFill="1">
      <alignment/>
      <protection/>
    </xf>
    <xf numFmtId="0" fontId="149" fillId="33" borderId="0" xfId="-32493" applyFont="1" applyFill="1">
      <alignment/>
      <protection/>
    </xf>
    <xf numFmtId="0" fontId="103" fillId="33" borderId="0" xfId="-32493" applyFont="1" applyFill="1">
      <alignment/>
      <protection/>
    </xf>
    <xf numFmtId="0" fontId="101" fillId="33" borderId="0" xfId="-32493" applyFont="1" applyFill="1">
      <alignment/>
      <protection/>
    </xf>
    <xf numFmtId="0" fontId="2" fillId="33" borderId="0" xfId="-32493" applyFont="1" applyFill="1">
      <alignment/>
      <protection/>
    </xf>
    <xf numFmtId="3" fontId="124" fillId="33" borderId="37" xfId="-6803" applyNumberFormat="1" applyFont="1" applyFill="1" applyBorder="1" applyAlignment="1">
      <alignment vertical="center"/>
      <protection/>
    </xf>
    <xf numFmtId="0" fontId="99" fillId="33" borderId="1" xfId="-6803" applyFont="1" applyFill="1" applyBorder="1" applyAlignment="1">
      <alignment horizontal="left"/>
      <protection/>
    </xf>
    <xf numFmtId="0" fontId="99" fillId="33" borderId="1" xfId="-6659" applyFont="1" applyFill="1" applyBorder="1" applyAlignment="1">
      <alignment horizontal="left"/>
      <protection/>
    </xf>
    <xf numFmtId="0" fontId="101" fillId="20" borderId="1" xfId="0" applyFont="1" applyFill="1" applyBorder="1" applyAlignment="1">
      <alignment horizontal="center" vertical="center"/>
    </xf>
    <xf numFmtId="0" fontId="99" fillId="0" borderId="1" xfId="-6803" applyFont="1" applyBorder="1" applyAlignment="1">
      <alignment horizontal="left"/>
      <protection/>
    </xf>
    <xf numFmtId="0" fontId="99" fillId="0" borderId="26" xfId="-6803" applyFont="1" applyBorder="1" applyAlignment="1">
      <alignment/>
      <protection/>
    </xf>
    <xf numFmtId="0" fontId="99" fillId="0" borderId="10" xfId="-6803" applyFont="1" applyBorder="1" applyAlignment="1">
      <alignment/>
      <protection/>
    </xf>
    <xf numFmtId="0" fontId="99" fillId="0" borderId="25" xfId="-6803" applyFont="1" applyBorder="1" applyAlignment="1">
      <alignment/>
      <protection/>
    </xf>
    <xf numFmtId="0" fontId="4" fillId="43" borderId="1" xfId="0" applyFont="1" applyFill="1" applyBorder="1" applyAlignment="1">
      <alignment horizontal="center"/>
    </xf>
    <xf numFmtId="0" fontId="99" fillId="0" borderId="27" xfId="-6803" applyFont="1" applyBorder="1" applyAlignment="1">
      <alignment horizontal="left"/>
      <protection/>
    </xf>
    <xf numFmtId="0" fontId="4" fillId="43" borderId="1" xfId="0" applyFont="1" applyFill="1" applyBorder="1" applyAlignment="1">
      <alignment horizontal="center" vertical="center" wrapText="1"/>
    </xf>
    <xf numFmtId="3" fontId="2" fillId="0" borderId="87" xfId="0" applyNumberFormat="1" applyFont="1" applyBorder="1"/>
    <xf numFmtId="0" fontId="2" fillId="0" borderId="88" xfId="-6803" applyFont="1" applyBorder="1" applyAlignment="1">
      <alignment/>
      <protection/>
    </xf>
    <xf numFmtId="0" fontId="2" fillId="0" borderId="2" xfId="-6803" applyFont="1" applyBorder="1" applyAlignment="1">
      <alignment/>
      <protection/>
    </xf>
    <xf numFmtId="0" fontId="0" fillId="0" borderId="89" xfId="-6803" applyFont="1" applyBorder="1">
      <alignment/>
      <protection/>
    </xf>
    <xf numFmtId="0" fontId="2" fillId="0" borderId="90" xfId="-6803" applyFont="1" applyBorder="1" applyAlignment="1">
      <alignment vertical="center"/>
      <protection/>
    </xf>
    <xf numFmtId="0" fontId="0" fillId="0" borderId="91" xfId="-6803" applyFont="1" applyBorder="1" applyAlignment="1">
      <alignment horizontal="left"/>
      <protection/>
    </xf>
    <xf numFmtId="0" fontId="2" fillId="0" borderId="32" xfId="0" applyFont="1" applyBorder="1"/>
    <xf numFmtId="0" fontId="2" fillId="0" borderId="31" xfId="0" applyFont="1" applyBorder="1"/>
    <xf numFmtId="0" fontId="2" fillId="0" borderId="34" xfId="0" applyFont="1" applyBorder="1"/>
    <xf numFmtId="0" fontId="2" fillId="0" borderId="35" xfId="0" applyFont="1" applyBorder="1"/>
    <xf numFmtId="0" fontId="2" fillId="33" borderId="28" xfId="0" applyFont="1" applyFill="1" applyBorder="1"/>
    <xf numFmtId="0" fontId="2" fillId="33" borderId="29" xfId="0" applyFont="1" applyFill="1" applyBorder="1"/>
    <xf numFmtId="0" fontId="2" fillId="0" borderId="29" xfId="0" applyFont="1" applyBorder="1"/>
    <xf numFmtId="0" fontId="2" fillId="33" borderId="30" xfId="0" applyFont="1" applyFill="1" applyBorder="1"/>
    <xf numFmtId="0" fontId="2" fillId="33" borderId="31" xfId="0" applyFont="1" applyFill="1" applyBorder="1"/>
    <xf numFmtId="0" fontId="0" fillId="0" borderId="31" xfId="-6803" applyFont="1" applyBorder="1">
      <alignment/>
      <protection/>
    </xf>
    <xf numFmtId="0" fontId="2" fillId="41" borderId="32" xfId="-31599" applyFont="1" applyFill="1" applyBorder="1">
      <alignment/>
      <protection/>
    </xf>
    <xf numFmtId="0" fontId="101" fillId="31" borderId="2" xfId="0" applyFont="1" applyFill="1" applyBorder="1"/>
    <xf numFmtId="2" fontId="2" fillId="41" borderId="32" xfId="-31599" applyNumberFormat="1" applyFont="1" applyFill="1" applyBorder="1">
      <alignment/>
      <protection/>
    </xf>
    <xf numFmtId="0" fontId="2" fillId="33" borderId="32" xfId="0" applyFont="1" applyFill="1" applyBorder="1"/>
    <xf numFmtId="0" fontId="2" fillId="33" borderId="33" xfId="0" applyFont="1" applyFill="1" applyBorder="1"/>
    <xf numFmtId="0" fontId="2" fillId="33" borderId="34" xfId="0" applyFont="1" applyFill="1" applyBorder="1"/>
    <xf numFmtId="0" fontId="2" fillId="33" borderId="35" xfId="0" applyFont="1" applyFill="1" applyBorder="1"/>
    <xf numFmtId="0" fontId="2" fillId="0" borderId="30" xfId="0" applyFont="1" applyBorder="1"/>
    <xf numFmtId="0" fontId="2" fillId="0" borderId="92" xfId="-6803" applyFont="1" applyBorder="1" applyAlignment="1">
      <alignment/>
      <protection/>
    </xf>
    <xf numFmtId="0" fontId="0" fillId="0" borderId="2" xfId="0" applyBorder="1"/>
    <xf numFmtId="0" fontId="2" fillId="41" borderId="33" xfId="0" applyFont="1" applyFill="1" applyBorder="1"/>
    <xf numFmtId="0" fontId="2" fillId="41" borderId="34" xfId="0" applyFont="1" applyFill="1" applyBorder="1"/>
    <xf numFmtId="0" fontId="2" fillId="33" borderId="88" xfId="-6803" applyFont="1" applyFill="1" applyBorder="1" applyAlignment="1">
      <alignment/>
      <protection/>
    </xf>
    <xf numFmtId="0" fontId="2" fillId="33" borderId="2" xfId="-6803" applyFont="1" applyFill="1" applyBorder="1" applyAlignment="1">
      <alignment/>
      <protection/>
    </xf>
    <xf numFmtId="0" fontId="99" fillId="33" borderId="31" xfId="-6830" applyFont="1" applyFill="1" applyBorder="1">
      <alignment/>
      <protection/>
    </xf>
    <xf numFmtId="0" fontId="99" fillId="33" borderId="91" xfId="-6803" applyFont="1" applyFill="1" applyBorder="1" applyAlignment="1">
      <alignment horizontal="left" indent="1"/>
      <protection/>
    </xf>
    <xf numFmtId="0" fontId="2" fillId="33" borderId="2" xfId="-6803" applyFont="1" applyFill="1" applyBorder="1" applyAlignment="1">
      <alignment/>
      <protection/>
    </xf>
    <xf numFmtId="0" fontId="131" fillId="0" borderId="32" xfId="-6803" applyFont="1" applyBorder="1" applyAlignment="1">
      <alignment horizontal="center" vertical="center"/>
      <protection/>
    </xf>
    <xf numFmtId="0" fontId="130" fillId="41" borderId="31" xfId="-6803" applyFont="1" applyFill="1" applyBorder="1">
      <alignment/>
      <protection/>
    </xf>
    <xf numFmtId="0" fontId="101" fillId="38" borderId="2" xfId="-6803" applyNumberFormat="1" applyFont="1" applyFill="1" applyBorder="1" applyAlignment="1" applyProtection="1">
      <alignment horizontal="center" vertical="center" wrapText="1"/>
      <protection/>
    </xf>
    <xf numFmtId="0" fontId="90" fillId="0" borderId="2" xfId="-32534" applyFont="1" applyBorder="1" applyAlignment="1">
      <alignment horizontal="left"/>
      <protection/>
    </xf>
    <xf numFmtId="0" fontId="131" fillId="41" borderId="33" xfId="-6803" applyFont="1" applyFill="1" applyBorder="1" applyAlignment="1">
      <alignment horizontal="center" vertical="center"/>
      <protection/>
    </xf>
    <xf numFmtId="0" fontId="131" fillId="41" borderId="34" xfId="-6803" applyFont="1" applyFill="1" applyBorder="1" applyAlignment="1">
      <alignment vertical="center"/>
      <protection/>
    </xf>
    <xf numFmtId="0" fontId="130" fillId="41" borderId="34" xfId="-6803" applyFont="1" applyFill="1" applyBorder="1">
      <alignment/>
      <protection/>
    </xf>
    <xf numFmtId="0" fontId="130" fillId="41" borderId="35" xfId="-6803" applyFont="1" applyFill="1" applyBorder="1">
      <alignment/>
      <protection/>
    </xf>
    <xf numFmtId="0" fontId="131" fillId="41" borderId="32" xfId="-6803" applyFont="1" applyFill="1" applyBorder="1" applyAlignment="1">
      <alignment horizontal="center" vertical="center"/>
      <protection/>
    </xf>
    <xf numFmtId="0" fontId="130" fillId="0" borderId="31" xfId="-6803" applyFont="1" applyBorder="1">
      <alignment/>
      <protection/>
    </xf>
    <xf numFmtId="0" fontId="130" fillId="0" borderId="0" xfId="-6803" applyFont="1" applyBorder="1">
      <alignment/>
      <protection/>
    </xf>
    <xf numFmtId="0" fontId="130" fillId="0" borderId="34" xfId="-6803" applyFont="1" applyBorder="1">
      <alignment/>
      <protection/>
    </xf>
    <xf numFmtId="0" fontId="130" fillId="0" borderId="35" xfId="-6803" applyFont="1" applyBorder="1">
      <alignment/>
      <protection/>
    </xf>
    <xf numFmtId="239" fontId="90" fillId="36" borderId="93" xfId="-6671" applyNumberFormat="1" applyFont="1" applyFill="1" applyBorder="1" applyAlignment="1">
      <alignment vertical="center"/>
    </xf>
    <xf numFmtId="0" fontId="2" fillId="33" borderId="29" xfId="-6830" applyFont="1" applyFill="1" applyBorder="1">
      <alignment/>
      <protection/>
    </xf>
    <xf numFmtId="0" fontId="2" fillId="33" borderId="30" xfId="-6830" applyFont="1" applyFill="1" applyBorder="1">
      <alignment/>
      <protection/>
    </xf>
    <xf numFmtId="0" fontId="2" fillId="33" borderId="31" xfId="-6830" applyFont="1" applyFill="1" applyBorder="1">
      <alignment/>
      <protection/>
    </xf>
    <xf numFmtId="0" fontId="132" fillId="33" borderId="32" xfId="-6803" applyFont="1" applyFill="1" applyBorder="1" applyAlignment="1">
      <alignment horizontal="left" vertical="center"/>
      <protection/>
    </xf>
    <xf numFmtId="0" fontId="130" fillId="33" borderId="31" xfId="-6803" applyFont="1" applyFill="1" applyBorder="1">
      <alignment/>
      <protection/>
    </xf>
    <xf numFmtId="238" fontId="2" fillId="41" borderId="32" xfId="-6660" applyNumberFormat="1" applyFont="1" applyFill="1" applyBorder="1" applyAlignment="1">
      <alignment horizontal="center"/>
    </xf>
    <xf numFmtId="0" fontId="4" fillId="43" borderId="94" xfId="0" applyFont="1" applyFill="1" applyBorder="1"/>
    <xf numFmtId="0" fontId="2" fillId="58" borderId="88" xfId="0" applyFont="1" applyFill="1" applyBorder="1"/>
    <xf numFmtId="0" fontId="2" fillId="58" borderId="2" xfId="0" applyFont="1" applyFill="1" applyBorder="1"/>
    <xf numFmtId="0" fontId="2" fillId="41" borderId="32" xfId="0" applyFont="1" applyFill="1" applyBorder="1"/>
    <xf numFmtId="0" fontId="4" fillId="53" borderId="32" xfId="0" applyFont="1" applyFill="1" applyBorder="1" applyAlignment="1">
      <alignment vertical="center"/>
    </xf>
    <xf numFmtId="0" fontId="130" fillId="41" borderId="95" xfId="-6803" applyFont="1" applyFill="1" applyBorder="1">
      <alignment/>
      <protection/>
    </xf>
    <xf numFmtId="0" fontId="101" fillId="58" borderId="32" xfId="-6668" applyFont="1" applyFill="1" applyBorder="1" applyAlignment="1" applyProtection="1">
      <alignment horizontal="center" vertical="center"/>
      <protection/>
    </xf>
    <xf numFmtId="0" fontId="90" fillId="58" borderId="32" xfId="-6668" applyFont="1" applyFill="1" applyBorder="1" applyAlignment="1" applyProtection="1">
      <alignment horizontal="left" vertical="center"/>
      <protection/>
    </xf>
    <xf numFmtId="0" fontId="90" fillId="58" borderId="32" xfId="-6668" applyFont="1" applyFill="1" applyBorder="1" applyAlignment="1" applyProtection="1">
      <alignment horizontal="left" vertical="center" indent="1"/>
      <protection/>
    </xf>
    <xf numFmtId="0" fontId="90" fillId="58" borderId="32" xfId="-6668" applyFont="1" applyFill="1" applyBorder="1" applyAlignment="1" applyProtection="1">
      <alignment horizontal="left" vertical="center" indent="2"/>
      <protection/>
    </xf>
    <xf numFmtId="0" fontId="101" fillId="58" borderId="32" xfId="-6668" applyFont="1" applyFill="1" applyBorder="1" applyAlignment="1" applyProtection="1">
      <alignment horizontal="left" vertical="center" indent="1"/>
      <protection/>
    </xf>
    <xf numFmtId="0" fontId="101" fillId="58" borderId="32" xfId="-6668" applyFont="1" applyFill="1" applyBorder="1" applyAlignment="1" applyProtection="1">
      <alignment horizontal="left" vertical="center"/>
      <protection/>
    </xf>
    <xf numFmtId="0" fontId="90" fillId="41" borderId="33" xfId="-6668" applyFont="1" applyFill="1" applyBorder="1" applyAlignment="1" applyProtection="1">
      <alignment horizontal="left" vertical="center"/>
      <protection/>
    </xf>
    <xf numFmtId="0" fontId="4" fillId="43" borderId="40" xfId="-6668" applyFont="1" applyFill="1" applyBorder="1" applyAlignment="1">
      <alignment horizontal="center" vertical="center"/>
      <protection/>
    </xf>
    <xf numFmtId="239" fontId="90" fillId="36" borderId="96" xfId="-6671" applyNumberFormat="1" applyFont="1" applyFill="1" applyBorder="1" applyAlignment="1">
      <alignment vertical="center"/>
    </xf>
    <xf numFmtId="239" fontId="90" fillId="36" borderId="97" xfId="-6671" applyNumberFormat="1" applyFont="1" applyFill="1" applyBorder="1" applyAlignment="1">
      <alignment vertical="center"/>
    </xf>
    <xf numFmtId="239" fontId="90" fillId="36" borderId="98" xfId="-6671" applyNumberFormat="1" applyFont="1" applyFill="1" applyBorder="1" applyAlignment="1">
      <alignment vertical="center"/>
    </xf>
    <xf numFmtId="0" fontId="90" fillId="0" borderId="25" xfId="-32534" applyFont="1" applyBorder="1">
      <alignment/>
      <protection/>
    </xf>
    <xf numFmtId="0" fontId="101" fillId="38" borderId="27" xfId="-6803" applyNumberFormat="1" applyFont="1" applyFill="1" applyBorder="1" applyAlignment="1" applyProtection="1">
      <alignment horizontal="center" vertical="center" wrapText="1"/>
      <protection/>
    </xf>
    <xf numFmtId="239" fontId="90" fillId="36" borderId="99" xfId="-6671" applyNumberFormat="1" applyFont="1" applyFill="1" applyBorder="1" applyAlignment="1">
      <alignment vertical="center"/>
    </xf>
    <xf numFmtId="239" fontId="90" fillId="36" borderId="100" xfId="-6671" applyNumberFormat="1" applyFont="1" applyFill="1" applyBorder="1" applyAlignment="1">
      <alignment vertical="center"/>
    </xf>
    <xf numFmtId="239" fontId="90" fillId="36" borderId="101" xfId="-6671" applyNumberFormat="1" applyFont="1" applyFill="1" applyBorder="1" applyAlignment="1">
      <alignment vertical="center"/>
    </xf>
    <xf numFmtId="0" fontId="6" fillId="43" borderId="102" xfId="-6666" applyFont="1" applyFill="1" applyBorder="1" applyAlignment="1">
      <alignment horizontal="center" vertical="center"/>
      <protection/>
    </xf>
    <xf numFmtId="239" fontId="90" fillId="36" borderId="103" xfId="-6671" applyNumberFormat="1" applyFont="1" applyFill="1" applyBorder="1" applyAlignment="1">
      <alignment vertical="center"/>
    </xf>
    <xf numFmtId="239" fontId="90" fillId="36" borderId="104" xfId="-6671" applyNumberFormat="1" applyFont="1" applyFill="1" applyBorder="1" applyAlignment="1">
      <alignment vertical="center"/>
    </xf>
    <xf numFmtId="239" fontId="90" fillId="33" borderId="0" xfId="-6671" applyNumberFormat="1" applyFont="1" applyFill="1" applyBorder="1" applyAlignment="1">
      <alignment vertical="center"/>
    </xf>
    <xf numFmtId="0" fontId="4" fillId="43" borderId="20" xfId="-6668" applyFont="1" applyFill="1" applyBorder="1" applyAlignment="1">
      <alignment horizontal="center" vertical="center"/>
      <protection/>
    </xf>
    <xf numFmtId="3" fontId="2" fillId="33" borderId="3" xfId="0" applyNumberFormat="1" applyFont="1" applyFill="1" applyBorder="1"/>
    <xf numFmtId="239" fontId="90" fillId="36" borderId="105" xfId="-6671" applyNumberFormat="1" applyFont="1" applyFill="1" applyBorder="1" applyAlignment="1">
      <alignment vertical="center"/>
    </xf>
    <xf numFmtId="239" fontId="90" fillId="36" borderId="106" xfId="-6671" applyNumberFormat="1" applyFont="1" applyFill="1" applyBorder="1" applyAlignment="1">
      <alignment vertical="center"/>
    </xf>
    <xf numFmtId="239" fontId="90" fillId="36" borderId="107" xfId="-6671" applyNumberFormat="1" applyFont="1" applyFill="1" applyBorder="1" applyAlignment="1">
      <alignment vertical="center"/>
    </xf>
    <xf numFmtId="239" fontId="90" fillId="36" borderId="108" xfId="-6671" applyNumberFormat="1" applyFont="1" applyFill="1" applyBorder="1" applyAlignment="1">
      <alignment vertical="center"/>
    </xf>
    <xf numFmtId="239" fontId="90" fillId="36" borderId="109" xfId="-6671" applyNumberFormat="1" applyFont="1" applyFill="1" applyBorder="1" applyAlignment="1">
      <alignment vertical="center"/>
    </xf>
    <xf numFmtId="239" fontId="90" fillId="36" borderId="110" xfId="-6671" applyNumberFormat="1" applyFont="1" applyFill="1" applyBorder="1" applyAlignment="1">
      <alignment vertical="center"/>
    </xf>
    <xf numFmtId="0" fontId="2" fillId="33" borderId="26" xfId="0" applyFont="1" applyFill="1" applyBorder="1"/>
    <xf numFmtId="4" fontId="2" fillId="33" borderId="3" xfId="0" applyNumberFormat="1" applyFont="1" applyFill="1" applyBorder="1"/>
    <xf numFmtId="0" fontId="4" fillId="43" borderId="64" xfId="0" applyNumberFormat="1" applyFont="1" applyFill="1" applyBorder="1" applyAlignment="1" applyProtection="1">
      <alignment horizontal="center" vertical="center" wrapText="1"/>
      <protection/>
    </xf>
    <xf numFmtId="239" fontId="90" fillId="36" borderId="111" xfId="-6671" applyNumberFormat="1" applyFont="1" applyFill="1" applyBorder="1" applyAlignment="1">
      <alignment vertical="center"/>
    </xf>
    <xf numFmtId="239" fontId="90" fillId="36" borderId="112" xfId="-6671" applyNumberFormat="1" applyFont="1" applyFill="1" applyBorder="1" applyAlignment="1">
      <alignment vertical="center"/>
    </xf>
    <xf numFmtId="239" fontId="90" fillId="36" borderId="113" xfId="-6671" applyNumberFormat="1" applyFont="1" applyFill="1" applyBorder="1" applyAlignment="1">
      <alignment vertical="center"/>
    </xf>
    <xf numFmtId="239" fontId="90" fillId="36" borderId="114" xfId="-6671" applyNumberFormat="1" applyFont="1" applyFill="1" applyBorder="1" applyAlignment="1">
      <alignment vertical="center"/>
    </xf>
    <xf numFmtId="239" fontId="90" fillId="36" borderId="115" xfId="-6671" applyNumberFormat="1" applyFont="1" applyFill="1" applyBorder="1" applyAlignment="1">
      <alignment vertical="center"/>
    </xf>
    <xf numFmtId="239" fontId="90" fillId="36" borderId="116" xfId="-6671" applyNumberFormat="1" applyFont="1" applyFill="1" applyBorder="1" applyAlignment="1">
      <alignment vertical="center"/>
    </xf>
    <xf numFmtId="239" fontId="90" fillId="33" borderId="117" xfId="-6671" applyNumberFormat="1" applyFont="1" applyFill="1" applyBorder="1" applyAlignment="1">
      <alignment vertical="center"/>
    </xf>
    <xf numFmtId="239" fontId="90" fillId="33" borderId="118" xfId="-6671" applyNumberFormat="1" applyFont="1" applyFill="1" applyBorder="1" applyAlignment="1">
      <alignment vertical="center"/>
    </xf>
    <xf numFmtId="239" fontId="90" fillId="33" borderId="119" xfId="-6671" applyNumberFormat="1" applyFont="1" applyFill="1" applyBorder="1" applyAlignment="1">
      <alignment vertical="center"/>
    </xf>
    <xf numFmtId="239" fontId="90" fillId="33" borderId="120" xfId="-6671" applyNumberFormat="1" applyFont="1" applyFill="1" applyBorder="1" applyAlignment="1">
      <alignment vertical="center"/>
    </xf>
    <xf numFmtId="0" fontId="2" fillId="0" borderId="121" xfId="-6803" applyFont="1" applyBorder="1" applyAlignment="1">
      <alignment/>
      <protection/>
    </xf>
    <xf numFmtId="0" fontId="2" fillId="0" borderId="122" xfId="-6803" applyFont="1" applyBorder="1" applyAlignment="1">
      <alignment/>
      <protection/>
    </xf>
    <xf numFmtId="0" fontId="137" fillId="0" borderId="60" xfId="0" applyFont="1" applyBorder="1"/>
    <xf numFmtId="0" fontId="2" fillId="0" borderId="122" xfId="-6803" applyFont="1" applyBorder="1" applyAlignment="1">
      <alignment/>
      <protection/>
    </xf>
    <xf numFmtId="0" fontId="2" fillId="0" borderId="123" xfId="-6803" applyFont="1" applyBorder="1" applyAlignment="1">
      <alignment vertical="center"/>
      <protection/>
    </xf>
    <xf numFmtId="0" fontId="0" fillId="0" borderId="124" xfId="-6803" applyFont="1" applyBorder="1">
      <alignment/>
      <protection/>
    </xf>
    <xf numFmtId="0" fontId="0" fillId="0" borderId="59" xfId="-6803" applyFont="1" applyBorder="1">
      <alignment/>
      <protection/>
    </xf>
    <xf numFmtId="0" fontId="0" fillId="0" borderId="60" xfId="-6803" applyFont="1" applyBorder="1">
      <alignment/>
      <protection/>
    </xf>
    <xf numFmtId="0" fontId="4" fillId="43" borderId="59" xfId="-6666" applyFont="1" applyFill="1" applyBorder="1" applyAlignment="1" applyProtection="1">
      <alignment horizontal="left" vertical="center"/>
      <protection/>
    </xf>
    <xf numFmtId="0" fontId="0" fillId="0" borderId="0" xfId="0" applyBorder="1"/>
    <xf numFmtId="0" fontId="0" fillId="0" borderId="60" xfId="0" applyBorder="1"/>
    <xf numFmtId="0" fontId="6" fillId="43" borderId="125" xfId="-6666" applyFont="1" applyFill="1" applyBorder="1" applyAlignment="1" applyProtection="1">
      <alignment horizontal="center" vertical="center"/>
      <protection/>
    </xf>
    <xf numFmtId="0" fontId="90" fillId="0" borderId="59" xfId="-6666" applyFont="1" applyBorder="1" applyAlignment="1" applyProtection="1">
      <alignment horizontal="left" vertical="center"/>
      <protection/>
    </xf>
    <xf numFmtId="237" fontId="0" fillId="0" borderId="0" xfId="0" applyNumberFormat="1" applyBorder="1"/>
    <xf numFmtId="0" fontId="90" fillId="0" borderId="59" xfId="-6666" applyFont="1" applyBorder="1" applyAlignment="1" applyProtection="1" quotePrefix="1">
      <alignment horizontal="left" vertical="center"/>
      <protection/>
    </xf>
    <xf numFmtId="0" fontId="90" fillId="0" borderId="126" xfId="-6666" applyFont="1" applyBorder="1" applyAlignment="1" applyProtection="1">
      <alignment horizontal="left" vertical="center"/>
      <protection/>
    </xf>
    <xf numFmtId="0" fontId="0" fillId="0" borderId="61" xfId="0" applyBorder="1"/>
    <xf numFmtId="0" fontId="0" fillId="0" borderId="62" xfId="0" applyBorder="1"/>
    <xf numFmtId="0" fontId="0" fillId="0" borderId="63" xfId="0" applyBorder="1"/>
    <xf numFmtId="0" fontId="0" fillId="0" borderId="56" xfId="0" applyBorder="1"/>
    <xf numFmtId="0" fontId="0" fillId="0" borderId="57" xfId="0" applyBorder="1"/>
    <xf numFmtId="0" fontId="0" fillId="0" borderId="58" xfId="0" applyBorder="1"/>
    <xf numFmtId="0" fontId="2" fillId="0" borderId="121" xfId="-6803" applyFont="1" applyBorder="1" applyAlignment="1">
      <alignment/>
      <protection/>
    </xf>
    <xf numFmtId="0" fontId="2" fillId="0" borderId="122" xfId="-6803" applyFont="1" applyBorder="1" applyAlignment="1">
      <alignment/>
      <protection/>
    </xf>
    <xf numFmtId="0" fontId="137" fillId="0" borderId="124" xfId="0" applyFont="1" applyBorder="1"/>
    <xf numFmtId="0" fontId="0" fillId="0" borderId="59" xfId="0" applyBorder="1"/>
    <xf numFmtId="0" fontId="90" fillId="33" borderId="59" xfId="-6666" applyFont="1" applyFill="1" applyBorder="1" applyAlignment="1" applyProtection="1">
      <alignment horizontal="left" vertical="center"/>
      <protection/>
    </xf>
    <xf numFmtId="239" fontId="0" fillId="0" borderId="0" xfId="0" applyNumberFormat="1" applyBorder="1"/>
    <xf numFmtId="239" fontId="0" fillId="0" borderId="62" xfId="0" applyNumberFormat="1" applyBorder="1"/>
    <xf numFmtId="239" fontId="0" fillId="0" borderId="57" xfId="0" applyNumberFormat="1" applyBorder="1"/>
    <xf numFmtId="0" fontId="2" fillId="33" borderId="121" xfId="-6803" applyFont="1" applyFill="1" applyBorder="1" applyAlignment="1">
      <alignment/>
      <protection/>
    </xf>
    <xf numFmtId="0" fontId="2" fillId="33" borderId="122" xfId="-6803" applyFont="1" applyFill="1" applyBorder="1" applyAlignment="1">
      <alignment/>
      <protection/>
    </xf>
    <xf numFmtId="0" fontId="99" fillId="33" borderId="60" xfId="-6830" applyFont="1" applyFill="1" applyBorder="1">
      <alignment/>
      <protection/>
    </xf>
    <xf numFmtId="0" fontId="99" fillId="33" borderId="124" xfId="-6803" applyFont="1" applyFill="1" applyBorder="1" applyAlignment="1">
      <alignment horizontal="left" indent="1"/>
      <protection/>
    </xf>
    <xf numFmtId="0" fontId="4" fillId="43" borderId="122" xfId="0" applyFont="1" applyFill="1" applyBorder="1"/>
    <xf numFmtId="0" fontId="90" fillId="33" borderId="122" xfId="0" applyFont="1" applyFill="1" applyBorder="1"/>
    <xf numFmtId="0" fontId="101" fillId="62" borderId="122" xfId="0" applyFont="1" applyFill="1" applyBorder="1"/>
    <xf numFmtId="0" fontId="2" fillId="41" borderId="59" xfId="-6803" applyFont="1" applyFill="1" applyBorder="1" applyAlignment="1">
      <alignment vertical="center"/>
      <protection/>
    </xf>
    <xf numFmtId="0" fontId="2" fillId="33" borderId="59" xfId="-6668" applyFont="1" applyFill="1" applyBorder="1" applyAlignment="1" applyProtection="1">
      <alignment horizontal="left" vertical="center"/>
      <protection/>
    </xf>
    <xf numFmtId="0" fontId="113" fillId="33" borderId="59" xfId="-6668" applyFont="1" applyFill="1" applyBorder="1" applyAlignment="1" applyProtection="1">
      <alignment horizontal="left" vertical="center"/>
      <protection/>
    </xf>
    <xf numFmtId="0" fontId="2" fillId="33" borderId="59" xfId="-6668" applyFont="1" applyFill="1" applyBorder="1" applyAlignment="1" applyProtection="1">
      <alignment horizontal="left" vertical="center" indent="1"/>
      <protection/>
    </xf>
    <xf numFmtId="0" fontId="2" fillId="33" borderId="59" xfId="-6668" applyFont="1" applyFill="1" applyBorder="1" applyAlignment="1" applyProtection="1">
      <alignment horizontal="left" vertical="center" indent="2"/>
      <protection/>
    </xf>
    <xf numFmtId="0" fontId="2" fillId="33" borderId="59" xfId="-6668" applyFont="1" applyFill="1" applyBorder="1" applyAlignment="1" applyProtection="1">
      <alignment horizontal="left" vertical="center" indent="1"/>
      <protection/>
    </xf>
    <xf numFmtId="0" fontId="2" fillId="33" borderId="59" xfId="-6668" applyFont="1" applyFill="1" applyBorder="1" applyAlignment="1" applyProtection="1">
      <alignment horizontal="left" vertical="center" indent="2"/>
      <protection/>
    </xf>
    <xf numFmtId="0" fontId="2" fillId="33" borderId="59" xfId="-6668" applyFont="1" applyFill="1" applyBorder="1" applyAlignment="1" applyProtection="1">
      <alignment horizontal="left" vertical="center"/>
      <protection/>
    </xf>
    <xf numFmtId="0" fontId="0" fillId="33" borderId="127" xfId="0" applyFont="1" applyFill="1" applyBorder="1"/>
    <xf numFmtId="0" fontId="137" fillId="41" borderId="60" xfId="0" applyFont="1" applyFill="1" applyBorder="1"/>
    <xf numFmtId="0" fontId="4" fillId="43" borderId="128" xfId="0" applyNumberFormat="1" applyFont="1" applyFill="1" applyBorder="1" applyAlignment="1" applyProtection="1">
      <alignment horizontal="center" vertical="center" wrapText="1"/>
      <protection/>
    </xf>
    <xf numFmtId="0" fontId="0" fillId="41" borderId="60" xfId="0" applyFill="1" applyBorder="1"/>
    <xf numFmtId="0" fontId="90" fillId="0" borderId="122" xfId="0" applyFont="1" applyBorder="1"/>
    <xf numFmtId="0" fontId="111" fillId="41" borderId="59" xfId="0" applyFont="1" applyFill="1" applyBorder="1"/>
    <xf numFmtId="0" fontId="90" fillId="33" borderId="128" xfId="0" applyFont="1" applyFill="1" applyBorder="1" applyAlignment="1">
      <alignment horizontal="left" vertical="center" wrapText="1"/>
    </xf>
    <xf numFmtId="0" fontId="90" fillId="33" borderId="128" xfId="0" applyFont="1" applyFill="1" applyBorder="1" applyAlignment="1">
      <alignment horizontal="left" vertical="center"/>
    </xf>
    <xf numFmtId="0" fontId="154" fillId="33" borderId="128" xfId="0" applyFont="1" applyFill="1" applyBorder="1" applyAlignment="1">
      <alignment horizontal="left" vertical="center" wrapText="1"/>
    </xf>
    <xf numFmtId="0" fontId="2" fillId="33" borderId="122" xfId="0" applyFont="1" applyFill="1" applyBorder="1"/>
    <xf numFmtId="0" fontId="0" fillId="41" borderId="59" xfId="0" applyFill="1" applyBorder="1"/>
    <xf numFmtId="0" fontId="90" fillId="33" borderId="129" xfId="0" applyFont="1" applyFill="1" applyBorder="1" applyAlignment="1">
      <alignment horizontal="left" vertical="center" wrapText="1"/>
    </xf>
    <xf numFmtId="3" fontId="0" fillId="33" borderId="130" xfId="0" applyNumberFormat="1" applyFill="1" applyBorder="1"/>
    <xf numFmtId="0" fontId="0" fillId="41" borderId="62" xfId="0" applyFill="1" applyBorder="1"/>
    <xf numFmtId="0" fontId="0" fillId="41" borderId="63" xfId="0" applyFill="1" applyBorder="1"/>
    <xf numFmtId="0" fontId="0" fillId="41" borderId="61" xfId="0" applyFill="1" applyBorder="1"/>
    <xf numFmtId="2" fontId="90" fillId="36" borderId="74" xfId="-6671" applyNumberFormat="1" applyFont="1" applyFill="1" applyBorder="1" applyAlignment="1">
      <alignment vertical="center"/>
    </xf>
    <xf numFmtId="239" fontId="90" fillId="33" borderId="48" xfId="-6671" applyNumberFormat="1" applyFont="1" applyFill="1" applyBorder="1" applyAlignment="1">
      <alignment vertical="center"/>
    </xf>
    <xf numFmtId="239" fontId="90" fillId="33" borderId="49" xfId="-6671" applyNumberFormat="1" applyFont="1" applyFill="1" applyBorder="1" applyAlignment="1">
      <alignment vertical="center"/>
    </xf>
    <xf numFmtId="239" fontId="90" fillId="33" borderId="51" xfId="-6671" applyNumberFormat="1" applyFont="1" applyFill="1" applyBorder="1" applyAlignment="1">
      <alignment vertical="center"/>
    </xf>
    <xf numFmtId="239" fontId="90" fillId="36" borderId="131" xfId="-6671" applyNumberFormat="1" applyFont="1" applyFill="1" applyBorder="1" applyAlignment="1">
      <alignment vertical="center"/>
    </xf>
    <xf numFmtId="0" fontId="2" fillId="33" borderId="132" xfId="0" applyFont="1" applyFill="1" applyBorder="1" applyAlignment="1">
      <alignment horizontal="center" vertical="center" wrapText="1"/>
    </xf>
    <xf numFmtId="0" fontId="2" fillId="33" borderId="133" xfId="0" applyFont="1" applyFill="1" applyBorder="1" applyAlignment="1">
      <alignment horizontal="center" vertical="center" wrapText="1"/>
    </xf>
    <xf numFmtId="239" fontId="90" fillId="36" borderId="134" xfId="-6671" applyNumberFormat="1" applyFont="1" applyFill="1" applyBorder="1" applyAlignment="1">
      <alignment vertical="center"/>
    </xf>
    <xf numFmtId="239" fontId="90" fillId="36" borderId="135" xfId="-6671" applyNumberFormat="1" applyFont="1" applyFill="1" applyBorder="1" applyAlignment="1">
      <alignment vertical="center"/>
    </xf>
    <xf numFmtId="239" fontId="90" fillId="36" borderId="136" xfId="-6671" applyNumberFormat="1" applyFont="1" applyFill="1" applyBorder="1" applyAlignment="1">
      <alignment vertical="center"/>
    </xf>
    <xf numFmtId="0" fontId="4" fillId="43" borderId="137" xfId="0" applyFont="1" applyFill="1" applyBorder="1" applyAlignment="1">
      <alignment horizontal="center" vertical="center"/>
    </xf>
    <xf numFmtId="0" fontId="90" fillId="33" borderId="138" xfId="-6666" applyFont="1" applyFill="1" applyBorder="1" applyAlignment="1" applyProtection="1">
      <alignment horizontal="left" vertical="center"/>
      <protection/>
    </xf>
    <xf numFmtId="0" fontId="90" fillId="33" borderId="139" xfId="-6666" applyFont="1" applyFill="1" applyBorder="1" applyAlignment="1" applyProtection="1">
      <alignment horizontal="left" vertical="center"/>
      <protection/>
    </xf>
    <xf numFmtId="0" fontId="61" fillId="33" borderId="0" xfId="-6672" applyFill="1" applyAlignment="1">
      <alignment vertical="center"/>
    </xf>
    <xf numFmtId="0" fontId="169" fillId="0" borderId="0" xfId="0" applyFont="1"/>
    <xf numFmtId="0" fontId="2" fillId="0" borderId="0" xfId="0" applyFont="1"/>
    <xf numFmtId="0" fontId="2" fillId="33" borderId="0" xfId="-32493" applyFont="1" applyFill="1">
      <alignment/>
      <protection/>
    </xf>
    <xf numFmtId="0" fontId="170" fillId="40" borderId="0" xfId="-32493" applyFont="1" applyFill="1">
      <alignment/>
      <protection/>
    </xf>
    <xf numFmtId="0" fontId="170" fillId="33" borderId="0" xfId="-32493" applyFont="1" applyFill="1">
      <alignment/>
      <protection/>
    </xf>
    <xf numFmtId="0" fontId="171" fillId="33" borderId="0" xfId="-32493" applyFont="1" applyFill="1">
      <alignment/>
      <protection/>
    </xf>
    <xf numFmtId="0" fontId="2" fillId="0" borderId="0" xfId="0" applyFont="1" applyAlignment="1">
      <alignment horizontal="left" vertical="center" wrapText="1"/>
    </xf>
    <xf numFmtId="0" fontId="167" fillId="43" borderId="0" xfId="0" applyFont="1" applyFill="1" applyAlignment="1">
      <alignment horizontal="center"/>
    </xf>
    <xf numFmtId="0" fontId="89" fillId="0" borderId="53" xfId="0" applyFont="1" applyBorder="1" applyAlignment="1">
      <alignment horizontal="center"/>
    </xf>
    <xf numFmtId="0" fontId="125" fillId="37" borderId="0" xfId="0" applyFont="1" applyFill="1" applyAlignment="1">
      <alignment horizontal="center"/>
    </xf>
    <xf numFmtId="0" fontId="0" fillId="33" borderId="0" xfId="0" applyFont="1" applyFill="1" applyBorder="1" applyAlignment="1">
      <alignment horizontal="left"/>
    </xf>
    <xf numFmtId="0" fontId="0" fillId="33" borderId="0" xfId="0" applyFont="1" applyFill="1" applyBorder="1" applyAlignment="1">
      <alignment horizontal="left" wrapText="1"/>
    </xf>
    <xf numFmtId="0" fontId="1" fillId="33" borderId="0" xfId="0" applyFont="1" applyFill="1" applyAlignment="1">
      <alignment horizontal="left" vertical="center" wrapText="1"/>
    </xf>
    <xf numFmtId="0" fontId="2" fillId="33" borderId="21"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153" fillId="33" borderId="23" xfId="0" applyFont="1" applyFill="1" applyBorder="1" applyAlignment="1">
      <alignment horizontal="center" vertical="center" wrapText="1"/>
    </xf>
    <xf numFmtId="0" fontId="153" fillId="33" borderId="66" xfId="0" applyFont="1" applyFill="1" applyBorder="1" applyAlignment="1">
      <alignment horizontal="center" vertical="center" wrapText="1"/>
    </xf>
    <xf numFmtId="0" fontId="2" fillId="33" borderId="21" xfId="-32493" applyFont="1" applyFill="1" applyBorder="1" applyAlignment="1">
      <alignment horizontal="center" vertical="center" wrapText="1"/>
      <protection/>
    </xf>
    <xf numFmtId="0" fontId="2" fillId="33" borderId="41" xfId="-32493" applyFont="1" applyFill="1" applyBorder="1" applyAlignment="1">
      <alignment horizontal="center" vertical="center" wrapText="1"/>
      <protection/>
    </xf>
    <xf numFmtId="0" fontId="2" fillId="36" borderId="27" xfId="0" applyFont="1" applyFill="1" applyBorder="1" applyAlignment="1">
      <alignment horizontal="center" vertical="center"/>
    </xf>
    <xf numFmtId="0" fontId="2" fillId="36" borderId="3"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24" xfId="0" applyFont="1" applyFill="1" applyBorder="1" applyAlignment="1">
      <alignment horizontal="center" vertical="center" textRotation="90" wrapText="1"/>
    </xf>
    <xf numFmtId="0" fontId="2" fillId="36" borderId="0" xfId="0" applyFont="1" applyFill="1" applyBorder="1" applyAlignment="1">
      <alignment horizontal="center" vertical="center"/>
    </xf>
    <xf numFmtId="0" fontId="2" fillId="33" borderId="27" xfId="-32493" applyFont="1" applyFill="1" applyBorder="1" applyAlignment="1">
      <alignment horizontal="left" vertical="center" wrapText="1"/>
      <protection/>
    </xf>
    <xf numFmtId="0" fontId="2" fillId="33" borderId="3" xfId="-32493" applyFont="1" applyFill="1" applyBorder="1" applyAlignment="1">
      <alignment horizontal="left" vertical="center" wrapText="1"/>
      <protection/>
    </xf>
    <xf numFmtId="0" fontId="2" fillId="36" borderId="23" xfId="-32493" applyFont="1" applyFill="1" applyBorder="1" applyAlignment="1">
      <alignment horizontal="left" vertical="center" wrapText="1"/>
      <protection/>
    </xf>
    <xf numFmtId="0" fontId="2" fillId="36" borderId="66" xfId="-32493" applyFont="1" applyFill="1" applyBorder="1" applyAlignment="1">
      <alignment horizontal="left" vertical="center" wrapText="1"/>
      <protection/>
    </xf>
    <xf numFmtId="0" fontId="2" fillId="33" borderId="27" xfId="-32493" applyFont="1" applyFill="1" applyBorder="1" applyAlignment="1">
      <alignment horizontal="left" vertical="center" wrapText="1"/>
      <protection/>
    </xf>
    <xf numFmtId="0" fontId="2" fillId="33" borderId="36" xfId="-32493" applyFont="1" applyFill="1" applyBorder="1" applyAlignment="1">
      <alignment horizontal="left" vertical="center" wrapText="1"/>
      <protection/>
    </xf>
    <xf numFmtId="0" fontId="2" fillId="36" borderId="23" xfId="0" applyFont="1" applyFill="1" applyBorder="1" applyAlignment="1">
      <alignment horizontal="left" vertical="center" wrapText="1"/>
    </xf>
    <xf numFmtId="0" fontId="2" fillId="36" borderId="66" xfId="0" applyFont="1" applyFill="1" applyBorder="1" applyAlignment="1">
      <alignment horizontal="left" vertical="center" wrapText="1"/>
    </xf>
    <xf numFmtId="0" fontId="4" fillId="43" borderId="21" xfId="0" applyFont="1" applyFill="1" applyBorder="1" applyAlignment="1">
      <alignment horizontal="center" vertical="center" wrapText="1"/>
    </xf>
    <xf numFmtId="0" fontId="4" fillId="43" borderId="22" xfId="0" applyFont="1" applyFill="1" applyBorder="1" applyAlignment="1">
      <alignment horizontal="center" vertical="center" wrapText="1"/>
    </xf>
    <xf numFmtId="0" fontId="4" fillId="43" borderId="23" xfId="0" applyFont="1" applyFill="1" applyBorder="1" applyAlignment="1">
      <alignment horizontal="center" vertical="center" wrapText="1"/>
    </xf>
    <xf numFmtId="0" fontId="2" fillId="33" borderId="27" xfId="0" applyFont="1" applyFill="1" applyBorder="1" applyAlignment="1" quotePrefix="1">
      <alignment horizontal="left" vertical="center" wrapText="1"/>
    </xf>
    <xf numFmtId="0" fontId="2" fillId="33" borderId="36" xfId="0" applyFont="1" applyFill="1" applyBorder="1" applyAlignment="1" quotePrefix="1">
      <alignment horizontal="left" vertical="center" wrapText="1"/>
    </xf>
    <xf numFmtId="0" fontId="2" fillId="33" borderId="3" xfId="0" applyFont="1" applyFill="1" applyBorder="1" applyAlignment="1" quotePrefix="1">
      <alignment horizontal="left" vertical="center" wrapText="1"/>
    </xf>
    <xf numFmtId="0" fontId="2" fillId="36" borderId="23" xfId="-32493" applyFont="1" applyFill="1" applyBorder="1" applyAlignment="1">
      <alignment horizontal="center" vertical="center" wrapText="1"/>
      <protection/>
    </xf>
    <xf numFmtId="0" fontId="2" fillId="36" borderId="66" xfId="-32493" applyFont="1" applyFill="1" applyBorder="1" applyAlignment="1">
      <alignment horizontal="center" vertical="center" wrapText="1"/>
      <protection/>
    </xf>
    <xf numFmtId="0" fontId="2" fillId="36" borderId="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2" fillId="36" borderId="3" xfId="0" applyFont="1" applyFill="1" applyBorder="1" applyAlignment="1">
      <alignment horizontal="left" vertical="center" wrapText="1"/>
    </xf>
    <xf numFmtId="0" fontId="2" fillId="36" borderId="1"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6" borderId="23" xfId="-32493" applyFont="1" applyFill="1" applyBorder="1" applyAlignment="1">
      <alignment horizontal="center" vertical="center"/>
      <protection/>
    </xf>
    <xf numFmtId="0" fontId="2" fillId="36" borderId="66" xfId="-32493" applyFont="1" applyFill="1" applyBorder="1" applyAlignment="1">
      <alignment horizontal="center" vertical="center"/>
      <protection/>
    </xf>
    <xf numFmtId="0" fontId="2" fillId="0" borderId="2" xfId="-6803" applyFont="1" applyBorder="1" applyAlignment="1">
      <alignment horizontal="right" vertical="center" wrapText="1"/>
      <protection/>
    </xf>
    <xf numFmtId="0" fontId="99" fillId="33" borderId="1" xfId="-6803" applyFont="1" applyFill="1" applyBorder="1" applyAlignment="1">
      <alignment horizontal="center"/>
      <protection/>
    </xf>
    <xf numFmtId="0" fontId="99" fillId="33" borderId="140" xfId="-6803" applyFont="1" applyFill="1" applyBorder="1" applyAlignment="1">
      <alignment horizontal="center"/>
      <protection/>
    </xf>
    <xf numFmtId="0" fontId="2" fillId="33" borderId="141" xfId="-6803" applyFont="1" applyFill="1" applyBorder="1" applyAlignment="1">
      <alignment horizontal="left" vertical="center"/>
      <protection/>
    </xf>
    <xf numFmtId="0" fontId="2" fillId="33" borderId="142" xfId="-6803" applyFont="1" applyFill="1" applyBorder="1" applyAlignment="1">
      <alignment horizontal="left" vertical="center"/>
      <protection/>
    </xf>
    <xf numFmtId="0" fontId="4" fillId="43" borderId="141" xfId="-6668" applyFont="1" applyFill="1" applyBorder="1" applyAlignment="1" applyProtection="1">
      <alignment horizontal="center" vertical="center" wrapText="1"/>
      <protection/>
    </xf>
    <xf numFmtId="0" fontId="4" fillId="43" borderId="88" xfId="-6668" applyFont="1" applyFill="1" applyBorder="1" applyAlignment="1" applyProtection="1">
      <alignment horizontal="center" vertical="center" wrapText="1"/>
      <protection/>
    </xf>
    <xf numFmtId="0" fontId="99" fillId="33" borderId="1" xfId="-6659" applyFont="1" applyFill="1" applyBorder="1" applyAlignment="1">
      <alignment horizontal="left"/>
      <protection/>
    </xf>
    <xf numFmtId="0" fontId="99" fillId="33" borderId="26" xfId="-6803" applyFont="1" applyFill="1" applyBorder="1" applyAlignment="1">
      <alignment horizontal="left"/>
      <protection/>
    </xf>
    <xf numFmtId="0" fontId="99" fillId="33" borderId="10" xfId="-6803" applyFont="1" applyFill="1" applyBorder="1" applyAlignment="1">
      <alignment horizontal="left"/>
      <protection/>
    </xf>
    <xf numFmtId="0" fontId="99" fillId="33" borderId="25" xfId="-6803" applyFont="1" applyFill="1" applyBorder="1" applyAlignment="1">
      <alignment horizontal="left"/>
      <protection/>
    </xf>
    <xf numFmtId="0" fontId="2" fillId="33" borderId="141" xfId="-6803" applyFont="1" applyFill="1" applyBorder="1" applyAlignment="1">
      <alignment horizontal="left" vertical="center"/>
      <protection/>
    </xf>
    <xf numFmtId="0" fontId="2" fillId="33" borderId="88" xfId="-6803" applyFont="1" applyFill="1" applyBorder="1" applyAlignment="1">
      <alignment horizontal="left" vertical="center"/>
      <protection/>
    </xf>
    <xf numFmtId="0" fontId="4" fillId="43" borderId="143" xfId="-6803" applyFont="1" applyFill="1" applyBorder="1" applyAlignment="1">
      <alignment horizontal="center"/>
      <protection/>
    </xf>
    <xf numFmtId="0" fontId="4" fillId="43" borderId="144" xfId="-6803" applyFont="1" applyFill="1" applyBorder="1" applyAlignment="1">
      <alignment horizontal="center"/>
      <protection/>
    </xf>
    <xf numFmtId="0" fontId="2" fillId="33" borderId="2" xfId="-6803" applyFont="1" applyFill="1" applyBorder="1" applyAlignment="1">
      <alignment horizontal="left" vertical="center"/>
      <protection/>
    </xf>
    <xf numFmtId="0" fontId="99" fillId="33" borderId="1" xfId="-6659" applyFont="1" applyFill="1" applyBorder="1" applyAlignment="1" quotePrefix="1">
      <alignment horizontal="left" vertical="center" wrapText="1"/>
      <protection/>
    </xf>
    <xf numFmtId="0" fontId="99" fillId="33" borderId="1" xfId="-6659" applyFont="1" applyFill="1" applyBorder="1" applyAlignment="1">
      <alignment horizontal="left" vertical="center"/>
      <protection/>
    </xf>
    <xf numFmtId="0" fontId="99" fillId="33" borderId="26" xfId="-6659" applyFont="1" applyFill="1" applyBorder="1" applyAlignment="1">
      <alignment horizontal="center"/>
      <protection/>
    </xf>
    <xf numFmtId="0" fontId="99" fillId="33" borderId="10" xfId="-6659" applyFont="1" applyFill="1" applyBorder="1" applyAlignment="1">
      <alignment horizontal="center"/>
      <protection/>
    </xf>
    <xf numFmtId="0" fontId="99" fillId="33" borderId="25" xfId="-6659" applyFont="1" applyFill="1" applyBorder="1" applyAlignment="1">
      <alignment horizontal="center"/>
      <protection/>
    </xf>
    <xf numFmtId="238" fontId="4" fillId="43" borderId="47" xfId="-6660" applyNumberFormat="1" applyFont="1" applyFill="1" applyBorder="1" applyAlignment="1">
      <alignment horizontal="center"/>
    </xf>
    <xf numFmtId="238" fontId="4" fillId="43" borderId="48" xfId="-6660" applyNumberFormat="1" applyFont="1" applyFill="1" applyBorder="1" applyAlignment="1">
      <alignment horizontal="center"/>
    </xf>
    <xf numFmtId="0" fontId="99" fillId="33" borderId="1" xfId="-6803" applyFont="1" applyFill="1" applyBorder="1" applyAlignment="1">
      <alignment horizontal="left"/>
      <protection/>
    </xf>
    <xf numFmtId="0" fontId="99" fillId="33" borderId="140" xfId="-6803" applyFont="1" applyFill="1" applyBorder="1" applyAlignment="1">
      <alignment horizontal="left"/>
      <protection/>
    </xf>
    <xf numFmtId="0" fontId="4" fillId="43" borderId="145" xfId="-6803" applyFont="1" applyFill="1" applyBorder="1" applyAlignment="1">
      <alignment horizontal="center"/>
      <protection/>
    </xf>
    <xf numFmtId="0" fontId="4" fillId="43" borderId="146" xfId="-6803" applyFont="1" applyFill="1" applyBorder="1" applyAlignment="1">
      <alignment horizontal="center"/>
      <protection/>
    </xf>
    <xf numFmtId="0" fontId="4" fillId="43" borderId="147" xfId="-6803" applyFont="1" applyFill="1" applyBorder="1" applyAlignment="1">
      <alignment horizontal="center"/>
      <protection/>
    </xf>
    <xf numFmtId="0" fontId="99" fillId="33" borderId="1" xfId="-6803" applyFont="1" applyFill="1" applyBorder="1" applyAlignment="1">
      <alignment horizontal="left" vertical="center"/>
      <protection/>
    </xf>
    <xf numFmtId="0" fontId="99" fillId="33" borderId="140" xfId="-6803" applyFont="1" applyFill="1" applyBorder="1" applyAlignment="1">
      <alignment horizontal="left" vertical="center"/>
      <protection/>
    </xf>
    <xf numFmtId="0" fontId="99" fillId="33" borderId="91" xfId="-6803" applyFont="1" applyFill="1" applyBorder="1" applyAlignment="1">
      <alignment horizontal="left"/>
      <protection/>
    </xf>
    <xf numFmtId="0" fontId="61" fillId="0" borderId="1" xfId="-6672" applyBorder="1" applyAlignment="1">
      <alignment horizontal="left"/>
    </xf>
    <xf numFmtId="0" fontId="99" fillId="0" borderId="1" xfId="-6803" applyFont="1" applyBorder="1" applyAlignment="1">
      <alignment horizontal="left"/>
      <protection/>
    </xf>
    <xf numFmtId="0" fontId="99" fillId="0" borderId="140" xfId="-6803" applyFont="1" applyBorder="1" applyAlignment="1">
      <alignment horizontal="left"/>
      <protection/>
    </xf>
    <xf numFmtId="0" fontId="2" fillId="0" borderId="141" xfId="-6803" applyFont="1" applyBorder="1" applyAlignment="1">
      <alignment horizontal="left" vertical="center"/>
      <protection/>
    </xf>
    <xf numFmtId="0" fontId="2" fillId="0" borderId="142" xfId="-6803" applyFont="1" applyBorder="1" applyAlignment="1">
      <alignment horizontal="left" vertical="center"/>
      <protection/>
    </xf>
    <xf numFmtId="0" fontId="2" fillId="0" borderId="26" xfId="-6803" applyFont="1" applyBorder="1" applyAlignment="1">
      <alignment horizontal="left" vertical="center"/>
      <protection/>
    </xf>
    <xf numFmtId="0" fontId="2" fillId="0" borderId="10" xfId="-6803" applyFont="1" applyBorder="1" applyAlignment="1">
      <alignment horizontal="left" vertical="center"/>
      <protection/>
    </xf>
    <xf numFmtId="0" fontId="2" fillId="0" borderId="25" xfId="-6803" applyFont="1" applyBorder="1" applyAlignment="1">
      <alignment horizontal="left" vertical="center"/>
      <protection/>
    </xf>
    <xf numFmtId="0" fontId="101" fillId="20" borderId="144" xfId="0" applyFont="1" applyFill="1" applyBorder="1" applyAlignment="1">
      <alignment horizontal="center" vertical="center"/>
    </xf>
    <xf numFmtId="0" fontId="101" fillId="20" borderId="148" xfId="0" applyFont="1" applyFill="1" applyBorder="1" applyAlignment="1">
      <alignment horizontal="center" vertical="center"/>
    </xf>
    <xf numFmtId="0" fontId="101" fillId="20" borderId="143" xfId="0" applyFont="1" applyFill="1" applyBorder="1" applyAlignment="1">
      <alignment horizontal="center" vertical="center" wrapText="1"/>
    </xf>
    <xf numFmtId="0" fontId="101" fillId="20" borderId="2" xfId="0" applyFont="1" applyFill="1" applyBorder="1" applyAlignment="1">
      <alignment horizontal="center" vertical="center" wrapText="1"/>
    </xf>
    <xf numFmtId="0" fontId="101" fillId="39" borderId="144" xfId="0" applyFont="1" applyFill="1" applyBorder="1" applyAlignment="1">
      <alignment horizontal="center" vertical="center"/>
    </xf>
    <xf numFmtId="0" fontId="99" fillId="0" borderId="26" xfId="-6803" applyFont="1" applyBorder="1" applyAlignment="1">
      <alignment horizontal="left"/>
      <protection/>
    </xf>
    <xf numFmtId="0" fontId="99" fillId="0" borderId="10" xfId="-6803" applyFont="1" applyBorder="1" applyAlignment="1">
      <alignment horizontal="left"/>
      <protection/>
    </xf>
    <xf numFmtId="0" fontId="99" fillId="0" borderId="25" xfId="-6803" applyFont="1" applyBorder="1" applyAlignment="1">
      <alignment horizontal="left"/>
      <protection/>
    </xf>
    <xf numFmtId="0" fontId="101" fillId="20" borderId="1" xfId="0" applyFont="1" applyFill="1" applyBorder="1" applyAlignment="1">
      <alignment horizontal="center" vertical="center"/>
    </xf>
    <xf numFmtId="0" fontId="99" fillId="0" borderId="41" xfId="-6803" applyFont="1" applyBorder="1" applyAlignment="1">
      <alignment horizontal="left"/>
      <protection/>
    </xf>
    <xf numFmtId="0" fontId="99" fillId="0" borderId="15" xfId="-6803" applyFont="1" applyBorder="1" applyAlignment="1">
      <alignment horizontal="left"/>
      <protection/>
    </xf>
    <xf numFmtId="0" fontId="99" fillId="0" borderId="66" xfId="-6803" applyFont="1" applyBorder="1" applyAlignment="1">
      <alignment horizontal="left"/>
      <protection/>
    </xf>
    <xf numFmtId="0" fontId="2" fillId="0" borderId="1" xfId="0" applyFont="1" applyBorder="1" applyAlignment="1">
      <alignment horizontal="center" vertical="center"/>
    </xf>
    <xf numFmtId="0" fontId="2" fillId="0" borderId="141" xfId="-6803" applyFont="1" applyBorder="1" applyAlignment="1">
      <alignment horizontal="left" vertical="center"/>
      <protection/>
    </xf>
    <xf numFmtId="0" fontId="5" fillId="42" borderId="141" xfId="0" applyFont="1" applyFill="1" applyBorder="1" applyAlignment="1">
      <alignment horizontal="center" vertical="center" wrapText="1"/>
    </xf>
    <xf numFmtId="0" fontId="5" fillId="42" borderId="88" xfId="0" applyFont="1" applyFill="1" applyBorder="1" applyAlignment="1">
      <alignment horizontal="center" vertical="center" wrapText="1"/>
    </xf>
    <xf numFmtId="0" fontId="101" fillId="39" borderId="140" xfId="0" applyFont="1" applyFill="1" applyBorder="1" applyAlignment="1">
      <alignment horizontal="center" vertical="center" wrapText="1"/>
    </xf>
    <xf numFmtId="0" fontId="150" fillId="0" borderId="26" xfId="-6672" applyFont="1" applyBorder="1" applyAlignment="1">
      <alignment horizontal="left"/>
    </xf>
    <xf numFmtId="0" fontId="101" fillId="39" borderId="1" xfId="0" applyFont="1" applyFill="1" applyBorder="1" applyAlignment="1">
      <alignment horizontal="center" vertical="center"/>
    </xf>
    <xf numFmtId="0" fontId="4" fillId="43" borderId="149" xfId="-6803" applyFont="1" applyFill="1" applyBorder="1" applyAlignment="1">
      <alignment horizontal="center"/>
      <protection/>
    </xf>
    <xf numFmtId="0" fontId="4" fillId="43" borderId="150" xfId="-6803" applyFont="1" applyFill="1" applyBorder="1" applyAlignment="1">
      <alignment horizontal="center"/>
      <protection/>
    </xf>
    <xf numFmtId="0" fontId="101" fillId="20" borderId="143" xfId="0" applyFont="1" applyFill="1" applyBorder="1" applyAlignment="1">
      <alignment horizontal="center" vertical="center"/>
    </xf>
    <xf numFmtId="0" fontId="101" fillId="20" borderId="2" xfId="0" applyFont="1" applyFill="1" applyBorder="1" applyAlignment="1">
      <alignment horizontal="center" vertical="center"/>
    </xf>
    <xf numFmtId="0" fontId="101" fillId="39" borderId="148" xfId="0" applyFont="1" applyFill="1" applyBorder="1" applyAlignment="1">
      <alignment horizontal="center" vertical="center" wrapText="1"/>
    </xf>
    <xf numFmtId="0" fontId="101" fillId="39" borderId="1" xfId="0" applyFont="1" applyFill="1" applyBorder="1" applyAlignment="1">
      <alignment horizontal="center" vertical="center" wrapText="1"/>
    </xf>
    <xf numFmtId="0" fontId="4" fillId="43" borderId="148" xfId="-6803" applyFont="1" applyFill="1" applyBorder="1" applyAlignment="1">
      <alignment horizontal="center"/>
      <protection/>
    </xf>
    <xf numFmtId="0" fontId="99" fillId="0" borderId="26" xfId="-6803" applyFont="1" applyBorder="1" applyAlignment="1">
      <alignment horizontal="center"/>
      <protection/>
    </xf>
    <xf numFmtId="0" fontId="99" fillId="0" borderId="10" xfId="-6803" applyFont="1" applyBorder="1" applyAlignment="1">
      <alignment horizontal="center"/>
      <protection/>
    </xf>
    <xf numFmtId="0" fontId="99" fillId="0" borderId="91" xfId="-6803" applyFont="1" applyBorder="1" applyAlignment="1">
      <alignment horizontal="center"/>
      <protection/>
    </xf>
    <xf numFmtId="0" fontId="101" fillId="39" borderId="27" xfId="0" applyFont="1" applyFill="1" applyBorder="1" applyAlignment="1">
      <alignment vertical="center" wrapText="1"/>
    </xf>
    <xf numFmtId="0" fontId="101" fillId="39" borderId="3" xfId="0" applyFont="1" applyFill="1" applyBorder="1" applyAlignment="1">
      <alignment vertical="center" wrapText="1"/>
    </xf>
    <xf numFmtId="0" fontId="101" fillId="39" borderId="26" xfId="0" applyFont="1" applyFill="1" applyBorder="1" applyAlignment="1">
      <alignment horizontal="center" vertical="center"/>
    </xf>
    <xf numFmtId="0" fontId="101" fillId="39" borderId="10" xfId="0" applyFont="1" applyFill="1" applyBorder="1" applyAlignment="1">
      <alignment horizontal="center" vertical="center"/>
    </xf>
    <xf numFmtId="0" fontId="101" fillId="39" borderId="25" xfId="0" applyFont="1" applyFill="1" applyBorder="1" applyAlignment="1">
      <alignment horizontal="center" vertical="center"/>
    </xf>
    <xf numFmtId="0" fontId="99" fillId="0" borderId="26" xfId="-6803" applyFont="1" applyBorder="1" applyAlignment="1">
      <alignment/>
      <protection/>
    </xf>
    <xf numFmtId="0" fontId="99" fillId="0" borderId="10" xfId="-6803" applyFont="1" applyBorder="1" applyAlignment="1">
      <alignment/>
      <protection/>
    </xf>
    <xf numFmtId="0" fontId="99" fillId="0" borderId="25" xfId="-6803" applyFont="1" applyBorder="1" applyAlignment="1">
      <alignment/>
      <protection/>
    </xf>
    <xf numFmtId="0" fontId="4" fillId="43" borderId="151" xfId="-6803" applyFont="1" applyFill="1" applyBorder="1" applyAlignment="1">
      <alignment horizontal="center"/>
      <protection/>
    </xf>
    <xf numFmtId="0" fontId="4" fillId="43" borderId="152" xfId="-6803" applyFont="1" applyFill="1" applyBorder="1" applyAlignment="1">
      <alignment horizontal="center"/>
      <protection/>
    </xf>
    <xf numFmtId="0" fontId="99" fillId="0" borderId="153" xfId="-6803" applyFont="1" applyBorder="1" applyAlignment="1">
      <alignment horizontal="left"/>
      <protection/>
    </xf>
    <xf numFmtId="0" fontId="4" fillId="43" borderId="154" xfId="-6803" applyFont="1" applyFill="1" applyBorder="1" applyAlignment="1">
      <alignment horizontal="center"/>
      <protection/>
    </xf>
    <xf numFmtId="0" fontId="4" fillId="43" borderId="155" xfId="-6803" applyFont="1" applyFill="1" applyBorder="1" applyAlignment="1">
      <alignment horizontal="center"/>
      <protection/>
    </xf>
    <xf numFmtId="0" fontId="4" fillId="43" borderId="156" xfId="-6803" applyFont="1" applyFill="1" applyBorder="1" applyAlignment="1">
      <alignment horizontal="center"/>
      <protection/>
    </xf>
    <xf numFmtId="0" fontId="4" fillId="43" borderId="157" xfId="-6803" applyFont="1" applyFill="1" applyBorder="1" applyAlignment="1">
      <alignment horizontal="center"/>
      <protection/>
    </xf>
    <xf numFmtId="0" fontId="4" fillId="43" borderId="158" xfId="-6803" applyFont="1" applyFill="1" applyBorder="1" applyAlignment="1">
      <alignment horizontal="center"/>
      <protection/>
    </xf>
    <xf numFmtId="0" fontId="99" fillId="0" borderId="124" xfId="-6803" applyFont="1" applyBorder="1" applyAlignment="1">
      <alignment horizontal="left"/>
      <protection/>
    </xf>
    <xf numFmtId="0" fontId="2" fillId="0" borderId="159" xfId="-6803" applyFont="1" applyBorder="1" applyAlignment="1">
      <alignment horizontal="left" vertical="center"/>
      <protection/>
    </xf>
    <xf numFmtId="0" fontId="2" fillId="0" borderId="160" xfId="-6803" applyFont="1" applyBorder="1" applyAlignment="1">
      <alignment horizontal="left" vertical="center"/>
      <protection/>
    </xf>
    <xf numFmtId="0" fontId="2" fillId="0" borderId="122" xfId="-6803" applyFont="1" applyBorder="1" applyAlignment="1">
      <alignment horizontal="right" vertical="center" wrapText="1"/>
      <protection/>
    </xf>
    <xf numFmtId="0" fontId="2" fillId="0" borderId="159" xfId="-6803" applyFont="1" applyBorder="1" applyAlignment="1">
      <alignment horizontal="left" vertical="center"/>
      <protection/>
    </xf>
    <xf numFmtId="0" fontId="2" fillId="0" borderId="160" xfId="-6803" applyFont="1" applyBorder="1" applyAlignment="1">
      <alignment horizontal="left" vertical="center"/>
      <protection/>
    </xf>
    <xf numFmtId="0" fontId="99" fillId="33" borderId="26" xfId="-6803" applyFont="1" applyFill="1" applyBorder="1" applyAlignment="1">
      <alignment horizontal="center"/>
      <protection/>
    </xf>
    <xf numFmtId="0" fontId="99" fillId="33" borderId="10" xfId="-6803" applyFont="1" applyFill="1" applyBorder="1" applyAlignment="1">
      <alignment horizontal="center"/>
      <protection/>
    </xf>
    <xf numFmtId="0" fontId="99" fillId="33" borderId="124" xfId="-6803" applyFont="1" applyFill="1" applyBorder="1" applyAlignment="1">
      <alignment horizontal="center"/>
      <protection/>
    </xf>
    <xf numFmtId="0" fontId="99" fillId="33" borderId="153" xfId="-6803" applyFont="1" applyFill="1" applyBorder="1" applyAlignment="1">
      <alignment horizontal="left"/>
      <protection/>
    </xf>
    <xf numFmtId="0" fontId="2" fillId="33" borderId="159" xfId="-6803" applyFont="1" applyFill="1" applyBorder="1" applyAlignment="1">
      <alignment horizontal="left" vertical="center"/>
      <protection/>
    </xf>
    <xf numFmtId="0" fontId="2" fillId="33" borderId="160" xfId="-6803" applyFont="1" applyFill="1" applyBorder="1" applyAlignment="1">
      <alignment horizontal="left" vertical="center"/>
      <protection/>
    </xf>
    <xf numFmtId="0" fontId="99" fillId="33" borderId="153" xfId="-6803" applyFont="1" applyFill="1" applyBorder="1" applyAlignment="1">
      <alignment horizontal="left" vertical="center"/>
      <protection/>
    </xf>
    <xf numFmtId="0" fontId="4" fillId="43" borderId="1" xfId="0" applyFont="1" applyFill="1" applyBorder="1" applyAlignment="1">
      <alignment horizontal="center"/>
    </xf>
    <xf numFmtId="0" fontId="99" fillId="0" borderId="21" xfId="-6803" applyFont="1" applyBorder="1" applyAlignment="1">
      <alignment horizontal="left"/>
      <protection/>
    </xf>
    <xf numFmtId="0" fontId="99" fillId="0" borderId="22" xfId="-6803" applyFont="1" applyBorder="1" applyAlignment="1">
      <alignment horizontal="left"/>
      <protection/>
    </xf>
    <xf numFmtId="0" fontId="99" fillId="0" borderId="161" xfId="-6803" applyFont="1" applyBorder="1" applyAlignment="1">
      <alignment horizontal="left"/>
      <protection/>
    </xf>
    <xf numFmtId="0" fontId="4" fillId="43" borderId="162" xfId="-6803" applyFont="1" applyFill="1" applyBorder="1" applyAlignment="1">
      <alignment horizontal="center"/>
      <protection/>
    </xf>
    <xf numFmtId="0" fontId="4" fillId="43" borderId="163" xfId="-6803" applyFont="1" applyFill="1" applyBorder="1" applyAlignment="1">
      <alignment horizontal="center"/>
      <protection/>
    </xf>
    <xf numFmtId="0" fontId="4" fillId="43" borderId="164" xfId="-6803" applyFont="1" applyFill="1" applyBorder="1" applyAlignment="1">
      <alignment horizontal="center"/>
      <protection/>
    </xf>
    <xf numFmtId="0" fontId="4" fillId="43" borderId="123" xfId="-6668" applyFont="1" applyFill="1" applyBorder="1" applyAlignment="1" applyProtection="1">
      <alignment horizontal="center" vertical="center" wrapText="1"/>
      <protection/>
    </xf>
    <xf numFmtId="0" fontId="4" fillId="43" borderId="121" xfId="-6668" applyFont="1" applyFill="1" applyBorder="1" applyAlignment="1" applyProtection="1">
      <alignment horizontal="center" vertical="center" wrapText="1"/>
      <protection/>
    </xf>
    <xf numFmtId="0" fontId="4" fillId="43" borderId="165" xfId="-6803" applyFont="1" applyFill="1" applyBorder="1" applyAlignment="1">
      <alignment horizontal="center"/>
      <protection/>
    </xf>
    <xf numFmtId="0" fontId="4" fillId="43" borderId="166" xfId="-6803" applyFont="1" applyFill="1" applyBorder="1" applyAlignment="1">
      <alignment horizontal="center"/>
      <protection/>
    </xf>
    <xf numFmtId="0" fontId="4" fillId="43" borderId="167" xfId="-6803" applyFont="1" applyFill="1" applyBorder="1" applyAlignment="1">
      <alignment horizontal="center"/>
      <protection/>
    </xf>
    <xf numFmtId="239" fontId="90" fillId="36" borderId="168" xfId="-6671" applyNumberFormat="1" applyFont="1" applyFill="1" applyBorder="1" applyAlignment="1">
      <alignment horizontal="center" vertical="center"/>
    </xf>
    <xf numFmtId="239" fontId="90" fillId="36" borderId="169" xfId="-6671" applyNumberFormat="1" applyFont="1" applyFill="1" applyBorder="1" applyAlignment="1">
      <alignment horizontal="center" vertical="center"/>
    </xf>
    <xf numFmtId="239" fontId="90" fillId="36" borderId="170" xfId="-6671" applyNumberFormat="1" applyFont="1" applyFill="1" applyBorder="1" applyAlignment="1">
      <alignment horizontal="center" vertical="center"/>
    </xf>
    <xf numFmtId="239" fontId="90" fillId="36" borderId="171" xfId="-6671" applyNumberFormat="1" applyFont="1" applyFill="1" applyBorder="1" applyAlignment="1">
      <alignment horizontal="center" vertical="center"/>
    </xf>
    <xf numFmtId="0" fontId="99" fillId="0" borderId="172" xfId="-6803" applyFont="1" applyBorder="1" applyAlignment="1">
      <alignment horizontal="left"/>
      <protection/>
    </xf>
    <xf numFmtId="0" fontId="4" fillId="43" borderId="173" xfId="-6803" applyFont="1" applyFill="1" applyBorder="1" applyAlignment="1">
      <alignment horizontal="center"/>
      <protection/>
    </xf>
    <xf numFmtId="0" fontId="4" fillId="43" borderId="174" xfId="-6803" applyFont="1" applyFill="1" applyBorder="1" applyAlignment="1">
      <alignment horizontal="center"/>
      <protection/>
    </xf>
    <xf numFmtId="0" fontId="99" fillId="0" borderId="175" xfId="-6803" applyFont="1" applyBorder="1" applyAlignment="1">
      <alignment horizontal="left"/>
      <protection/>
    </xf>
    <xf numFmtId="0" fontId="2" fillId="0" borderId="176" xfId="-6803" applyFont="1" applyBorder="1" applyAlignment="1">
      <alignment horizontal="left" vertical="center"/>
      <protection/>
    </xf>
    <xf numFmtId="0" fontId="2" fillId="0" borderId="177" xfId="-6803" applyFont="1" applyBorder="1" applyAlignment="1">
      <alignment horizontal="left" vertical="center"/>
      <protection/>
    </xf>
    <xf numFmtId="0" fontId="2" fillId="0" borderId="1" xfId="-6803" applyFont="1" applyBorder="1" applyAlignment="1">
      <alignment horizontal="right" vertical="center" wrapText="1"/>
      <protection/>
    </xf>
    <xf numFmtId="239" fontId="90" fillId="36" borderId="178" xfId="-6671" applyNumberFormat="1" applyFont="1" applyFill="1" applyBorder="1" applyAlignment="1">
      <alignment horizontal="center" vertical="center"/>
    </xf>
    <xf numFmtId="238" fontId="4" fillId="43" borderId="21" xfId="-6660" applyNumberFormat="1" applyFont="1" applyFill="1" applyBorder="1" applyAlignment="1">
      <alignment horizontal="center"/>
    </xf>
    <xf numFmtId="238" fontId="4" fillId="43" borderId="22" xfId="-6660" applyNumberFormat="1" applyFont="1" applyFill="1" applyBorder="1" applyAlignment="1">
      <alignment horizontal="center"/>
    </xf>
    <xf numFmtId="238" fontId="4" fillId="43" borderId="0" xfId="-6660" applyNumberFormat="1" applyFont="1" applyFill="1" applyBorder="1" applyAlignment="1">
      <alignment horizontal="center"/>
    </xf>
    <xf numFmtId="0" fontId="4" fillId="43" borderId="27" xfId="0" applyFont="1" applyFill="1" applyBorder="1" applyAlignment="1">
      <alignment horizontal="center"/>
    </xf>
    <xf numFmtId="1" fontId="2" fillId="33" borderId="1" xfId="0" applyNumberFormat="1" applyFont="1" applyFill="1" applyBorder="1" applyAlignment="1">
      <alignment horizontal="center" vertical="center"/>
    </xf>
    <xf numFmtId="0" fontId="4" fillId="43" borderId="46" xfId="0" applyFont="1" applyFill="1" applyBorder="1" applyAlignment="1">
      <alignment horizontal="center"/>
    </xf>
    <xf numFmtId="0" fontId="4" fillId="43" borderId="45" xfId="0" applyFont="1" applyFill="1" applyBorder="1" applyAlignment="1">
      <alignment horizontal="center"/>
    </xf>
    <xf numFmtId="0" fontId="4" fillId="43" borderId="1" xfId="-6803" applyFont="1" applyFill="1" applyBorder="1" applyAlignment="1">
      <alignment horizontal="center" vertical="center" wrapText="1"/>
      <protection/>
    </xf>
    <xf numFmtId="0" fontId="4" fillId="43" borderId="1" xfId="-6803" applyFont="1" applyFill="1" applyBorder="1" applyAlignment="1">
      <alignment horizontal="center" vertical="center"/>
      <protection/>
    </xf>
    <xf numFmtId="0" fontId="2" fillId="0" borderId="27" xfId="-6803" applyFont="1" applyBorder="1" applyAlignment="1">
      <alignment horizontal="left" vertical="center"/>
      <protection/>
    </xf>
    <xf numFmtId="0" fontId="2" fillId="0" borderId="36" xfId="-6803" applyFont="1" applyBorder="1" applyAlignment="1">
      <alignment horizontal="left" vertical="center"/>
      <protection/>
    </xf>
    <xf numFmtId="0" fontId="2" fillId="0" borderId="3" xfId="-6803" applyFont="1" applyBorder="1" applyAlignment="1">
      <alignment horizontal="left" vertical="center"/>
      <protection/>
    </xf>
    <xf numFmtId="0" fontId="2" fillId="0" borderId="1" xfId="-6803" applyFont="1" applyBorder="1" applyAlignment="1">
      <alignment horizontal="left" vertical="center" wrapText="1"/>
      <protection/>
    </xf>
    <xf numFmtId="0" fontId="4" fillId="45" borderId="1" xfId="-6803" applyFont="1" applyFill="1" applyBorder="1" applyAlignment="1">
      <alignment horizontal="center"/>
      <protection/>
    </xf>
    <xf numFmtId="0" fontId="2" fillId="0" borderId="27" xfId="-6803" applyFont="1" applyBorder="1" applyAlignment="1">
      <alignment horizontal="left" vertical="center"/>
      <protection/>
    </xf>
    <xf numFmtId="0" fontId="2" fillId="0" borderId="36" xfId="-6803" applyFont="1" applyBorder="1" applyAlignment="1">
      <alignment horizontal="left" vertical="center"/>
      <protection/>
    </xf>
    <xf numFmtId="0" fontId="2" fillId="0" borderId="3" xfId="-6803" applyFont="1" applyBorder="1" applyAlignment="1">
      <alignment horizontal="left" vertical="center"/>
      <protection/>
    </xf>
    <xf numFmtId="0" fontId="138" fillId="0" borderId="27" xfId="-6672" applyFont="1" applyBorder="1" applyAlignment="1">
      <alignment horizontal="left"/>
    </xf>
    <xf numFmtId="0" fontId="99" fillId="0" borderId="27" xfId="-6803" applyFont="1" applyBorder="1" applyAlignment="1">
      <alignment horizontal="left"/>
      <protection/>
    </xf>
    <xf numFmtId="0" fontId="99" fillId="0" borderId="22" xfId="-6803" applyFont="1" applyBorder="1" applyAlignment="1">
      <alignment horizontal="left" vertical="center" wrapText="1"/>
      <protection/>
    </xf>
    <xf numFmtId="0" fontId="99" fillId="0" borderId="0" xfId="-6803" applyFont="1" applyBorder="1" applyAlignment="1">
      <alignment horizontal="left" vertical="center" wrapText="1"/>
      <protection/>
    </xf>
    <xf numFmtId="0" fontId="4" fillId="43" borderId="10" xfId="-6803" applyFont="1" applyFill="1" applyBorder="1" applyAlignment="1">
      <alignment horizontal="center" vertical="center" wrapText="1"/>
      <protection/>
    </xf>
    <xf numFmtId="0" fontId="4" fillId="43" borderId="25" xfId="-6803" applyFont="1" applyFill="1" applyBorder="1" applyAlignment="1">
      <alignment horizontal="center" vertical="center" wrapText="1"/>
      <protection/>
    </xf>
    <xf numFmtId="0" fontId="2" fillId="33" borderId="26" xfId="-6803" applyFont="1" applyFill="1" applyBorder="1" applyAlignment="1">
      <alignment horizontal="center" vertical="center" wrapText="1"/>
      <protection/>
    </xf>
    <xf numFmtId="0" fontId="2" fillId="33" borderId="10" xfId="-6803" applyFont="1" applyFill="1" applyBorder="1" applyAlignment="1">
      <alignment horizontal="center" vertical="center" wrapText="1"/>
      <protection/>
    </xf>
    <xf numFmtId="0" fontId="2" fillId="33" borderId="25" xfId="-6803" applyFont="1" applyFill="1" applyBorder="1" applyAlignment="1">
      <alignment horizontal="center" vertical="center" wrapText="1"/>
      <protection/>
    </xf>
    <xf numFmtId="0" fontId="2" fillId="33" borderId="1" xfId="-6803" applyFont="1" applyFill="1" applyBorder="1" applyAlignment="1">
      <alignment horizontal="left" vertical="center"/>
      <protection/>
    </xf>
    <xf numFmtId="0" fontId="2" fillId="33" borderId="1" xfId="-6803" applyFont="1" applyFill="1" applyBorder="1" applyAlignment="1">
      <alignment horizontal="left" vertical="center" wrapText="1"/>
      <protection/>
    </xf>
    <xf numFmtId="0" fontId="2" fillId="0" borderId="1" xfId="-32493" applyFont="1" applyBorder="1" applyAlignment="1">
      <alignment horizontal="left" vertical="center"/>
      <protection/>
    </xf>
    <xf numFmtId="0" fontId="2" fillId="39" borderId="1" xfId="-32493" applyFont="1" applyFill="1" applyBorder="1" applyAlignment="1">
      <alignment horizontal="left" vertical="center"/>
      <protection/>
    </xf>
    <xf numFmtId="0" fontId="4" fillId="43" borderId="1" xfId="-32493" applyFont="1" applyFill="1" applyBorder="1" applyAlignment="1">
      <alignment horizontal="center" vertical="center" wrapText="1"/>
      <protection/>
    </xf>
    <xf numFmtId="0" fontId="2" fillId="33" borderId="26" xfId="-6669" applyFill="1" applyBorder="1" applyAlignment="1">
      <alignment horizontal="left"/>
      <protection/>
    </xf>
    <xf numFmtId="0" fontId="2" fillId="33" borderId="25" xfId="-6669" applyFill="1" applyBorder="1" applyAlignment="1">
      <alignment horizontal="left"/>
      <protection/>
    </xf>
    <xf numFmtId="0" fontId="2" fillId="0" borderId="1" xfId="-32493" applyFont="1" applyBorder="1" applyAlignment="1">
      <alignment horizontal="left" vertical="center"/>
      <protection/>
    </xf>
    <xf numFmtId="0" fontId="106" fillId="0" borderId="1" xfId="-32493" applyFont="1" applyBorder="1" applyAlignment="1">
      <alignment horizontal="left" vertical="center"/>
      <protection/>
    </xf>
    <xf numFmtId="0" fontId="4" fillId="43" borderId="26" xfId="-32491" applyFont="1" applyFill="1" applyBorder="1" applyAlignment="1" applyProtection="1">
      <alignment horizontal="center" vertical="center" wrapText="1"/>
      <protection/>
    </xf>
    <xf numFmtId="0" fontId="4" fillId="43" borderId="22" xfId="-32491" applyFont="1" applyFill="1" applyBorder="1" applyAlignment="1" applyProtection="1">
      <alignment horizontal="center" vertical="center" wrapText="1"/>
      <protection/>
    </xf>
    <xf numFmtId="0" fontId="4" fillId="43" borderId="23" xfId="-32491" applyFont="1" applyFill="1" applyBorder="1" applyAlignment="1" applyProtection="1">
      <alignment horizontal="center" vertical="center" wrapText="1"/>
      <protection/>
    </xf>
    <xf numFmtId="0" fontId="4" fillId="43" borderId="1" xfId="-32491" applyFont="1" applyFill="1" applyBorder="1" applyAlignment="1" applyProtection="1">
      <alignment horizontal="center" vertical="center" wrapText="1"/>
      <protection/>
    </xf>
    <xf numFmtId="0" fontId="4" fillId="43" borderId="1" xfId="-32493" applyFont="1" applyFill="1" applyBorder="1" applyAlignment="1">
      <alignment horizontal="center" vertical="center"/>
      <protection/>
    </xf>
    <xf numFmtId="0" fontId="4" fillId="43" borderId="26" xfId="-32493" applyFont="1" applyFill="1" applyBorder="1" applyAlignment="1">
      <alignment horizontal="center" vertical="center" wrapText="1"/>
      <protection/>
    </xf>
    <xf numFmtId="0" fontId="4" fillId="43" borderId="25" xfId="-32493" applyFont="1" applyFill="1" applyBorder="1" applyAlignment="1">
      <alignment horizontal="center" vertical="center" wrapText="1"/>
      <protection/>
    </xf>
    <xf numFmtId="0" fontId="2" fillId="33" borderId="26" xfId="-6669" applyFont="1" applyFill="1" applyBorder="1" applyAlignment="1">
      <alignment horizontal="left"/>
      <protection/>
    </xf>
    <xf numFmtId="0" fontId="106" fillId="0" borderId="22" xfId="-6803" applyFont="1" applyBorder="1" applyAlignment="1">
      <alignment horizontal="left" vertical="center" wrapText="1"/>
      <protection/>
    </xf>
    <xf numFmtId="0" fontId="106" fillId="0" borderId="0" xfId="-6803" applyFont="1" applyBorder="1" applyAlignment="1">
      <alignment horizontal="left" vertical="center" wrapText="1"/>
      <protection/>
    </xf>
    <xf numFmtId="0" fontId="2" fillId="59" borderId="1" xfId="-6803" applyFont="1" applyFill="1" applyBorder="1" applyAlignment="1">
      <alignment horizontal="left" vertical="center"/>
      <protection/>
    </xf>
    <xf numFmtId="0" fontId="0" fillId="59" borderId="1" xfId="-6803" applyFont="1" applyFill="1" applyBorder="1" applyAlignment="1">
      <alignment horizontal="left" vertical="center"/>
      <protection/>
    </xf>
    <xf numFmtId="0" fontId="4" fillId="63" borderId="1" xfId="-6803" applyFont="1" applyFill="1" applyBorder="1" applyAlignment="1">
      <alignment horizontal="center" vertical="center" wrapText="1"/>
      <protection/>
    </xf>
    <xf numFmtId="0" fontId="5" fillId="38" borderId="1" xfId="-6803" applyFont="1" applyFill="1" applyBorder="1" applyAlignment="1">
      <alignment horizontal="center" vertical="center"/>
      <protection/>
    </xf>
    <xf numFmtId="0" fontId="5" fillId="38" borderId="1" xfId="-6803" applyFont="1" applyFill="1" applyBorder="1" applyAlignment="1">
      <alignment horizontal="center" vertical="center" wrapText="1"/>
      <protection/>
    </xf>
    <xf numFmtId="0" fontId="2" fillId="59" borderId="1" xfId="-6803" applyFont="1" applyFill="1" applyBorder="1" applyAlignment="1">
      <alignment horizontal="left" vertical="center"/>
      <protection/>
    </xf>
    <xf numFmtId="0" fontId="2" fillId="59" borderId="26" xfId="-6803" applyFont="1" applyFill="1" applyBorder="1" applyAlignment="1">
      <alignment horizontal="left" vertical="center" wrapText="1"/>
      <protection/>
    </xf>
    <xf numFmtId="0" fontId="2" fillId="59" borderId="10" xfId="-6803" applyFont="1" applyFill="1" applyBorder="1" applyAlignment="1">
      <alignment horizontal="left" vertical="center" wrapText="1"/>
      <protection/>
    </xf>
    <xf numFmtId="0" fontId="2" fillId="59" borderId="25" xfId="-6803" applyFont="1" applyFill="1" applyBorder="1" applyAlignment="1">
      <alignment horizontal="left" vertical="center" wrapText="1"/>
      <protection/>
    </xf>
    <xf numFmtId="0" fontId="106" fillId="60" borderId="24" xfId="-6803" applyFont="1" applyFill="1" applyBorder="1" applyAlignment="1">
      <alignment horizontal="left" vertical="center" wrapText="1"/>
      <protection/>
    </xf>
    <xf numFmtId="0" fontId="106" fillId="60" borderId="0" xfId="-6803" applyFont="1" applyFill="1" applyBorder="1" applyAlignment="1">
      <alignment horizontal="left" vertical="center" wrapText="1"/>
      <protection/>
    </xf>
    <xf numFmtId="0" fontId="106" fillId="60" borderId="20" xfId="-6803" applyFont="1" applyFill="1" applyBorder="1" applyAlignment="1">
      <alignment horizontal="left" vertical="center" wrapText="1"/>
      <protection/>
    </xf>
    <xf numFmtId="0" fontId="2" fillId="59" borderId="1" xfId="-6803" applyFont="1" applyFill="1" applyBorder="1" applyAlignment="1">
      <alignment horizontal="left" vertical="center"/>
      <protection/>
    </xf>
    <xf numFmtId="0" fontId="106" fillId="60" borderId="21" xfId="-6803" applyFont="1" applyFill="1" applyBorder="1" applyAlignment="1">
      <alignment horizontal="left" vertical="center" wrapText="1"/>
      <protection/>
    </xf>
    <xf numFmtId="0" fontId="106" fillId="60" borderId="22" xfId="-6803" applyFont="1" applyFill="1" applyBorder="1" applyAlignment="1">
      <alignment horizontal="left" vertical="center" wrapText="1"/>
      <protection/>
    </xf>
    <xf numFmtId="0" fontId="106" fillId="60" borderId="23" xfId="-6803" applyFont="1" applyFill="1" applyBorder="1" applyAlignment="1">
      <alignment horizontal="left" vertical="center" wrapText="1"/>
      <protection/>
    </xf>
    <xf numFmtId="0" fontId="2" fillId="59" borderId="1" xfId="-6803" applyFont="1" applyFill="1" applyBorder="1" applyAlignment="1">
      <alignment horizontal="left" vertical="center"/>
      <protection/>
    </xf>
    <xf numFmtId="0" fontId="106" fillId="60" borderId="24" xfId="-6803" applyNumberFormat="1" applyFont="1" applyFill="1" applyBorder="1" applyAlignment="1">
      <alignment horizontal="left" vertical="center" wrapText="1"/>
      <protection/>
    </xf>
    <xf numFmtId="0" fontId="106" fillId="60" borderId="0" xfId="-6803" applyNumberFormat="1" applyFont="1" applyFill="1" applyBorder="1" applyAlignment="1">
      <alignment horizontal="left" vertical="center" wrapText="1"/>
      <protection/>
    </xf>
    <xf numFmtId="0" fontId="106" fillId="60" borderId="20" xfId="-6803" applyNumberFormat="1" applyFont="1" applyFill="1" applyBorder="1" applyAlignment="1">
      <alignment horizontal="left" vertical="center" wrapText="1"/>
      <protection/>
    </xf>
    <xf numFmtId="0" fontId="106" fillId="0" borderId="22" xfId="-6803" applyFont="1" applyBorder="1" applyAlignment="1">
      <alignment horizontal="left" vertical="center" wrapText="1"/>
      <protection/>
    </xf>
    <xf numFmtId="0" fontId="4" fillId="43" borderId="26" xfId="-6803" applyFont="1" applyFill="1" applyBorder="1" applyAlignment="1">
      <alignment horizontal="center" vertical="center" wrapText="1"/>
      <protection/>
    </xf>
    <xf numFmtId="0" fontId="106" fillId="60" borderId="41" xfId="-6803" applyFont="1" applyFill="1" applyBorder="1" applyAlignment="1">
      <alignment horizontal="left" vertical="center" wrapText="1"/>
      <protection/>
    </xf>
    <xf numFmtId="0" fontId="106" fillId="60" borderId="15" xfId="-6803" applyFont="1" applyFill="1" applyBorder="1" applyAlignment="1">
      <alignment horizontal="left" vertical="center" wrapText="1"/>
      <protection/>
    </xf>
    <xf numFmtId="0" fontId="106" fillId="60" borderId="66" xfId="-6803" applyFont="1" applyFill="1" applyBorder="1" applyAlignment="1">
      <alignment horizontal="left" vertical="center" wrapText="1"/>
      <protection/>
    </xf>
    <xf numFmtId="0" fontId="2" fillId="0" borderId="26" xfId="0" applyFont="1" applyBorder="1" applyAlignment="1">
      <alignment horizontal="left"/>
    </xf>
    <xf numFmtId="0" fontId="2" fillId="0" borderId="10" xfId="0" applyFont="1" applyBorder="1" applyAlignment="1">
      <alignment horizontal="left"/>
    </xf>
    <xf numFmtId="0" fontId="2" fillId="0" borderId="25" xfId="0" applyFont="1" applyBorder="1" applyAlignment="1">
      <alignment horizontal="left"/>
    </xf>
    <xf numFmtId="0" fontId="5" fillId="36" borderId="1" xfId="0" applyFont="1" applyFill="1" applyBorder="1" applyAlignment="1">
      <alignment horizontal="center" vertical="center"/>
    </xf>
    <xf numFmtId="0" fontId="5" fillId="37" borderId="1" xfId="0" applyFont="1" applyFill="1" applyBorder="1" applyAlignment="1">
      <alignment horizontal="center"/>
    </xf>
    <xf numFmtId="0" fontId="2" fillId="33" borderId="1" xfId="0"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2" fillId="0" borderId="26" xfId="0" applyFont="1" applyBorder="1" applyAlignment="1">
      <alignment horizontal="center"/>
    </xf>
    <xf numFmtId="0" fontId="2" fillId="0" borderId="25" xfId="0" applyFont="1" applyBorder="1" applyAlignment="1">
      <alignment horizontal="center"/>
    </xf>
    <xf numFmtId="0" fontId="5" fillId="36" borderId="26"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25"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3" xfId="0" applyFont="1" applyBorder="1" applyAlignment="1">
      <alignment horizontal="center" vertical="center"/>
    </xf>
    <xf numFmtId="0" fontId="2" fillId="32" borderId="1" xfId="0" applyFont="1" applyFill="1" applyBorder="1" applyAlignment="1">
      <alignment horizontal="center"/>
    </xf>
    <xf numFmtId="0" fontId="5" fillId="0" borderId="26" xfId="0" applyFont="1" applyBorder="1" applyAlignment="1">
      <alignment horizontal="left"/>
    </xf>
    <xf numFmtId="0" fontId="5" fillId="0" borderId="10" xfId="0" applyFont="1" applyBorder="1" applyAlignment="1">
      <alignment horizontal="left"/>
    </xf>
    <xf numFmtId="0" fontId="5" fillId="0" borderId="25" xfId="0" applyFont="1" applyBorder="1" applyAlignment="1">
      <alignment horizontal="left"/>
    </xf>
    <xf numFmtId="0" fontId="2" fillId="34" borderId="26" xfId="0" applyFont="1" applyFill="1" applyBorder="1" applyAlignment="1">
      <alignment horizontal="center"/>
    </xf>
    <xf numFmtId="0" fontId="2" fillId="34" borderId="10" xfId="0" applyFont="1" applyFill="1" applyBorder="1" applyAlignment="1">
      <alignment horizontal="center"/>
    </xf>
    <xf numFmtId="0" fontId="5" fillId="34" borderId="10" xfId="0" applyFont="1" applyFill="1" applyBorder="1" applyAlignment="1">
      <alignment horizontal="center"/>
    </xf>
    <xf numFmtId="0" fontId="5" fillId="34" borderId="25" xfId="0" applyFont="1" applyFill="1" applyBorder="1" applyAlignment="1">
      <alignment horizontal="center"/>
    </xf>
    <xf numFmtId="0" fontId="5" fillId="34" borderId="1" xfId="0" applyFont="1" applyFill="1" applyBorder="1" applyAlignment="1">
      <alignment horizontal="center"/>
    </xf>
    <xf numFmtId="0" fontId="5" fillId="34" borderId="1" xfId="0" applyFont="1" applyFill="1" applyBorder="1" applyAlignment="1">
      <alignment horizontal="center" vertical="center" wrapText="1"/>
    </xf>
    <xf numFmtId="0" fontId="10" fillId="32" borderId="1" xfId="0" applyFont="1" applyFill="1" applyBorder="1" applyAlignment="1">
      <alignment horizontal="center" vertical="center"/>
    </xf>
    <xf numFmtId="0" fontId="4" fillId="43" borderId="41" xfId="-6803" applyFont="1" applyFill="1" applyBorder="1" applyAlignment="1">
      <alignment horizontal="center" vertical="center" wrapText="1"/>
      <protection/>
    </xf>
    <xf numFmtId="0" fontId="4" fillId="43" borderId="15" xfId="-6803" applyFont="1" applyFill="1" applyBorder="1" applyAlignment="1">
      <alignment horizontal="center" vertical="center" wrapText="1"/>
      <protection/>
    </xf>
    <xf numFmtId="0" fontId="4" fillId="43" borderId="27" xfId="-6803" applyFont="1" applyFill="1" applyBorder="1" applyAlignment="1">
      <alignment horizontal="center" vertical="center"/>
      <protection/>
    </xf>
    <xf numFmtId="0" fontId="4" fillId="43" borderId="3" xfId="-6803" applyFont="1" applyFill="1" applyBorder="1" applyAlignment="1">
      <alignment horizontal="center" vertical="center"/>
      <protection/>
    </xf>
    <xf numFmtId="0" fontId="2" fillId="59" borderId="21" xfId="-6803" applyFont="1" applyFill="1" applyBorder="1" applyAlignment="1">
      <alignment horizontal="left" vertical="center"/>
      <protection/>
    </xf>
    <xf numFmtId="0" fontId="2" fillId="59" borderId="22" xfId="-6803" applyFont="1" applyFill="1" applyBorder="1" applyAlignment="1">
      <alignment horizontal="left" vertical="center"/>
      <protection/>
    </xf>
    <xf numFmtId="0" fontId="2" fillId="59" borderId="23" xfId="-6803" applyFont="1" applyFill="1" applyBorder="1" applyAlignment="1">
      <alignment horizontal="left" vertical="center"/>
      <protection/>
    </xf>
    <xf numFmtId="0" fontId="2" fillId="33" borderId="27" xfId="-6667" applyFont="1" applyFill="1" applyBorder="1" applyAlignment="1">
      <alignment horizontal="center" vertical="center" wrapText="1"/>
      <protection/>
    </xf>
    <xf numFmtId="0" fontId="2" fillId="33" borderId="36" xfId="-6667" applyFont="1" applyFill="1" applyBorder="1" applyAlignment="1">
      <alignment horizontal="center" vertical="center" wrapText="1"/>
      <protection/>
    </xf>
    <xf numFmtId="0" fontId="2" fillId="33" borderId="3" xfId="-6667" applyFont="1" applyFill="1" applyBorder="1" applyAlignment="1">
      <alignment horizontal="center" vertical="center" wrapText="1"/>
      <protection/>
    </xf>
    <xf numFmtId="0" fontId="2" fillId="33" borderId="27" xfId="-6667" applyFont="1" applyFill="1" applyBorder="1" applyAlignment="1">
      <alignment horizontal="center" vertical="center" wrapText="1"/>
      <protection/>
    </xf>
    <xf numFmtId="0" fontId="5" fillId="33" borderId="1" xfId="-6667" applyFont="1" applyFill="1" applyBorder="1" applyAlignment="1">
      <alignment horizontal="center" vertical="center"/>
      <protection/>
    </xf>
    <xf numFmtId="0" fontId="4" fillId="43" borderId="1" xfId="-6667" applyFont="1" applyFill="1" applyBorder="1" applyAlignment="1">
      <alignment horizontal="center"/>
      <protection/>
    </xf>
    <xf numFmtId="0" fontId="5" fillId="33" borderId="26" xfId="-6667" applyFont="1" applyFill="1" applyBorder="1" applyAlignment="1">
      <alignment horizontal="left"/>
      <protection/>
    </xf>
    <xf numFmtId="0" fontId="5" fillId="33" borderId="10" xfId="-6667" applyFont="1" applyFill="1" applyBorder="1" applyAlignment="1">
      <alignment horizontal="left"/>
      <protection/>
    </xf>
    <xf numFmtId="0" fontId="5" fillId="33" borderId="25" xfId="-6667" applyFont="1" applyFill="1" applyBorder="1" applyAlignment="1">
      <alignment horizontal="left"/>
      <protection/>
    </xf>
    <xf numFmtId="0" fontId="6" fillId="43" borderId="1" xfId="-6667" applyFont="1" applyFill="1" applyBorder="1" applyAlignment="1">
      <alignment horizontal="center"/>
      <protection/>
    </xf>
    <xf numFmtId="0" fontId="5" fillId="33" borderId="1" xfId="-6667" applyFont="1" applyFill="1" applyBorder="1" applyAlignment="1">
      <alignment horizontal="left"/>
      <protection/>
    </xf>
    <xf numFmtId="0" fontId="2" fillId="33" borderId="26" xfId="-6667" applyFont="1" applyFill="1" applyBorder="1" applyAlignment="1">
      <alignment horizontal="left"/>
      <protection/>
    </xf>
    <xf numFmtId="0" fontId="2" fillId="33" borderId="10" xfId="-6667" applyFont="1" applyFill="1" applyBorder="1" applyAlignment="1">
      <alignment horizontal="left"/>
      <protection/>
    </xf>
    <xf numFmtId="0" fontId="2" fillId="33" borderId="25" xfId="-6667" applyFont="1" applyFill="1" applyBorder="1" applyAlignment="1">
      <alignment horizontal="left"/>
      <protection/>
    </xf>
    <xf numFmtId="0" fontId="2" fillId="33" borderId="26" xfId="-6667" applyFont="1" applyFill="1" applyBorder="1" applyAlignment="1">
      <alignment horizontal="left"/>
      <protection/>
    </xf>
    <xf numFmtId="0" fontId="2" fillId="33" borderId="1" xfId="-6667" applyFont="1" applyFill="1" applyBorder="1" applyAlignment="1">
      <alignment horizontal="left"/>
      <protection/>
    </xf>
    <xf numFmtId="0" fontId="4" fillId="43" borderId="1" xfId="-6667" applyFont="1" applyFill="1" applyBorder="1" applyAlignment="1">
      <alignment horizontal="center" vertical="center" wrapText="1"/>
      <protection/>
    </xf>
    <xf numFmtId="0" fontId="6" fillId="43" borderId="1" xfId="-6667" applyFont="1" applyFill="1" applyBorder="1" applyAlignment="1">
      <alignment horizontal="center" vertical="center"/>
      <protection/>
    </xf>
    <xf numFmtId="0" fontId="2" fillId="33" borderId="1" xfId="-6667" applyFont="1" applyFill="1" applyBorder="1" applyAlignment="1">
      <alignment horizontal="center" vertical="center" wrapText="1"/>
      <protection/>
    </xf>
    <xf numFmtId="0" fontId="2" fillId="33" borderId="4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79" xfId="0" applyFont="1" applyFill="1" applyBorder="1" applyAlignment="1">
      <alignment horizontal="center" vertical="center" wrapText="1"/>
    </xf>
    <xf numFmtId="0" fontId="2" fillId="33" borderId="180" xfId="0" applyFont="1" applyFill="1" applyBorder="1" applyAlignment="1">
      <alignment horizontal="center" vertical="center" wrapText="1"/>
    </xf>
    <xf numFmtId="0" fontId="2" fillId="33" borderId="181"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182" xfId="0" applyFont="1" applyFill="1" applyBorder="1" applyAlignment="1">
      <alignment horizontal="center" vertical="center" wrapText="1"/>
    </xf>
    <xf numFmtId="0" fontId="2" fillId="33" borderId="183" xfId="0" applyFont="1" applyFill="1" applyBorder="1" applyAlignment="1">
      <alignment horizontal="center" vertical="center" wrapText="1"/>
    </xf>
    <xf numFmtId="0" fontId="5" fillId="33" borderId="26" xfId="0" applyFont="1" applyFill="1" applyBorder="1" applyAlignment="1">
      <alignment horizontal="left"/>
    </xf>
    <xf numFmtId="0" fontId="5" fillId="33" borderId="10" xfId="0" applyFont="1" applyFill="1" applyBorder="1" applyAlignment="1">
      <alignment horizontal="left"/>
    </xf>
    <xf numFmtId="0" fontId="5" fillId="33" borderId="25" xfId="0" applyFont="1" applyFill="1" applyBorder="1" applyAlignment="1">
      <alignment horizontal="left"/>
    </xf>
    <xf numFmtId="0" fontId="6" fillId="43" borderId="26" xfId="0" applyFont="1" applyFill="1" applyBorder="1" applyAlignment="1">
      <alignment horizontal="center"/>
    </xf>
    <xf numFmtId="0" fontId="6" fillId="43" borderId="10" xfId="0" applyFont="1" applyFill="1" applyBorder="1" applyAlignment="1">
      <alignment horizontal="center"/>
    </xf>
    <xf numFmtId="0" fontId="4" fillId="43" borderId="1" xfId="0" applyFont="1" applyFill="1" applyBorder="1" applyAlignment="1">
      <alignment horizontal="center" vertical="center" wrapText="1"/>
    </xf>
    <xf numFmtId="0" fontId="6" fillId="43" borderId="1" xfId="0" applyFont="1" applyFill="1" applyBorder="1" applyAlignment="1">
      <alignment horizontal="center" vertical="center"/>
    </xf>
    <xf numFmtId="0" fontId="6" fillId="43" borderId="1" xfId="0" applyFont="1" applyFill="1" applyBorder="1" applyAlignment="1">
      <alignment horizontal="center"/>
    </xf>
    <xf numFmtId="0" fontId="4" fillId="43" borderId="10" xfId="0" applyFont="1" applyFill="1" applyBorder="1" applyAlignment="1">
      <alignment horizontal="center"/>
    </xf>
    <xf numFmtId="0" fontId="4" fillId="43" borderId="25" xfId="0" applyFont="1" applyFill="1" applyBorder="1" applyAlignment="1">
      <alignment horizontal="center"/>
    </xf>
    <xf numFmtId="0" fontId="5" fillId="33" borderId="41" xfId="0" applyFont="1" applyFill="1" applyBorder="1" applyAlignment="1">
      <alignment horizontal="center"/>
    </xf>
    <xf numFmtId="0" fontId="5" fillId="33" borderId="10" xfId="0" applyFont="1" applyFill="1" applyBorder="1" applyAlignment="1">
      <alignment horizontal="center"/>
    </xf>
    <xf numFmtId="0" fontId="5" fillId="33" borderId="25" xfId="0" applyFont="1" applyFill="1" applyBorder="1" applyAlignment="1">
      <alignment horizontal="center"/>
    </xf>
    <xf numFmtId="1" fontId="2" fillId="33" borderId="43" xfId="-31599" applyNumberFormat="1" applyFont="1" applyFill="1" applyBorder="1" applyAlignment="1">
      <alignment horizontal="center" vertical="center" wrapText="1"/>
      <protection/>
    </xf>
    <xf numFmtId="0" fontId="4" fillId="43" borderId="1" xfId="-6664" applyFont="1" applyFill="1" applyBorder="1" applyAlignment="1">
      <alignment horizontal="center"/>
      <protection/>
    </xf>
    <xf numFmtId="0" fontId="4" fillId="43" borderId="1" xfId="-6664" applyFont="1" applyFill="1" applyBorder="1" applyAlignment="1">
      <alignment horizontal="center" vertical="center" wrapText="1"/>
      <protection/>
    </xf>
    <xf numFmtId="0" fontId="6" fillId="43" borderId="1" xfId="-6664" applyFont="1" applyFill="1" applyBorder="1" applyAlignment="1">
      <alignment horizontal="center" vertical="center"/>
      <protection/>
    </xf>
    <xf numFmtId="0" fontId="6" fillId="43" borderId="1" xfId="-6664" applyFont="1" applyFill="1" applyBorder="1" applyAlignment="1">
      <alignment horizontal="center"/>
      <protection/>
    </xf>
    <xf numFmtId="0" fontId="5" fillId="33" borderId="26" xfId="-6664" applyFont="1" applyFill="1" applyBorder="1" applyAlignment="1">
      <alignment horizontal="left"/>
      <protection/>
    </xf>
    <xf numFmtId="0" fontId="5" fillId="33" borderId="10" xfId="-6664" applyFont="1" applyFill="1" applyBorder="1" applyAlignment="1">
      <alignment horizontal="left"/>
      <protection/>
    </xf>
    <xf numFmtId="0" fontId="5" fillId="33" borderId="25" xfId="-6664" applyFont="1" applyFill="1" applyBorder="1" applyAlignment="1">
      <alignment horizontal="left"/>
      <protection/>
    </xf>
    <xf numFmtId="0" fontId="6" fillId="43" borderId="26" xfId="-6664" applyFont="1" applyFill="1" applyBorder="1" applyAlignment="1">
      <alignment horizontal="center"/>
      <protection/>
    </xf>
    <xf numFmtId="0" fontId="6" fillId="43" borderId="10" xfId="-6664" applyFont="1" applyFill="1" applyBorder="1" applyAlignment="1">
      <alignment horizontal="center"/>
      <protection/>
    </xf>
    <xf numFmtId="0" fontId="4" fillId="43" borderId="10" xfId="-6664" applyFont="1" applyFill="1" applyBorder="1" applyAlignment="1">
      <alignment horizontal="center"/>
      <protection/>
    </xf>
    <xf numFmtId="0" fontId="4" fillId="43" borderId="25" xfId="-6664" applyFont="1" applyFill="1" applyBorder="1" applyAlignment="1">
      <alignment horizontal="center"/>
      <protection/>
    </xf>
    <xf numFmtId="0" fontId="2" fillId="33" borderId="27" xfId="-6664" applyFont="1" applyFill="1" applyBorder="1" applyAlignment="1">
      <alignment horizontal="center" vertical="center" wrapText="1"/>
      <protection/>
    </xf>
    <xf numFmtId="0" fontId="2" fillId="33" borderId="36" xfId="-6664" applyFont="1" applyFill="1" applyBorder="1" applyAlignment="1">
      <alignment horizontal="center" vertical="center" wrapText="1"/>
      <protection/>
    </xf>
    <xf numFmtId="0" fontId="2" fillId="33" borderId="3" xfId="-6664" applyFont="1" applyFill="1" applyBorder="1" applyAlignment="1">
      <alignment horizontal="center" vertical="center" wrapText="1"/>
      <protection/>
    </xf>
    <xf numFmtId="0" fontId="5" fillId="33" borderId="1" xfId="-6664" applyFont="1" applyFill="1" applyBorder="1" applyAlignment="1">
      <alignment horizontal="center" vertical="center"/>
      <protection/>
    </xf>
    <xf numFmtId="0" fontId="2" fillId="33" borderId="37" xfId="-6663" applyFont="1" applyFill="1" applyBorder="1" applyAlignment="1">
      <alignment horizontal="center" vertical="center" wrapText="1"/>
      <protection/>
    </xf>
    <xf numFmtId="0" fontId="5" fillId="33" borderId="1" xfId="-6663" applyFont="1" applyFill="1" applyBorder="1" applyAlignment="1">
      <alignment horizontal="center" vertical="center"/>
      <protection/>
    </xf>
    <xf numFmtId="0" fontId="4" fillId="43" borderId="1" xfId="-6663" applyFont="1" applyFill="1" applyBorder="1" applyAlignment="1">
      <alignment horizontal="center" vertical="center" wrapText="1"/>
      <protection/>
    </xf>
    <xf numFmtId="0" fontId="6" fillId="43" borderId="1" xfId="-6663" applyFont="1" applyFill="1" applyBorder="1" applyAlignment="1">
      <alignment horizontal="center" vertical="center"/>
      <protection/>
    </xf>
    <xf numFmtId="0" fontId="6" fillId="43" borderId="1" xfId="-6663" applyFont="1" applyFill="1" applyBorder="1" applyAlignment="1">
      <alignment horizontal="center"/>
      <protection/>
    </xf>
    <xf numFmtId="0" fontId="2" fillId="33" borderId="1" xfId="-6663" applyFont="1" applyFill="1" applyBorder="1" applyAlignment="1">
      <alignment horizontal="center" vertical="center" wrapText="1"/>
      <protection/>
    </xf>
    <xf numFmtId="0" fontId="2" fillId="33" borderId="27" xfId="-6663" applyFont="1" applyFill="1" applyBorder="1" applyAlignment="1">
      <alignment horizontal="center" vertical="center" wrapText="1"/>
      <protection/>
    </xf>
    <xf numFmtId="0" fontId="4" fillId="43" borderId="1" xfId="-6663" applyFont="1" applyFill="1" applyBorder="1" applyAlignment="1">
      <alignment horizontal="center"/>
      <protection/>
    </xf>
    <xf numFmtId="0" fontId="2" fillId="33" borderId="36" xfId="-6663" applyFont="1" applyFill="1" applyBorder="1" applyAlignment="1">
      <alignment horizontal="center" vertical="center" wrapText="1"/>
      <protection/>
    </xf>
    <xf numFmtId="0" fontId="2" fillId="33" borderId="27" xfId="-6663" applyFont="1" applyFill="1" applyBorder="1" applyAlignment="1">
      <alignment horizontal="center" vertical="center" wrapText="1"/>
      <protection/>
    </xf>
    <xf numFmtId="0" fontId="2" fillId="33" borderId="36" xfId="-6663" applyFont="1" applyFill="1" applyBorder="1" applyAlignment="1">
      <alignment horizontal="center" vertical="center" wrapText="1"/>
      <protection/>
    </xf>
    <xf numFmtId="0" fontId="2" fillId="33" borderId="3" xfId="-6663" applyFont="1" applyFill="1" applyBorder="1" applyAlignment="1">
      <alignment horizontal="center" vertical="center" wrapText="1"/>
      <protection/>
    </xf>
    <xf numFmtId="0" fontId="2" fillId="33" borderId="3" xfId="-6663" applyFont="1" applyFill="1" applyBorder="1" applyAlignment="1">
      <alignment horizontal="center" vertical="center" wrapText="1"/>
      <protection/>
    </xf>
    <xf numFmtId="0" fontId="2" fillId="33" borderId="1" xfId="-6663" applyFont="1" applyFill="1" applyBorder="1" applyAlignment="1">
      <alignment horizontal="center" vertical="center" wrapText="1"/>
      <protection/>
    </xf>
    <xf numFmtId="0" fontId="5" fillId="33" borderId="26" xfId="-6663" applyFont="1" applyFill="1" applyBorder="1" applyAlignment="1">
      <alignment horizontal="left"/>
      <protection/>
    </xf>
    <xf numFmtId="0" fontId="5" fillId="33" borderId="10" xfId="-6663" applyFont="1" applyFill="1" applyBorder="1" applyAlignment="1">
      <alignment horizontal="left"/>
      <protection/>
    </xf>
    <xf numFmtId="0" fontId="5" fillId="33" borderId="25" xfId="-6663" applyFont="1" applyFill="1" applyBorder="1" applyAlignment="1">
      <alignment horizontal="left"/>
      <protection/>
    </xf>
    <xf numFmtId="0" fontId="6" fillId="43" borderId="26" xfId="-6663" applyFont="1" applyFill="1" applyBorder="1" applyAlignment="1">
      <alignment horizontal="center"/>
      <protection/>
    </xf>
    <xf numFmtId="0" fontId="6" fillId="43" borderId="10" xfId="-6663" applyFont="1" applyFill="1" applyBorder="1" applyAlignment="1">
      <alignment horizontal="center"/>
      <protection/>
    </xf>
    <xf numFmtId="0" fontId="4" fillId="43" borderId="10" xfId="-6663" applyFont="1" applyFill="1" applyBorder="1" applyAlignment="1">
      <alignment horizontal="center"/>
      <protection/>
    </xf>
    <xf numFmtId="0" fontId="4" fillId="43" borderId="25" xfId="-6663" applyFont="1" applyFill="1" applyBorder="1" applyAlignment="1">
      <alignment horizontal="center"/>
      <protection/>
    </xf>
    <xf numFmtId="0" fontId="106" fillId="33" borderId="1" xfId="-6667" applyFont="1" applyFill="1" applyBorder="1" applyAlignment="1">
      <alignment horizontal="left"/>
      <protection/>
    </xf>
    <xf numFmtId="0" fontId="5" fillId="33" borderId="41" xfId="-6663" applyFont="1" applyFill="1" applyBorder="1" applyAlignment="1">
      <alignment horizontal="center" vertical="center"/>
      <protection/>
    </xf>
    <xf numFmtId="0" fontId="5" fillId="33" borderId="15" xfId="-6663" applyFont="1" applyFill="1" applyBorder="1" applyAlignment="1">
      <alignment horizontal="center" vertical="center"/>
      <protection/>
    </xf>
    <xf numFmtId="0" fontId="5" fillId="33" borderId="66" xfId="-6663" applyFont="1" applyFill="1" applyBorder="1" applyAlignment="1">
      <alignment horizontal="center" vertical="center"/>
      <protection/>
    </xf>
    <xf numFmtId="0" fontId="6" fillId="43" borderId="27" xfId="-6663" applyFont="1" applyFill="1" applyBorder="1" applyAlignment="1">
      <alignment horizontal="center"/>
      <protection/>
    </xf>
    <xf numFmtId="0" fontId="2" fillId="33" borderId="47" xfId="-6663" applyFont="1" applyFill="1" applyBorder="1" applyAlignment="1">
      <alignment horizontal="left" vertical="center" wrapText="1"/>
      <protection/>
    </xf>
    <xf numFmtId="0" fontId="2" fillId="33" borderId="52" xfId="-6663" applyFont="1" applyFill="1" applyBorder="1" applyAlignment="1">
      <alignment horizontal="left" vertical="center" wrapText="1"/>
      <protection/>
    </xf>
    <xf numFmtId="0" fontId="2" fillId="33" borderId="47" xfId="-6663" applyFont="1" applyFill="1" applyBorder="1" applyAlignment="1">
      <alignment horizontal="left" vertical="center"/>
      <protection/>
    </xf>
    <xf numFmtId="0" fontId="2" fillId="33" borderId="52" xfId="-6663" applyFont="1" applyFill="1" applyBorder="1" applyAlignment="1">
      <alignment horizontal="left" vertical="center"/>
      <protection/>
    </xf>
    <xf numFmtId="0" fontId="2" fillId="33" borderId="64" xfId="-6663" applyFont="1" applyFill="1" applyBorder="1" applyAlignment="1">
      <alignment horizontal="center" vertical="center" wrapText="1"/>
      <protection/>
    </xf>
    <xf numFmtId="0" fontId="2" fillId="33" borderId="182" xfId="-6663" applyFont="1" applyFill="1" applyBorder="1" applyAlignment="1">
      <alignment horizontal="center" vertical="center" wrapText="1"/>
      <protection/>
    </xf>
    <xf numFmtId="0" fontId="2" fillId="33" borderId="183" xfId="-6663" applyFont="1" applyFill="1" applyBorder="1" applyAlignment="1">
      <alignment horizontal="center" vertical="center" wrapText="1"/>
      <protection/>
    </xf>
    <xf numFmtId="0" fontId="5" fillId="36" borderId="1" xfId="0" applyFont="1" applyFill="1" applyBorder="1" applyAlignment="1">
      <alignment horizont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21"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66" xfId="0" applyFont="1" applyFill="1" applyBorder="1" applyAlignment="1">
      <alignment horizontal="left" vertical="center" wrapText="1"/>
    </xf>
    <xf numFmtId="0" fontId="2" fillId="33" borderId="2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6" fillId="43" borderId="1" xfId="-32493" applyFont="1" applyFill="1" applyBorder="1" applyAlignment="1">
      <alignment horizontal="center" vertical="center" wrapText="1"/>
      <protection/>
    </xf>
    <xf numFmtId="0" fontId="154" fillId="0" borderId="26" xfId="-32493" applyFont="1" applyBorder="1" applyAlignment="1">
      <alignment horizontal="center" vertical="center"/>
      <protection/>
    </xf>
    <xf numFmtId="0" fontId="154" fillId="0" borderId="10" xfId="-32493" applyFont="1" applyBorder="1" applyAlignment="1">
      <alignment horizontal="center" vertical="center"/>
      <protection/>
    </xf>
    <xf numFmtId="0" fontId="154" fillId="0" borderId="25" xfId="-32493" applyFont="1" applyBorder="1" applyAlignment="1">
      <alignment horizontal="center" vertical="center"/>
      <protection/>
    </xf>
  </cellXfs>
  <cellStyles count="58864">
    <cellStyle name="Normal" xfId="0"/>
    <cellStyle name="Percent" xfId="15"/>
    <cellStyle name="Currency" xfId="16"/>
    <cellStyle name="Currency [0]" xfId="17"/>
    <cellStyle name="Comma" xfId="18"/>
    <cellStyle name="Comma [0]" xfId="19"/>
    <cellStyle name="Normal 47 3" xfId="20"/>
    <cellStyle name="0,0_x000d__x000a_NA_x000d__x000a_" xfId="21"/>
    <cellStyle name="1" xfId="22"/>
    <cellStyle name="1 10" xfId="23"/>
    <cellStyle name="1 10 10" xfId="24"/>
    <cellStyle name="1 10 2" xfId="25"/>
    <cellStyle name="1 10 2 2" xfId="26"/>
    <cellStyle name="1 10 3" xfId="27"/>
    <cellStyle name="1 10 3 2" xfId="28"/>
    <cellStyle name="1 10 4" xfId="29"/>
    <cellStyle name="1 10 4 2" xfId="30"/>
    <cellStyle name="1 10 5" xfId="31"/>
    <cellStyle name="1 10 5 2" xfId="32"/>
    <cellStyle name="1 10 6" xfId="33"/>
    <cellStyle name="1 10 6 2" xfId="34"/>
    <cellStyle name="1 10 7" xfId="35"/>
    <cellStyle name="1 10 7 2" xfId="36"/>
    <cellStyle name="1 10 8" xfId="37"/>
    <cellStyle name="1 10 8 2" xfId="38"/>
    <cellStyle name="1 10 9" xfId="39"/>
    <cellStyle name="1 10 9 2" xfId="40"/>
    <cellStyle name="1 11" xfId="41"/>
    <cellStyle name="1 11 10" xfId="42"/>
    <cellStyle name="1 11 2" xfId="43"/>
    <cellStyle name="1 11 2 2" xfId="44"/>
    <cellStyle name="1 11 3" xfId="45"/>
    <cellStyle name="1 11 3 2" xfId="46"/>
    <cellStyle name="1 11 4" xfId="47"/>
    <cellStyle name="1 11 4 2" xfId="48"/>
    <cellStyle name="1 11 5" xfId="49"/>
    <cellStyle name="1 11 5 2" xfId="50"/>
    <cellStyle name="1 11 6" xfId="51"/>
    <cellStyle name="1 11 6 2" xfId="52"/>
    <cellStyle name="1 11 7" xfId="53"/>
    <cellStyle name="1 11 7 2" xfId="54"/>
    <cellStyle name="1 11 8" xfId="55"/>
    <cellStyle name="1 11 8 2" xfId="56"/>
    <cellStyle name="1 11 9" xfId="57"/>
    <cellStyle name="1 11 9 2" xfId="58"/>
    <cellStyle name="1 12" xfId="59"/>
    <cellStyle name="1 12 10" xfId="60"/>
    <cellStyle name="1 12 2" xfId="61"/>
    <cellStyle name="1 12 2 2" xfId="62"/>
    <cellStyle name="1 12 3" xfId="63"/>
    <cellStyle name="1 12 3 2" xfId="64"/>
    <cellStyle name="1 12 4" xfId="65"/>
    <cellStyle name="1 12 4 2" xfId="66"/>
    <cellStyle name="1 12 5" xfId="67"/>
    <cellStyle name="1 12 5 2" xfId="68"/>
    <cellStyle name="1 12 6" xfId="69"/>
    <cellStyle name="1 12 6 2" xfId="70"/>
    <cellStyle name="1 12 7" xfId="71"/>
    <cellStyle name="1 12 7 2" xfId="72"/>
    <cellStyle name="1 12 8" xfId="73"/>
    <cellStyle name="1 12 8 2" xfId="74"/>
    <cellStyle name="1 12 9" xfId="75"/>
    <cellStyle name="1 12 9 2" xfId="76"/>
    <cellStyle name="1 13" xfId="77"/>
    <cellStyle name="1 13 10" xfId="78"/>
    <cellStyle name="1 13 2" xfId="79"/>
    <cellStyle name="1 13 2 2" xfId="80"/>
    <cellStyle name="1 13 3" xfId="81"/>
    <cellStyle name="1 13 3 2" xfId="82"/>
    <cellStyle name="1 13 4" xfId="83"/>
    <cellStyle name="1 13 4 2" xfId="84"/>
    <cellStyle name="1 13 5" xfId="85"/>
    <cellStyle name="1 13 5 2" xfId="86"/>
    <cellStyle name="1 13 6" xfId="87"/>
    <cellStyle name="1 13 6 2" xfId="88"/>
    <cellStyle name="1 13 7" xfId="89"/>
    <cellStyle name="1 13 7 2" xfId="90"/>
    <cellStyle name="1 13 8" xfId="91"/>
    <cellStyle name="1 13 8 2" xfId="92"/>
    <cellStyle name="1 13 9" xfId="93"/>
    <cellStyle name="1 13 9 2" xfId="94"/>
    <cellStyle name="1 14" xfId="95"/>
    <cellStyle name="1 14 10" xfId="96"/>
    <cellStyle name="1 14 2" xfId="97"/>
    <cellStyle name="1 14 2 2" xfId="98"/>
    <cellStyle name="1 14 3" xfId="99"/>
    <cellStyle name="1 14 3 2" xfId="100"/>
    <cellStyle name="1 14 4" xfId="101"/>
    <cellStyle name="1 14 4 2" xfId="102"/>
    <cellStyle name="1 14 5" xfId="103"/>
    <cellStyle name="1 14 5 2" xfId="104"/>
    <cellStyle name="1 14 6" xfId="105"/>
    <cellStyle name="1 14 6 2" xfId="106"/>
    <cellStyle name="1 14 7" xfId="107"/>
    <cellStyle name="1 14 7 2" xfId="108"/>
    <cellStyle name="1 14 8" xfId="109"/>
    <cellStyle name="1 14 8 2" xfId="110"/>
    <cellStyle name="1 14 9" xfId="111"/>
    <cellStyle name="1 14 9 2" xfId="112"/>
    <cellStyle name="1 15" xfId="113"/>
    <cellStyle name="1 15 10" xfId="114"/>
    <cellStyle name="1 15 2" xfId="115"/>
    <cellStyle name="1 15 2 2" xfId="116"/>
    <cellStyle name="1 15 3" xfId="117"/>
    <cellStyle name="1 15 3 2" xfId="118"/>
    <cellStyle name="1 15 4" xfId="119"/>
    <cellStyle name="1 15 4 2" xfId="120"/>
    <cellStyle name="1 15 5" xfId="121"/>
    <cellStyle name="1 15 5 2" xfId="122"/>
    <cellStyle name="1 15 6" xfId="123"/>
    <cellStyle name="1 15 6 2" xfId="124"/>
    <cellStyle name="1 15 7" xfId="125"/>
    <cellStyle name="1 15 7 2" xfId="126"/>
    <cellStyle name="1 15 8" xfId="127"/>
    <cellStyle name="1 15 8 2" xfId="128"/>
    <cellStyle name="1 15 9" xfId="129"/>
    <cellStyle name="1 15 9 2" xfId="130"/>
    <cellStyle name="1 16" xfId="131"/>
    <cellStyle name="1 16 10" xfId="132"/>
    <cellStyle name="1 16 2" xfId="133"/>
    <cellStyle name="1 16 2 2" xfId="134"/>
    <cellStyle name="1 16 3" xfId="135"/>
    <cellStyle name="1 16 3 2" xfId="136"/>
    <cellStyle name="1 16 4" xfId="137"/>
    <cellStyle name="1 16 4 2" xfId="138"/>
    <cellStyle name="1 16 5" xfId="139"/>
    <cellStyle name="1 16 5 2" xfId="140"/>
    <cellStyle name="1 16 6" xfId="141"/>
    <cellStyle name="1 16 6 2" xfId="142"/>
    <cellStyle name="1 16 7" xfId="143"/>
    <cellStyle name="1 16 7 2" xfId="144"/>
    <cellStyle name="1 16 8" xfId="145"/>
    <cellStyle name="1 16 8 2" xfId="146"/>
    <cellStyle name="1 16 9" xfId="147"/>
    <cellStyle name="1 16 9 2" xfId="148"/>
    <cellStyle name="1 17" xfId="149"/>
    <cellStyle name="1 17 10" xfId="150"/>
    <cellStyle name="1 17 2" xfId="151"/>
    <cellStyle name="1 17 2 2" xfId="152"/>
    <cellStyle name="1 17 3" xfId="153"/>
    <cellStyle name="1 17 3 2" xfId="154"/>
    <cellStyle name="1 17 4" xfId="155"/>
    <cellStyle name="1 17 4 2" xfId="156"/>
    <cellStyle name="1 17 5" xfId="157"/>
    <cellStyle name="1 17 5 2" xfId="158"/>
    <cellStyle name="1 17 6" xfId="159"/>
    <cellStyle name="1 17 6 2" xfId="160"/>
    <cellStyle name="1 17 7" xfId="161"/>
    <cellStyle name="1 17 7 2" xfId="162"/>
    <cellStyle name="1 17 8" xfId="163"/>
    <cellStyle name="1 17 8 2" xfId="164"/>
    <cellStyle name="1 17 9" xfId="165"/>
    <cellStyle name="1 17 9 2" xfId="166"/>
    <cellStyle name="1 18" xfId="167"/>
    <cellStyle name="1 18 10" xfId="168"/>
    <cellStyle name="1 18 2" xfId="169"/>
    <cellStyle name="1 18 2 2" xfId="170"/>
    <cellStyle name="1 18 3" xfId="171"/>
    <cellStyle name="1 18 3 2" xfId="172"/>
    <cellStyle name="1 18 4" xfId="173"/>
    <cellStyle name="1 18 4 2" xfId="174"/>
    <cellStyle name="1 18 5" xfId="175"/>
    <cellStyle name="1 18 5 2" xfId="176"/>
    <cellStyle name="1 18 6" xfId="177"/>
    <cellStyle name="1 18 6 2" xfId="178"/>
    <cellStyle name="1 18 7" xfId="179"/>
    <cellStyle name="1 18 7 2" xfId="180"/>
    <cellStyle name="1 18 8" xfId="181"/>
    <cellStyle name="1 18 8 2" xfId="182"/>
    <cellStyle name="1 18 9" xfId="183"/>
    <cellStyle name="1 18 9 2" xfId="184"/>
    <cellStyle name="1 19" xfId="185"/>
    <cellStyle name="1 19 10" xfId="186"/>
    <cellStyle name="1 19 2" xfId="187"/>
    <cellStyle name="1 19 2 2" xfId="188"/>
    <cellStyle name="1 19 3" xfId="189"/>
    <cellStyle name="1 19 3 2" xfId="190"/>
    <cellStyle name="1 19 4" xfId="191"/>
    <cellStyle name="1 19 4 2" xfId="192"/>
    <cellStyle name="1 19 5" xfId="193"/>
    <cellStyle name="1 19 5 2" xfId="194"/>
    <cellStyle name="1 19 6" xfId="195"/>
    <cellStyle name="1 19 6 2" xfId="196"/>
    <cellStyle name="1 19 7" xfId="197"/>
    <cellStyle name="1 19 7 2" xfId="198"/>
    <cellStyle name="1 19 8" xfId="199"/>
    <cellStyle name="1 19 8 2" xfId="200"/>
    <cellStyle name="1 19 9" xfId="201"/>
    <cellStyle name="1 19 9 2" xfId="202"/>
    <cellStyle name="1 2" xfId="203"/>
    <cellStyle name="1 2 10" xfId="204"/>
    <cellStyle name="1 2 2" xfId="205"/>
    <cellStyle name="1 2 2 2" xfId="206"/>
    <cellStyle name="1 2 3" xfId="207"/>
    <cellStyle name="1 2 3 2" xfId="208"/>
    <cellStyle name="1 2 4" xfId="209"/>
    <cellStyle name="1 2 4 2" xfId="210"/>
    <cellStyle name="1 2 5" xfId="211"/>
    <cellStyle name="1 2 5 2" xfId="212"/>
    <cellStyle name="1 2 6" xfId="213"/>
    <cellStyle name="1 2 6 2" xfId="214"/>
    <cellStyle name="1 2 7" xfId="215"/>
    <cellStyle name="1 2 7 2" xfId="216"/>
    <cellStyle name="1 2 8" xfId="217"/>
    <cellStyle name="1 2 8 2" xfId="218"/>
    <cellStyle name="1 2 9" xfId="219"/>
    <cellStyle name="1 2 9 2" xfId="220"/>
    <cellStyle name="1 20" xfId="221"/>
    <cellStyle name="1 20 10" xfId="222"/>
    <cellStyle name="1 20 2" xfId="223"/>
    <cellStyle name="1 20 2 2" xfId="224"/>
    <cellStyle name="1 20 3" xfId="225"/>
    <cellStyle name="1 20 3 2" xfId="226"/>
    <cellStyle name="1 20 4" xfId="227"/>
    <cellStyle name="1 20 4 2" xfId="228"/>
    <cellStyle name="1 20 5" xfId="229"/>
    <cellStyle name="1 20 5 2" xfId="230"/>
    <cellStyle name="1 20 6" xfId="231"/>
    <cellStyle name="1 20 6 2" xfId="232"/>
    <cellStyle name="1 20 7" xfId="233"/>
    <cellStyle name="1 20 7 2" xfId="234"/>
    <cellStyle name="1 20 8" xfId="235"/>
    <cellStyle name="1 20 8 2" xfId="236"/>
    <cellStyle name="1 20 9" xfId="237"/>
    <cellStyle name="1 20 9 2" xfId="238"/>
    <cellStyle name="1 21" xfId="239"/>
    <cellStyle name="1 21 10" xfId="240"/>
    <cellStyle name="1 21 2" xfId="241"/>
    <cellStyle name="1 21 2 2" xfId="242"/>
    <cellStyle name="1 21 3" xfId="243"/>
    <cellStyle name="1 21 3 2" xfId="244"/>
    <cellStyle name="1 21 4" xfId="245"/>
    <cellStyle name="1 21 4 2" xfId="246"/>
    <cellStyle name="1 21 5" xfId="247"/>
    <cellStyle name="1 21 5 2" xfId="248"/>
    <cellStyle name="1 21 6" xfId="249"/>
    <cellStyle name="1 21 6 2" xfId="250"/>
    <cellStyle name="1 21 7" xfId="251"/>
    <cellStyle name="1 21 7 2" xfId="252"/>
    <cellStyle name="1 21 8" xfId="253"/>
    <cellStyle name="1 21 8 2" xfId="254"/>
    <cellStyle name="1 21 9" xfId="255"/>
    <cellStyle name="1 21 9 2" xfId="256"/>
    <cellStyle name="1 22" xfId="257"/>
    <cellStyle name="1 22 10" xfId="258"/>
    <cellStyle name="1 22 2" xfId="259"/>
    <cellStyle name="1 22 2 2" xfId="260"/>
    <cellStyle name="1 22 3" xfId="261"/>
    <cellStyle name="1 22 3 2" xfId="262"/>
    <cellStyle name="1 22 4" xfId="263"/>
    <cellStyle name="1 22 4 2" xfId="264"/>
    <cellStyle name="1 22 5" xfId="265"/>
    <cellStyle name="1 22 5 2" xfId="266"/>
    <cellStyle name="1 22 6" xfId="267"/>
    <cellStyle name="1 22 6 2" xfId="268"/>
    <cellStyle name="1 22 7" xfId="269"/>
    <cellStyle name="1 22 7 2" xfId="270"/>
    <cellStyle name="1 22 8" xfId="271"/>
    <cellStyle name="1 22 8 2" xfId="272"/>
    <cellStyle name="1 22 9" xfId="273"/>
    <cellStyle name="1 22 9 2" xfId="274"/>
    <cellStyle name="1 23" xfId="275"/>
    <cellStyle name="1 23 10" xfId="276"/>
    <cellStyle name="1 23 2" xfId="277"/>
    <cellStyle name="1 23 2 2" xfId="278"/>
    <cellStyle name="1 23 3" xfId="279"/>
    <cellStyle name="1 23 3 2" xfId="280"/>
    <cellStyle name="1 23 4" xfId="281"/>
    <cellStyle name="1 23 4 2" xfId="282"/>
    <cellStyle name="1 23 5" xfId="283"/>
    <cellStyle name="1 23 5 2" xfId="284"/>
    <cellStyle name="1 23 6" xfId="285"/>
    <cellStyle name="1 23 6 2" xfId="286"/>
    <cellStyle name="1 23 7" xfId="287"/>
    <cellStyle name="1 23 7 2" xfId="288"/>
    <cellStyle name="1 23 8" xfId="289"/>
    <cellStyle name="1 23 8 2" xfId="290"/>
    <cellStyle name="1 23 9" xfId="291"/>
    <cellStyle name="1 23 9 2" xfId="292"/>
    <cellStyle name="1 24" xfId="293"/>
    <cellStyle name="1 24 10" xfId="294"/>
    <cellStyle name="1 24 2" xfId="295"/>
    <cellStyle name="1 24 2 2" xfId="296"/>
    <cellStyle name="1 24 3" xfId="297"/>
    <cellStyle name="1 24 3 2" xfId="298"/>
    <cellStyle name="1 24 4" xfId="299"/>
    <cellStyle name="1 24 4 2" xfId="300"/>
    <cellStyle name="1 24 5" xfId="301"/>
    <cellStyle name="1 24 5 2" xfId="302"/>
    <cellStyle name="1 24 6" xfId="303"/>
    <cellStyle name="1 24 6 2" xfId="304"/>
    <cellStyle name="1 24 7" xfId="305"/>
    <cellStyle name="1 24 7 2" xfId="306"/>
    <cellStyle name="1 24 8" xfId="307"/>
    <cellStyle name="1 24 8 2" xfId="308"/>
    <cellStyle name="1 24 9" xfId="309"/>
    <cellStyle name="1 24 9 2" xfId="310"/>
    <cellStyle name="1 25" xfId="311"/>
    <cellStyle name="1 25 10" xfId="312"/>
    <cellStyle name="1 25 2" xfId="313"/>
    <cellStyle name="1 25 2 2" xfId="314"/>
    <cellStyle name="1 25 3" xfId="315"/>
    <cellStyle name="1 25 3 2" xfId="316"/>
    <cellStyle name="1 25 4" xfId="317"/>
    <cellStyle name="1 25 4 2" xfId="318"/>
    <cellStyle name="1 25 5" xfId="319"/>
    <cellStyle name="1 25 5 2" xfId="320"/>
    <cellStyle name="1 25 6" xfId="321"/>
    <cellStyle name="1 25 6 2" xfId="322"/>
    <cellStyle name="1 25 7" xfId="323"/>
    <cellStyle name="1 25 7 2" xfId="324"/>
    <cellStyle name="1 25 8" xfId="325"/>
    <cellStyle name="1 25 8 2" xfId="326"/>
    <cellStyle name="1 25 9" xfId="327"/>
    <cellStyle name="1 25 9 2" xfId="328"/>
    <cellStyle name="1 26" xfId="329"/>
    <cellStyle name="1 26 10" xfId="330"/>
    <cellStyle name="1 26 2" xfId="331"/>
    <cellStyle name="1 26 2 2" xfId="332"/>
    <cellStyle name="1 26 3" xfId="333"/>
    <cellStyle name="1 26 3 2" xfId="334"/>
    <cellStyle name="1 26 4" xfId="335"/>
    <cellStyle name="1 26 4 2" xfId="336"/>
    <cellStyle name="1 26 5" xfId="337"/>
    <cellStyle name="1 26 5 2" xfId="338"/>
    <cellStyle name="1 26 6" xfId="339"/>
    <cellStyle name="1 26 6 2" xfId="340"/>
    <cellStyle name="1 26 7" xfId="341"/>
    <cellStyle name="1 26 7 2" xfId="342"/>
    <cellStyle name="1 26 8" xfId="343"/>
    <cellStyle name="1 26 8 2" xfId="344"/>
    <cellStyle name="1 26 9" xfId="345"/>
    <cellStyle name="1 26 9 2" xfId="346"/>
    <cellStyle name="1 27" xfId="347"/>
    <cellStyle name="1 27 10" xfId="348"/>
    <cellStyle name="1 27 2" xfId="349"/>
    <cellStyle name="1 27 2 2" xfId="350"/>
    <cellStyle name="1 27 3" xfId="351"/>
    <cellStyle name="1 27 3 2" xfId="352"/>
    <cellStyle name="1 27 4" xfId="353"/>
    <cellStyle name="1 27 4 2" xfId="354"/>
    <cellStyle name="1 27 5" xfId="355"/>
    <cellStyle name="1 27 5 2" xfId="356"/>
    <cellStyle name="1 27 6" xfId="357"/>
    <cellStyle name="1 27 6 2" xfId="358"/>
    <cellStyle name="1 27 7" xfId="359"/>
    <cellStyle name="1 27 7 2" xfId="360"/>
    <cellStyle name="1 27 8" xfId="361"/>
    <cellStyle name="1 27 8 2" xfId="362"/>
    <cellStyle name="1 27 9" xfId="363"/>
    <cellStyle name="1 27 9 2" xfId="364"/>
    <cellStyle name="1 28" xfId="365"/>
    <cellStyle name="1 28 10" xfId="366"/>
    <cellStyle name="1 28 2" xfId="367"/>
    <cellStyle name="1 28 2 2" xfId="368"/>
    <cellStyle name="1 28 3" xfId="369"/>
    <cellStyle name="1 28 3 2" xfId="370"/>
    <cellStyle name="1 28 4" xfId="371"/>
    <cellStyle name="1 28 4 2" xfId="372"/>
    <cellStyle name="1 28 5" xfId="373"/>
    <cellStyle name="1 28 5 2" xfId="374"/>
    <cellStyle name="1 28 6" xfId="375"/>
    <cellStyle name="1 28 6 2" xfId="376"/>
    <cellStyle name="1 28 7" xfId="377"/>
    <cellStyle name="1 28 7 2" xfId="378"/>
    <cellStyle name="1 28 8" xfId="379"/>
    <cellStyle name="1 28 8 2" xfId="380"/>
    <cellStyle name="1 28 9" xfId="381"/>
    <cellStyle name="1 28 9 2" xfId="382"/>
    <cellStyle name="1 29" xfId="383"/>
    <cellStyle name="1 29 10" xfId="384"/>
    <cellStyle name="1 29 2" xfId="385"/>
    <cellStyle name="1 29 2 2" xfId="386"/>
    <cellStyle name="1 29 3" xfId="387"/>
    <cellStyle name="1 29 3 2" xfId="388"/>
    <cellStyle name="1 29 4" xfId="389"/>
    <cellStyle name="1 29 4 2" xfId="390"/>
    <cellStyle name="1 29 5" xfId="391"/>
    <cellStyle name="1 29 5 2" xfId="392"/>
    <cellStyle name="1 29 6" xfId="393"/>
    <cellStyle name="1 29 6 2" xfId="394"/>
    <cellStyle name="1 29 7" xfId="395"/>
    <cellStyle name="1 29 7 2" xfId="396"/>
    <cellStyle name="1 29 8" xfId="397"/>
    <cellStyle name="1 29 8 2" xfId="398"/>
    <cellStyle name="1 29 9" xfId="399"/>
    <cellStyle name="1 29 9 2" xfId="400"/>
    <cellStyle name="1 3" xfId="401"/>
    <cellStyle name="1 3 10" xfId="402"/>
    <cellStyle name="1 3 2" xfId="403"/>
    <cellStyle name="1 3 2 2" xfId="404"/>
    <cellStyle name="1 3 3" xfId="405"/>
    <cellStyle name="1 3 3 2" xfId="406"/>
    <cellStyle name="1 3 4" xfId="407"/>
    <cellStyle name="1 3 4 2" xfId="408"/>
    <cellStyle name="1 3 5" xfId="409"/>
    <cellStyle name="1 3 5 2" xfId="410"/>
    <cellStyle name="1 3 6" xfId="411"/>
    <cellStyle name="1 3 6 2" xfId="412"/>
    <cellStyle name="1 3 7" xfId="413"/>
    <cellStyle name="1 3 7 2" xfId="414"/>
    <cellStyle name="1 3 8" xfId="415"/>
    <cellStyle name="1 3 8 2" xfId="416"/>
    <cellStyle name="1 3 9" xfId="417"/>
    <cellStyle name="1 3 9 2" xfId="418"/>
    <cellStyle name="1 30" xfId="419"/>
    <cellStyle name="1 30 10" xfId="420"/>
    <cellStyle name="1 30 2" xfId="421"/>
    <cellStyle name="1 30 2 2" xfId="422"/>
    <cellStyle name="1 30 3" xfId="423"/>
    <cellStyle name="1 30 3 2" xfId="424"/>
    <cellStyle name="1 30 4" xfId="425"/>
    <cellStyle name="1 30 4 2" xfId="426"/>
    <cellStyle name="1 30 5" xfId="427"/>
    <cellStyle name="1 30 5 2" xfId="428"/>
    <cellStyle name="1 30 6" xfId="429"/>
    <cellStyle name="1 30 6 2" xfId="430"/>
    <cellStyle name="1 30 7" xfId="431"/>
    <cellStyle name="1 30 7 2" xfId="432"/>
    <cellStyle name="1 30 8" xfId="433"/>
    <cellStyle name="1 30 8 2" xfId="434"/>
    <cellStyle name="1 30 9" xfId="435"/>
    <cellStyle name="1 30 9 2" xfId="436"/>
    <cellStyle name="1 31" xfId="437"/>
    <cellStyle name="1 31 10" xfId="438"/>
    <cellStyle name="1 31 2" xfId="439"/>
    <cellStyle name="1 31 2 2" xfId="440"/>
    <cellStyle name="1 31 3" xfId="441"/>
    <cellStyle name="1 31 3 2" xfId="442"/>
    <cellStyle name="1 31 4" xfId="443"/>
    <cellStyle name="1 31 4 2" xfId="444"/>
    <cellStyle name="1 31 5" xfId="445"/>
    <cellStyle name="1 31 5 2" xfId="446"/>
    <cellStyle name="1 31 6" xfId="447"/>
    <cellStyle name="1 31 6 2" xfId="448"/>
    <cellStyle name="1 31 7" xfId="449"/>
    <cellStyle name="1 31 7 2" xfId="450"/>
    <cellStyle name="1 31 8" xfId="451"/>
    <cellStyle name="1 31 8 2" xfId="452"/>
    <cellStyle name="1 31 9" xfId="453"/>
    <cellStyle name="1 31 9 2" xfId="454"/>
    <cellStyle name="1 32" xfId="455"/>
    <cellStyle name="1 32 10" xfId="456"/>
    <cellStyle name="1 32 2" xfId="457"/>
    <cellStyle name="1 32 2 2" xfId="458"/>
    <cellStyle name="1 32 3" xfId="459"/>
    <cellStyle name="1 32 3 2" xfId="460"/>
    <cellStyle name="1 32 4" xfId="461"/>
    <cellStyle name="1 32 4 2" xfId="462"/>
    <cellStyle name="1 32 5" xfId="463"/>
    <cellStyle name="1 32 5 2" xfId="464"/>
    <cellStyle name="1 32 6" xfId="465"/>
    <cellStyle name="1 32 6 2" xfId="466"/>
    <cellStyle name="1 32 7" xfId="467"/>
    <cellStyle name="1 32 7 2" xfId="468"/>
    <cellStyle name="1 32 8" xfId="469"/>
    <cellStyle name="1 32 8 2" xfId="470"/>
    <cellStyle name="1 32 9" xfId="471"/>
    <cellStyle name="1 32 9 2" xfId="472"/>
    <cellStyle name="1 33" xfId="473"/>
    <cellStyle name="1 33 10" xfId="474"/>
    <cellStyle name="1 33 2" xfId="475"/>
    <cellStyle name="1 33 2 2" xfId="476"/>
    <cellStyle name="1 33 3" xfId="477"/>
    <cellStyle name="1 33 3 2" xfId="478"/>
    <cellStyle name="1 33 4" xfId="479"/>
    <cellStyle name="1 33 4 2" xfId="480"/>
    <cellStyle name="1 33 5" xfId="481"/>
    <cellStyle name="1 33 5 2" xfId="482"/>
    <cellStyle name="1 33 6" xfId="483"/>
    <cellStyle name="1 33 6 2" xfId="484"/>
    <cellStyle name="1 33 7" xfId="485"/>
    <cellStyle name="1 33 7 2" xfId="486"/>
    <cellStyle name="1 33 8" xfId="487"/>
    <cellStyle name="1 33 8 2" xfId="488"/>
    <cellStyle name="1 33 9" xfId="489"/>
    <cellStyle name="1 33 9 2" xfId="490"/>
    <cellStyle name="1 34" xfId="491"/>
    <cellStyle name="1 34 10" xfId="492"/>
    <cellStyle name="1 34 2" xfId="493"/>
    <cellStyle name="1 34 2 2" xfId="494"/>
    <cellStyle name="1 34 3" xfId="495"/>
    <cellStyle name="1 34 3 2" xfId="496"/>
    <cellStyle name="1 34 4" xfId="497"/>
    <cellStyle name="1 34 4 2" xfId="498"/>
    <cellStyle name="1 34 5" xfId="499"/>
    <cellStyle name="1 34 5 2" xfId="500"/>
    <cellStyle name="1 34 6" xfId="501"/>
    <cellStyle name="1 34 6 2" xfId="502"/>
    <cellStyle name="1 34 7" xfId="503"/>
    <cellStyle name="1 34 7 2" xfId="504"/>
    <cellStyle name="1 34 8" xfId="505"/>
    <cellStyle name="1 34 8 2" xfId="506"/>
    <cellStyle name="1 34 9" xfId="507"/>
    <cellStyle name="1 34 9 2" xfId="508"/>
    <cellStyle name="1 35" xfId="509"/>
    <cellStyle name="1 35 10" xfId="510"/>
    <cellStyle name="1 35 2" xfId="511"/>
    <cellStyle name="1 35 2 2" xfId="512"/>
    <cellStyle name="1 35 3" xfId="513"/>
    <cellStyle name="1 35 3 2" xfId="514"/>
    <cellStyle name="1 35 4" xfId="515"/>
    <cellStyle name="1 35 4 2" xfId="516"/>
    <cellStyle name="1 35 5" xfId="517"/>
    <cellStyle name="1 35 5 2" xfId="518"/>
    <cellStyle name="1 35 6" xfId="519"/>
    <cellStyle name="1 35 6 2" xfId="520"/>
    <cellStyle name="1 35 7" xfId="521"/>
    <cellStyle name="1 35 7 2" xfId="522"/>
    <cellStyle name="1 35 8" xfId="523"/>
    <cellStyle name="1 35 8 2" xfId="524"/>
    <cellStyle name="1 35 9" xfId="525"/>
    <cellStyle name="1 35 9 2" xfId="526"/>
    <cellStyle name="1 36" xfId="527"/>
    <cellStyle name="1 36 10" xfId="528"/>
    <cellStyle name="1 36 2" xfId="529"/>
    <cellStyle name="1 36 2 2" xfId="530"/>
    <cellStyle name="1 36 3" xfId="531"/>
    <cellStyle name="1 36 3 2" xfId="532"/>
    <cellStyle name="1 36 4" xfId="533"/>
    <cellStyle name="1 36 4 2" xfId="534"/>
    <cellStyle name="1 36 5" xfId="535"/>
    <cellStyle name="1 36 5 2" xfId="536"/>
    <cellStyle name="1 36 6" xfId="537"/>
    <cellStyle name="1 36 6 2" xfId="538"/>
    <cellStyle name="1 36 7" xfId="539"/>
    <cellStyle name="1 36 7 2" xfId="540"/>
    <cellStyle name="1 36 8" xfId="541"/>
    <cellStyle name="1 36 8 2" xfId="542"/>
    <cellStyle name="1 36 9" xfId="543"/>
    <cellStyle name="1 36 9 2" xfId="544"/>
    <cellStyle name="1 37" xfId="545"/>
    <cellStyle name="1 37 10" xfId="546"/>
    <cellStyle name="1 37 2" xfId="547"/>
    <cellStyle name="1 37 2 2" xfId="548"/>
    <cellStyle name="1 37 3" xfId="549"/>
    <cellStyle name="1 37 3 2" xfId="550"/>
    <cellStyle name="1 37 4" xfId="551"/>
    <cellStyle name="1 37 4 2" xfId="552"/>
    <cellStyle name="1 37 5" xfId="553"/>
    <cellStyle name="1 37 5 2" xfId="554"/>
    <cellStyle name="1 37 6" xfId="555"/>
    <cellStyle name="1 37 6 2" xfId="556"/>
    <cellStyle name="1 37 7" xfId="557"/>
    <cellStyle name="1 37 7 2" xfId="558"/>
    <cellStyle name="1 37 8" xfId="559"/>
    <cellStyle name="1 37 8 2" xfId="560"/>
    <cellStyle name="1 37 9" xfId="561"/>
    <cellStyle name="1 37 9 2" xfId="562"/>
    <cellStyle name="1 38" xfId="563"/>
    <cellStyle name="1 38 10" xfId="564"/>
    <cellStyle name="1 38 2" xfId="565"/>
    <cellStyle name="1 38 2 2" xfId="566"/>
    <cellStyle name="1 38 3" xfId="567"/>
    <cellStyle name="1 38 3 2" xfId="568"/>
    <cellStyle name="1 38 4" xfId="569"/>
    <cellStyle name="1 38 4 2" xfId="570"/>
    <cellStyle name="1 38 5" xfId="571"/>
    <cellStyle name="1 38 5 2" xfId="572"/>
    <cellStyle name="1 38 6" xfId="573"/>
    <cellStyle name="1 38 6 2" xfId="574"/>
    <cellStyle name="1 38 7" xfId="575"/>
    <cellStyle name="1 38 7 2" xfId="576"/>
    <cellStyle name="1 38 8" xfId="577"/>
    <cellStyle name="1 38 8 2" xfId="578"/>
    <cellStyle name="1 38 9" xfId="579"/>
    <cellStyle name="1 38 9 2" xfId="580"/>
    <cellStyle name="1 39" xfId="581"/>
    <cellStyle name="1 39 10" xfId="582"/>
    <cellStyle name="1 39 2" xfId="583"/>
    <cellStyle name="1 39 2 2" xfId="584"/>
    <cellStyle name="1 39 3" xfId="585"/>
    <cellStyle name="1 39 3 2" xfId="586"/>
    <cellStyle name="1 39 4" xfId="587"/>
    <cellStyle name="1 39 4 2" xfId="588"/>
    <cellStyle name="1 39 5" xfId="589"/>
    <cellStyle name="1 39 5 2" xfId="590"/>
    <cellStyle name="1 39 6" xfId="591"/>
    <cellStyle name="1 39 6 2" xfId="592"/>
    <cellStyle name="1 39 7" xfId="593"/>
    <cellStyle name="1 39 7 2" xfId="594"/>
    <cellStyle name="1 39 8" xfId="595"/>
    <cellStyle name="1 39 8 2" xfId="596"/>
    <cellStyle name="1 39 9" xfId="597"/>
    <cellStyle name="1 39 9 2" xfId="598"/>
    <cellStyle name="1 4" xfId="599"/>
    <cellStyle name="1 4 10" xfId="600"/>
    <cellStyle name="1 4 2" xfId="601"/>
    <cellStyle name="1 4 2 2" xfId="602"/>
    <cellStyle name="1 4 3" xfId="603"/>
    <cellStyle name="1 4 3 2" xfId="604"/>
    <cellStyle name="1 4 4" xfId="605"/>
    <cellStyle name="1 4 4 2" xfId="606"/>
    <cellStyle name="1 4 5" xfId="607"/>
    <cellStyle name="1 4 5 2" xfId="608"/>
    <cellStyle name="1 4 6" xfId="609"/>
    <cellStyle name="1 4 6 2" xfId="610"/>
    <cellStyle name="1 4 7" xfId="611"/>
    <cellStyle name="1 4 7 2" xfId="612"/>
    <cellStyle name="1 4 8" xfId="613"/>
    <cellStyle name="1 4 8 2" xfId="614"/>
    <cellStyle name="1 4 9" xfId="615"/>
    <cellStyle name="1 4 9 2" xfId="616"/>
    <cellStyle name="1 40" xfId="617"/>
    <cellStyle name="1 40 10" xfId="618"/>
    <cellStyle name="1 40 2" xfId="619"/>
    <cellStyle name="1 40 2 2" xfId="620"/>
    <cellStyle name="1 40 3" xfId="621"/>
    <cellStyle name="1 40 3 2" xfId="622"/>
    <cellStyle name="1 40 4" xfId="623"/>
    <cellStyle name="1 40 4 2" xfId="624"/>
    <cellStyle name="1 40 5" xfId="625"/>
    <cellStyle name="1 40 5 2" xfId="626"/>
    <cellStyle name="1 40 6" xfId="627"/>
    <cellStyle name="1 40 6 2" xfId="628"/>
    <cellStyle name="1 40 7" xfId="629"/>
    <cellStyle name="1 40 7 2" xfId="630"/>
    <cellStyle name="1 40 8" xfId="631"/>
    <cellStyle name="1 40 8 2" xfId="632"/>
    <cellStyle name="1 40 9" xfId="633"/>
    <cellStyle name="1 40 9 2" xfId="634"/>
    <cellStyle name="1 41" xfId="635"/>
    <cellStyle name="1 41 10" xfId="636"/>
    <cellStyle name="1 41 2" xfId="637"/>
    <cellStyle name="1 41 2 2" xfId="638"/>
    <cellStyle name="1 41 3" xfId="639"/>
    <cellStyle name="1 41 3 2" xfId="640"/>
    <cellStyle name="1 41 4" xfId="641"/>
    <cellStyle name="1 41 4 2" xfId="642"/>
    <cellStyle name="1 41 5" xfId="643"/>
    <cellStyle name="1 41 5 2" xfId="644"/>
    <cellStyle name="1 41 6" xfId="645"/>
    <cellStyle name="1 41 6 2" xfId="646"/>
    <cellStyle name="1 41 7" xfId="647"/>
    <cellStyle name="1 41 7 2" xfId="648"/>
    <cellStyle name="1 41 8" xfId="649"/>
    <cellStyle name="1 41 8 2" xfId="650"/>
    <cellStyle name="1 41 9" xfId="651"/>
    <cellStyle name="1 41 9 2" xfId="652"/>
    <cellStyle name="1 42" xfId="653"/>
    <cellStyle name="1 42 10" xfId="654"/>
    <cellStyle name="1 42 2" xfId="655"/>
    <cellStyle name="1 42 2 2" xfId="656"/>
    <cellStyle name="1 42 3" xfId="657"/>
    <cellStyle name="1 42 3 2" xfId="658"/>
    <cellStyle name="1 42 4" xfId="659"/>
    <cellStyle name="1 42 4 2" xfId="660"/>
    <cellStyle name="1 42 5" xfId="661"/>
    <cellStyle name="1 42 5 2" xfId="662"/>
    <cellStyle name="1 42 6" xfId="663"/>
    <cellStyle name="1 42 6 2" xfId="664"/>
    <cellStyle name="1 42 7" xfId="665"/>
    <cellStyle name="1 42 7 2" xfId="666"/>
    <cellStyle name="1 42 8" xfId="667"/>
    <cellStyle name="1 42 8 2" xfId="668"/>
    <cellStyle name="1 42 9" xfId="669"/>
    <cellStyle name="1 42 9 2" xfId="670"/>
    <cellStyle name="1 43" xfId="671"/>
    <cellStyle name="1 43 10" xfId="672"/>
    <cellStyle name="1 43 2" xfId="673"/>
    <cellStyle name="1 43 2 2" xfId="674"/>
    <cellStyle name="1 43 3" xfId="675"/>
    <cellStyle name="1 43 3 2" xfId="676"/>
    <cellStyle name="1 43 4" xfId="677"/>
    <cellStyle name="1 43 4 2" xfId="678"/>
    <cellStyle name="1 43 5" xfId="679"/>
    <cellStyle name="1 43 5 2" xfId="680"/>
    <cellStyle name="1 43 6" xfId="681"/>
    <cellStyle name="1 43 6 2" xfId="682"/>
    <cellStyle name="1 43 7" xfId="683"/>
    <cellStyle name="1 43 7 2" xfId="684"/>
    <cellStyle name="1 43 8" xfId="685"/>
    <cellStyle name="1 43 8 2" xfId="686"/>
    <cellStyle name="1 43 9" xfId="687"/>
    <cellStyle name="1 43 9 2" xfId="688"/>
    <cellStyle name="1 44" xfId="689"/>
    <cellStyle name="1 44 10" xfId="690"/>
    <cellStyle name="1 44 2" xfId="691"/>
    <cellStyle name="1 44 2 2" xfId="692"/>
    <cellStyle name="1 44 3" xfId="693"/>
    <cellStyle name="1 44 3 2" xfId="694"/>
    <cellStyle name="1 44 4" xfId="695"/>
    <cellStyle name="1 44 4 2" xfId="696"/>
    <cellStyle name="1 44 5" xfId="697"/>
    <cellStyle name="1 44 5 2" xfId="698"/>
    <cellStyle name="1 44 6" xfId="699"/>
    <cellStyle name="1 44 6 2" xfId="700"/>
    <cellStyle name="1 44 7" xfId="701"/>
    <cellStyle name="1 44 7 2" xfId="702"/>
    <cellStyle name="1 44 8" xfId="703"/>
    <cellStyle name="1 44 8 2" xfId="704"/>
    <cellStyle name="1 44 9" xfId="705"/>
    <cellStyle name="1 44 9 2" xfId="706"/>
    <cellStyle name="1 45" xfId="707"/>
    <cellStyle name="1 45 10" xfId="708"/>
    <cellStyle name="1 45 2" xfId="709"/>
    <cellStyle name="1 45 2 2" xfId="710"/>
    <cellStyle name="1 45 3" xfId="711"/>
    <cellStyle name="1 45 3 2" xfId="712"/>
    <cellStyle name="1 45 4" xfId="713"/>
    <cellStyle name="1 45 4 2" xfId="714"/>
    <cellStyle name="1 45 5" xfId="715"/>
    <cellStyle name="1 45 5 2" xfId="716"/>
    <cellStyle name="1 45 6" xfId="717"/>
    <cellStyle name="1 45 6 2" xfId="718"/>
    <cellStyle name="1 45 7" xfId="719"/>
    <cellStyle name="1 45 7 2" xfId="720"/>
    <cellStyle name="1 45 8" xfId="721"/>
    <cellStyle name="1 45 8 2" xfId="722"/>
    <cellStyle name="1 45 9" xfId="723"/>
    <cellStyle name="1 45 9 2" xfId="724"/>
    <cellStyle name="1 46" xfId="725"/>
    <cellStyle name="1 46 10" xfId="726"/>
    <cellStyle name="1 46 2" xfId="727"/>
    <cellStyle name="1 46 2 2" xfId="728"/>
    <cellStyle name="1 46 3" xfId="729"/>
    <cellStyle name="1 46 3 2" xfId="730"/>
    <cellStyle name="1 46 4" xfId="731"/>
    <cellStyle name="1 46 4 2" xfId="732"/>
    <cellStyle name="1 46 5" xfId="733"/>
    <cellStyle name="1 46 5 2" xfId="734"/>
    <cellStyle name="1 46 6" xfId="735"/>
    <cellStyle name="1 46 6 2" xfId="736"/>
    <cellStyle name="1 46 7" xfId="737"/>
    <cellStyle name="1 46 7 2" xfId="738"/>
    <cellStyle name="1 46 8" xfId="739"/>
    <cellStyle name="1 46 8 2" xfId="740"/>
    <cellStyle name="1 46 9" xfId="741"/>
    <cellStyle name="1 46 9 2" xfId="742"/>
    <cellStyle name="1 47" xfId="743"/>
    <cellStyle name="1 47 10" xfId="744"/>
    <cellStyle name="1 47 2" xfId="745"/>
    <cellStyle name="1 47 2 2" xfId="746"/>
    <cellStyle name="1 47 3" xfId="747"/>
    <cellStyle name="1 47 3 2" xfId="748"/>
    <cellStyle name="1 47 4" xfId="749"/>
    <cellStyle name="1 47 4 2" xfId="750"/>
    <cellStyle name="1 47 5" xfId="751"/>
    <cellStyle name="1 47 5 2" xfId="752"/>
    <cellStyle name="1 47 6" xfId="753"/>
    <cellStyle name="1 47 6 2" xfId="754"/>
    <cellStyle name="1 47 7" xfId="755"/>
    <cellStyle name="1 47 7 2" xfId="756"/>
    <cellStyle name="1 47 8" xfId="757"/>
    <cellStyle name="1 47 8 2" xfId="758"/>
    <cellStyle name="1 47 9" xfId="759"/>
    <cellStyle name="1 47 9 2" xfId="760"/>
    <cellStyle name="1 48" xfId="761"/>
    <cellStyle name="1 48 10" xfId="762"/>
    <cellStyle name="1 48 2" xfId="763"/>
    <cellStyle name="1 48 2 2" xfId="764"/>
    <cellStyle name="1 48 3" xfId="765"/>
    <cellStyle name="1 48 3 2" xfId="766"/>
    <cellStyle name="1 48 4" xfId="767"/>
    <cellStyle name="1 48 4 2" xfId="768"/>
    <cellStyle name="1 48 5" xfId="769"/>
    <cellStyle name="1 48 5 2" xfId="770"/>
    <cellStyle name="1 48 6" xfId="771"/>
    <cellStyle name="1 48 6 2" xfId="772"/>
    <cellStyle name="1 48 7" xfId="773"/>
    <cellStyle name="1 48 7 2" xfId="774"/>
    <cellStyle name="1 48 8" xfId="775"/>
    <cellStyle name="1 48 8 2" xfId="776"/>
    <cellStyle name="1 48 9" xfId="777"/>
    <cellStyle name="1 48 9 2" xfId="778"/>
    <cellStyle name="1 49" xfId="779"/>
    <cellStyle name="1 49 10" xfId="780"/>
    <cellStyle name="1 49 2" xfId="781"/>
    <cellStyle name="1 49 2 2" xfId="782"/>
    <cellStyle name="1 49 3" xfId="783"/>
    <cellStyle name="1 49 3 2" xfId="784"/>
    <cellStyle name="1 49 4" xfId="785"/>
    <cellStyle name="1 49 4 2" xfId="786"/>
    <cellStyle name="1 49 5" xfId="787"/>
    <cellStyle name="1 49 5 2" xfId="788"/>
    <cellStyle name="1 49 6" xfId="789"/>
    <cellStyle name="1 49 6 2" xfId="790"/>
    <cellStyle name="1 49 7" xfId="791"/>
    <cellStyle name="1 49 7 2" xfId="792"/>
    <cellStyle name="1 49 8" xfId="793"/>
    <cellStyle name="1 49 8 2" xfId="794"/>
    <cellStyle name="1 49 9" xfId="795"/>
    <cellStyle name="1 49 9 2" xfId="796"/>
    <cellStyle name="1 5" xfId="797"/>
    <cellStyle name="1 5 10" xfId="798"/>
    <cellStyle name="1 5 2" xfId="799"/>
    <cellStyle name="1 5 2 2" xfId="800"/>
    <cellStyle name="1 5 3" xfId="801"/>
    <cellStyle name="1 5 3 2" xfId="802"/>
    <cellStyle name="1 5 4" xfId="803"/>
    <cellStyle name="1 5 4 2" xfId="804"/>
    <cellStyle name="1 5 5" xfId="805"/>
    <cellStyle name="1 5 5 2" xfId="806"/>
    <cellStyle name="1 5 6" xfId="807"/>
    <cellStyle name="1 5 6 2" xfId="808"/>
    <cellStyle name="1 5 7" xfId="809"/>
    <cellStyle name="1 5 7 2" xfId="810"/>
    <cellStyle name="1 5 8" xfId="811"/>
    <cellStyle name="1 5 8 2" xfId="812"/>
    <cellStyle name="1 5 9" xfId="813"/>
    <cellStyle name="1 5 9 2" xfId="814"/>
    <cellStyle name="1 50" xfId="815"/>
    <cellStyle name="1 50 10" xfId="816"/>
    <cellStyle name="1 50 2" xfId="817"/>
    <cellStyle name="1 50 2 2" xfId="818"/>
    <cellStyle name="1 50 3" xfId="819"/>
    <cellStyle name="1 50 3 2" xfId="820"/>
    <cellStyle name="1 50 4" xfId="821"/>
    <cellStyle name="1 50 4 2" xfId="822"/>
    <cellStyle name="1 50 5" xfId="823"/>
    <cellStyle name="1 50 5 2" xfId="824"/>
    <cellStyle name="1 50 6" xfId="825"/>
    <cellStyle name="1 50 6 2" xfId="826"/>
    <cellStyle name="1 50 7" xfId="827"/>
    <cellStyle name="1 50 7 2" xfId="828"/>
    <cellStyle name="1 50 8" xfId="829"/>
    <cellStyle name="1 50 8 2" xfId="830"/>
    <cellStyle name="1 50 9" xfId="831"/>
    <cellStyle name="1 50 9 2" xfId="832"/>
    <cellStyle name="1 51" xfId="833"/>
    <cellStyle name="1 51 10" xfId="834"/>
    <cellStyle name="1 51 2" xfId="835"/>
    <cellStyle name="1 51 2 2" xfId="836"/>
    <cellStyle name="1 51 3" xfId="837"/>
    <cellStyle name="1 51 3 2" xfId="838"/>
    <cellStyle name="1 51 4" xfId="839"/>
    <cellStyle name="1 51 4 2" xfId="840"/>
    <cellStyle name="1 51 5" xfId="841"/>
    <cellStyle name="1 51 5 2" xfId="842"/>
    <cellStyle name="1 51 6" xfId="843"/>
    <cellStyle name="1 51 6 2" xfId="844"/>
    <cellStyle name="1 51 7" xfId="845"/>
    <cellStyle name="1 51 7 2" xfId="846"/>
    <cellStyle name="1 51 8" xfId="847"/>
    <cellStyle name="1 51 8 2" xfId="848"/>
    <cellStyle name="1 51 9" xfId="849"/>
    <cellStyle name="1 51 9 2" xfId="850"/>
    <cellStyle name="1 52" xfId="851"/>
    <cellStyle name="1 52 10" xfId="852"/>
    <cellStyle name="1 52 2" xfId="853"/>
    <cellStyle name="1 52 2 2" xfId="854"/>
    <cellStyle name="1 52 3" xfId="855"/>
    <cellStyle name="1 52 3 2" xfId="856"/>
    <cellStyle name="1 52 4" xfId="857"/>
    <cellStyle name="1 52 4 2" xfId="858"/>
    <cellStyle name="1 52 5" xfId="859"/>
    <cellStyle name="1 52 5 2" xfId="860"/>
    <cellStyle name="1 52 6" xfId="861"/>
    <cellStyle name="1 52 6 2" xfId="862"/>
    <cellStyle name="1 52 7" xfId="863"/>
    <cellStyle name="1 52 7 2" xfId="864"/>
    <cellStyle name="1 52 8" xfId="865"/>
    <cellStyle name="1 52 8 2" xfId="866"/>
    <cellStyle name="1 52 9" xfId="867"/>
    <cellStyle name="1 52 9 2" xfId="868"/>
    <cellStyle name="1 53" xfId="869"/>
    <cellStyle name="1 53 10" xfId="870"/>
    <cellStyle name="1 53 2" xfId="871"/>
    <cellStyle name="1 53 2 2" xfId="872"/>
    <cellStyle name="1 53 3" xfId="873"/>
    <cellStyle name="1 53 3 2" xfId="874"/>
    <cellStyle name="1 53 4" xfId="875"/>
    <cellStyle name="1 53 4 2" xfId="876"/>
    <cellStyle name="1 53 5" xfId="877"/>
    <cellStyle name="1 53 5 2" xfId="878"/>
    <cellStyle name="1 53 6" xfId="879"/>
    <cellStyle name="1 53 6 2" xfId="880"/>
    <cellStyle name="1 53 7" xfId="881"/>
    <cellStyle name="1 53 7 2" xfId="882"/>
    <cellStyle name="1 53 8" xfId="883"/>
    <cellStyle name="1 53 8 2" xfId="884"/>
    <cellStyle name="1 53 9" xfId="885"/>
    <cellStyle name="1 53 9 2" xfId="886"/>
    <cellStyle name="1 54" xfId="887"/>
    <cellStyle name="1 54 10" xfId="888"/>
    <cellStyle name="1 54 2" xfId="889"/>
    <cellStyle name="1 54 2 2" xfId="890"/>
    <cellStyle name="1 54 3" xfId="891"/>
    <cellStyle name="1 54 3 2" xfId="892"/>
    <cellStyle name="1 54 4" xfId="893"/>
    <cellStyle name="1 54 4 2" xfId="894"/>
    <cellStyle name="1 54 5" xfId="895"/>
    <cellStyle name="1 54 5 2" xfId="896"/>
    <cellStyle name="1 54 6" xfId="897"/>
    <cellStyle name="1 54 6 2" xfId="898"/>
    <cellStyle name="1 54 7" xfId="899"/>
    <cellStyle name="1 54 7 2" xfId="900"/>
    <cellStyle name="1 54 8" xfId="901"/>
    <cellStyle name="1 54 8 2" xfId="902"/>
    <cellStyle name="1 54 9" xfId="903"/>
    <cellStyle name="1 54 9 2" xfId="904"/>
    <cellStyle name="1 55" xfId="905"/>
    <cellStyle name="1 55 10" xfId="906"/>
    <cellStyle name="1 55 2" xfId="907"/>
    <cellStyle name="1 55 2 2" xfId="908"/>
    <cellStyle name="1 55 3" xfId="909"/>
    <cellStyle name="1 55 3 2" xfId="910"/>
    <cellStyle name="1 55 4" xfId="911"/>
    <cellStyle name="1 55 4 2" xfId="912"/>
    <cellStyle name="1 55 5" xfId="913"/>
    <cellStyle name="1 55 5 2" xfId="914"/>
    <cellStyle name="1 55 6" xfId="915"/>
    <cellStyle name="1 55 6 2" xfId="916"/>
    <cellStyle name="1 55 7" xfId="917"/>
    <cellStyle name="1 55 7 2" xfId="918"/>
    <cellStyle name="1 55 8" xfId="919"/>
    <cellStyle name="1 55 8 2" xfId="920"/>
    <cellStyle name="1 55 9" xfId="921"/>
    <cellStyle name="1 55 9 2" xfId="922"/>
    <cellStyle name="1 56" xfId="923"/>
    <cellStyle name="1 56 10" xfId="924"/>
    <cellStyle name="1 56 2" xfId="925"/>
    <cellStyle name="1 56 2 2" xfId="926"/>
    <cellStyle name="1 56 3" xfId="927"/>
    <cellStyle name="1 56 3 2" xfId="928"/>
    <cellStyle name="1 56 4" xfId="929"/>
    <cellStyle name="1 56 4 2" xfId="930"/>
    <cellStyle name="1 56 5" xfId="931"/>
    <cellStyle name="1 56 5 2" xfId="932"/>
    <cellStyle name="1 56 6" xfId="933"/>
    <cellStyle name="1 56 6 2" xfId="934"/>
    <cellStyle name="1 56 7" xfId="935"/>
    <cellStyle name="1 56 7 2" xfId="936"/>
    <cellStyle name="1 56 8" xfId="937"/>
    <cellStyle name="1 56 8 2" xfId="938"/>
    <cellStyle name="1 56 9" xfId="939"/>
    <cellStyle name="1 56 9 2" xfId="940"/>
    <cellStyle name="1 57" xfId="941"/>
    <cellStyle name="1 57 10" xfId="942"/>
    <cellStyle name="1 57 2" xfId="943"/>
    <cellStyle name="1 57 2 2" xfId="944"/>
    <cellStyle name="1 57 3" xfId="945"/>
    <cellStyle name="1 57 3 2" xfId="946"/>
    <cellStyle name="1 57 4" xfId="947"/>
    <cellStyle name="1 57 4 2" xfId="948"/>
    <cellStyle name="1 57 5" xfId="949"/>
    <cellStyle name="1 57 5 2" xfId="950"/>
    <cellStyle name="1 57 6" xfId="951"/>
    <cellStyle name="1 57 6 2" xfId="952"/>
    <cellStyle name="1 57 7" xfId="953"/>
    <cellStyle name="1 57 7 2" xfId="954"/>
    <cellStyle name="1 57 8" xfId="955"/>
    <cellStyle name="1 57 8 2" xfId="956"/>
    <cellStyle name="1 57 9" xfId="957"/>
    <cellStyle name="1 57 9 2" xfId="958"/>
    <cellStyle name="1 58" xfId="959"/>
    <cellStyle name="1 58 10" xfId="960"/>
    <cellStyle name="1 58 2" xfId="961"/>
    <cellStyle name="1 58 2 2" xfId="962"/>
    <cellStyle name="1 58 3" xfId="963"/>
    <cellStyle name="1 58 3 2" xfId="964"/>
    <cellStyle name="1 58 4" xfId="965"/>
    <cellStyle name="1 58 4 2" xfId="966"/>
    <cellStyle name="1 58 5" xfId="967"/>
    <cellStyle name="1 58 5 2" xfId="968"/>
    <cellStyle name="1 58 6" xfId="969"/>
    <cellStyle name="1 58 6 2" xfId="970"/>
    <cellStyle name="1 58 7" xfId="971"/>
    <cellStyle name="1 58 7 2" xfId="972"/>
    <cellStyle name="1 58 8" xfId="973"/>
    <cellStyle name="1 58 8 2" xfId="974"/>
    <cellStyle name="1 58 9" xfId="975"/>
    <cellStyle name="1 58 9 2" xfId="976"/>
    <cellStyle name="1 59" xfId="977"/>
    <cellStyle name="1 59 10" xfId="978"/>
    <cellStyle name="1 59 2" xfId="979"/>
    <cellStyle name="1 59 2 2" xfId="980"/>
    <cellStyle name="1 59 3" xfId="981"/>
    <cellStyle name="1 59 3 2" xfId="982"/>
    <cellStyle name="1 59 4" xfId="983"/>
    <cellStyle name="1 59 4 2" xfId="984"/>
    <cellStyle name="1 59 5" xfId="985"/>
    <cellStyle name="1 59 5 2" xfId="986"/>
    <cellStyle name="1 59 6" xfId="987"/>
    <cellStyle name="1 59 6 2" xfId="988"/>
    <cellStyle name="1 59 7" xfId="989"/>
    <cellStyle name="1 59 7 2" xfId="990"/>
    <cellStyle name="1 59 8" xfId="991"/>
    <cellStyle name="1 59 8 2" xfId="992"/>
    <cellStyle name="1 59 9" xfId="993"/>
    <cellStyle name="1 59 9 2" xfId="994"/>
    <cellStyle name="1 6" xfId="995"/>
    <cellStyle name="1 6 10" xfId="996"/>
    <cellStyle name="1 6 2" xfId="997"/>
    <cellStyle name="1 6 2 2" xfId="998"/>
    <cellStyle name="1 6 3" xfId="999"/>
    <cellStyle name="1 6 3 2" xfId="1000"/>
    <cellStyle name="1 6 4" xfId="1001"/>
    <cellStyle name="1 6 4 2" xfId="1002"/>
    <cellStyle name="1 6 5" xfId="1003"/>
    <cellStyle name="1 6 5 2" xfId="1004"/>
    <cellStyle name="1 6 6" xfId="1005"/>
    <cellStyle name="1 6 6 2" xfId="1006"/>
    <cellStyle name="1 6 7" xfId="1007"/>
    <cellStyle name="1 6 7 2" xfId="1008"/>
    <cellStyle name="1 6 8" xfId="1009"/>
    <cellStyle name="1 6 8 2" xfId="1010"/>
    <cellStyle name="1 6 9" xfId="1011"/>
    <cellStyle name="1 6 9 2" xfId="1012"/>
    <cellStyle name="1 60" xfId="1013"/>
    <cellStyle name="1 60 10" xfId="1014"/>
    <cellStyle name="1 60 2" xfId="1015"/>
    <cellStyle name="1 60 2 2" xfId="1016"/>
    <cellStyle name="1 60 3" xfId="1017"/>
    <cellStyle name="1 60 3 2" xfId="1018"/>
    <cellStyle name="1 60 4" xfId="1019"/>
    <cellStyle name="1 60 4 2" xfId="1020"/>
    <cellStyle name="1 60 5" xfId="1021"/>
    <cellStyle name="1 60 5 2" xfId="1022"/>
    <cellStyle name="1 60 6" xfId="1023"/>
    <cellStyle name="1 60 6 2" xfId="1024"/>
    <cellStyle name="1 60 7" xfId="1025"/>
    <cellStyle name="1 60 7 2" xfId="1026"/>
    <cellStyle name="1 60 8" xfId="1027"/>
    <cellStyle name="1 60 8 2" xfId="1028"/>
    <cellStyle name="1 60 9" xfId="1029"/>
    <cellStyle name="1 60 9 2" xfId="1030"/>
    <cellStyle name="1 61" xfId="1031"/>
    <cellStyle name="1 61 10" xfId="1032"/>
    <cellStyle name="1 61 2" xfId="1033"/>
    <cellStyle name="1 61 2 2" xfId="1034"/>
    <cellStyle name="1 61 3" xfId="1035"/>
    <cellStyle name="1 61 3 2" xfId="1036"/>
    <cellStyle name="1 61 4" xfId="1037"/>
    <cellStyle name="1 61 4 2" xfId="1038"/>
    <cellStyle name="1 61 5" xfId="1039"/>
    <cellStyle name="1 61 5 2" xfId="1040"/>
    <cellStyle name="1 61 6" xfId="1041"/>
    <cellStyle name="1 61 6 2" xfId="1042"/>
    <cellStyle name="1 61 7" xfId="1043"/>
    <cellStyle name="1 61 7 2" xfId="1044"/>
    <cellStyle name="1 61 8" xfId="1045"/>
    <cellStyle name="1 61 8 2" xfId="1046"/>
    <cellStyle name="1 61 9" xfId="1047"/>
    <cellStyle name="1 61 9 2" xfId="1048"/>
    <cellStyle name="1 7" xfId="1049"/>
    <cellStyle name="1 7 10" xfId="1050"/>
    <cellStyle name="1 7 2" xfId="1051"/>
    <cellStyle name="1 7 2 2" xfId="1052"/>
    <cellStyle name="1 7 3" xfId="1053"/>
    <cellStyle name="1 7 3 2" xfId="1054"/>
    <cellStyle name="1 7 4" xfId="1055"/>
    <cellStyle name="1 7 4 2" xfId="1056"/>
    <cellStyle name="1 7 5" xfId="1057"/>
    <cellStyle name="1 7 5 2" xfId="1058"/>
    <cellStyle name="1 7 6" xfId="1059"/>
    <cellStyle name="1 7 6 2" xfId="1060"/>
    <cellStyle name="1 7 7" xfId="1061"/>
    <cellStyle name="1 7 7 2" xfId="1062"/>
    <cellStyle name="1 7 8" xfId="1063"/>
    <cellStyle name="1 7 8 2" xfId="1064"/>
    <cellStyle name="1 7 9" xfId="1065"/>
    <cellStyle name="1 7 9 2" xfId="1066"/>
    <cellStyle name="1 8" xfId="1067"/>
    <cellStyle name="1 8 10" xfId="1068"/>
    <cellStyle name="1 8 2" xfId="1069"/>
    <cellStyle name="1 8 2 2" xfId="1070"/>
    <cellStyle name="1 8 3" xfId="1071"/>
    <cellStyle name="1 8 3 2" xfId="1072"/>
    <cellStyle name="1 8 4" xfId="1073"/>
    <cellStyle name="1 8 4 2" xfId="1074"/>
    <cellStyle name="1 8 5" xfId="1075"/>
    <cellStyle name="1 8 5 2" xfId="1076"/>
    <cellStyle name="1 8 6" xfId="1077"/>
    <cellStyle name="1 8 6 2" xfId="1078"/>
    <cellStyle name="1 8 7" xfId="1079"/>
    <cellStyle name="1 8 7 2" xfId="1080"/>
    <cellStyle name="1 8 8" xfId="1081"/>
    <cellStyle name="1 8 8 2" xfId="1082"/>
    <cellStyle name="1 8 9" xfId="1083"/>
    <cellStyle name="1 8 9 2" xfId="1084"/>
    <cellStyle name="1 9" xfId="1085"/>
    <cellStyle name="1 9 10" xfId="1086"/>
    <cellStyle name="1 9 2" xfId="1087"/>
    <cellStyle name="1 9 2 2" xfId="1088"/>
    <cellStyle name="1 9 3" xfId="1089"/>
    <cellStyle name="1 9 3 2" xfId="1090"/>
    <cellStyle name="1 9 4" xfId="1091"/>
    <cellStyle name="1 9 4 2" xfId="1092"/>
    <cellStyle name="1 9 5" xfId="1093"/>
    <cellStyle name="1 9 5 2" xfId="1094"/>
    <cellStyle name="1 9 6" xfId="1095"/>
    <cellStyle name="1 9 6 2" xfId="1096"/>
    <cellStyle name="1 9 7" xfId="1097"/>
    <cellStyle name="1 9 7 2" xfId="1098"/>
    <cellStyle name="1 9 8" xfId="1099"/>
    <cellStyle name="1 9 8 2" xfId="1100"/>
    <cellStyle name="1 9 9" xfId="1101"/>
    <cellStyle name="1 9 9 2" xfId="1102"/>
    <cellStyle name="20% - Accent1" xfId="1103"/>
    <cellStyle name="20% - Accent1 2" xfId="1104"/>
    <cellStyle name="20% - Accent1 3" xfId="1105"/>
    <cellStyle name="20% - Accent1 4" xfId="1106"/>
    <cellStyle name="20% - Accent1 5" xfId="1107"/>
    <cellStyle name="20% - Accent1 6" xfId="1108"/>
    <cellStyle name="20% - Accent1 7" xfId="1109"/>
    <cellStyle name="20% - Accent2" xfId="1110"/>
    <cellStyle name="20% - Accent2 2" xfId="1111"/>
    <cellStyle name="20% - Accent2 3" xfId="1112"/>
    <cellStyle name="20% - Accent2 4" xfId="1113"/>
    <cellStyle name="20% - Accent2 5" xfId="1114"/>
    <cellStyle name="20% - Accent2 6" xfId="1115"/>
    <cellStyle name="20% - Accent2 7" xfId="1116"/>
    <cellStyle name="20% - Accent3" xfId="1117"/>
    <cellStyle name="20% - Accent3 2" xfId="1118"/>
    <cellStyle name="20% - Accent3 3" xfId="1119"/>
    <cellStyle name="20% - Accent3 4" xfId="1120"/>
    <cellStyle name="20% - Accent3 5" xfId="1121"/>
    <cellStyle name="20% - Accent3 6" xfId="1122"/>
    <cellStyle name="20% - Accent3 7" xfId="1123"/>
    <cellStyle name="20% - Accent4" xfId="1124"/>
    <cellStyle name="20% - Accent4 2" xfId="1125"/>
    <cellStyle name="20% - Accent4 3" xfId="1126"/>
    <cellStyle name="20% - Accent4 4" xfId="1127"/>
    <cellStyle name="20% - Accent4 5" xfId="1128"/>
    <cellStyle name="20% - Accent4 6" xfId="1129"/>
    <cellStyle name="20% - Accent4 7" xfId="1130"/>
    <cellStyle name="20% - Accent5" xfId="1131"/>
    <cellStyle name="20% - Accent5 2" xfId="1132"/>
    <cellStyle name="20% - Accent5 3" xfId="1133"/>
    <cellStyle name="20% - Accent5 4" xfId="1134"/>
    <cellStyle name="20% - Accent5 5" xfId="1135"/>
    <cellStyle name="20% - Accent5 6" xfId="1136"/>
    <cellStyle name="20% - Accent5 7" xfId="1137"/>
    <cellStyle name="20% - Accent6" xfId="1138"/>
    <cellStyle name="20% - Accent6 2" xfId="1139"/>
    <cellStyle name="20% - Accent6 3" xfId="1140"/>
    <cellStyle name="20% - Accent6 4" xfId="1141"/>
    <cellStyle name="20% - Accent6 5" xfId="1142"/>
    <cellStyle name="20% - Accent6 6" xfId="1143"/>
    <cellStyle name="20% - Accent6 7" xfId="1144"/>
    <cellStyle name="20% - Énfasis1 2" xfId="1145"/>
    <cellStyle name="20% - Énfasis1 2 2" xfId="1146"/>
    <cellStyle name="20% - Énfasis1 3" xfId="1147"/>
    <cellStyle name="20% - Énfasis1 3 2" xfId="1148"/>
    <cellStyle name="20% - Énfasis1 4" xfId="1149"/>
    <cellStyle name="20% - Énfasis1 4 2" xfId="1150"/>
    <cellStyle name="20% - Énfasis1 5" xfId="1151"/>
    <cellStyle name="20% - Énfasis1 5 2" xfId="1152"/>
    <cellStyle name="20% - Énfasis1 6" xfId="1153"/>
    <cellStyle name="20% - Énfasis1 6 2" xfId="1154"/>
    <cellStyle name="20% - Énfasis1 7" xfId="1155"/>
    <cellStyle name="20% - Énfasis1 7 2" xfId="1156"/>
    <cellStyle name="20% - Énfasis2 2" xfId="1157"/>
    <cellStyle name="20% - Énfasis2 2 2" xfId="1158"/>
    <cellStyle name="20% - Énfasis2 3" xfId="1159"/>
    <cellStyle name="20% - Énfasis2 3 2" xfId="1160"/>
    <cellStyle name="20% - Énfasis2 4" xfId="1161"/>
    <cellStyle name="20% - Énfasis2 4 2" xfId="1162"/>
    <cellStyle name="20% - Énfasis2 5" xfId="1163"/>
    <cellStyle name="20% - Énfasis2 5 2" xfId="1164"/>
    <cellStyle name="20% - Énfasis2 6" xfId="1165"/>
    <cellStyle name="20% - Énfasis2 6 2" xfId="1166"/>
    <cellStyle name="20% - Énfasis2 7" xfId="1167"/>
    <cellStyle name="20% - Énfasis2 7 2" xfId="1168"/>
    <cellStyle name="20% - Énfasis3 2" xfId="1169"/>
    <cellStyle name="20% - Énfasis3 2 2" xfId="1170"/>
    <cellStyle name="20% - Énfasis3 3" xfId="1171"/>
    <cellStyle name="20% - Énfasis3 3 2" xfId="1172"/>
    <cellStyle name="20% - Énfasis3 4" xfId="1173"/>
    <cellStyle name="20% - Énfasis3 4 2" xfId="1174"/>
    <cellStyle name="20% - Énfasis3 5" xfId="1175"/>
    <cellStyle name="20% - Énfasis3 5 2" xfId="1176"/>
    <cellStyle name="20% - Énfasis3 6" xfId="1177"/>
    <cellStyle name="20% - Énfasis3 6 2" xfId="1178"/>
    <cellStyle name="20% - Énfasis3 7" xfId="1179"/>
    <cellStyle name="20% - Énfasis3 7 2" xfId="1180"/>
    <cellStyle name="20% - Énfasis4 2" xfId="1181"/>
    <cellStyle name="20% - Énfasis4 2 2" xfId="1182"/>
    <cellStyle name="20% - Énfasis4 3" xfId="1183"/>
    <cellStyle name="20% - Énfasis4 3 2" xfId="1184"/>
    <cellStyle name="20% - Énfasis4 4" xfId="1185"/>
    <cellStyle name="20% - Énfasis4 4 2" xfId="1186"/>
    <cellStyle name="20% - Énfasis4 5" xfId="1187"/>
    <cellStyle name="20% - Énfasis4 5 2" xfId="1188"/>
    <cellStyle name="20% - Énfasis4 6" xfId="1189"/>
    <cellStyle name="20% - Énfasis4 6 2" xfId="1190"/>
    <cellStyle name="20% - Énfasis4 7" xfId="1191"/>
    <cellStyle name="20% - Énfasis4 7 2" xfId="1192"/>
    <cellStyle name="20% - Énfasis5 2" xfId="1193"/>
    <cellStyle name="20% - Énfasis5 2 2" xfId="1194"/>
    <cellStyle name="20% - Énfasis5 3" xfId="1195"/>
    <cellStyle name="20% - Énfasis5 3 2" xfId="1196"/>
    <cellStyle name="20% - Énfasis5 4" xfId="1197"/>
    <cellStyle name="20% - Énfasis5 4 2" xfId="1198"/>
    <cellStyle name="20% - Énfasis5 5" xfId="1199"/>
    <cellStyle name="20% - Énfasis5 5 2" xfId="1200"/>
    <cellStyle name="20% - Énfasis5 6" xfId="1201"/>
    <cellStyle name="20% - Énfasis5 6 2" xfId="1202"/>
    <cellStyle name="20% - Énfasis5 7" xfId="1203"/>
    <cellStyle name="20% - Énfasis5 7 2" xfId="1204"/>
    <cellStyle name="20% - Énfasis6 2" xfId="1205"/>
    <cellStyle name="20% - Énfasis6 2 2" xfId="1206"/>
    <cellStyle name="20% - Énfasis6 3" xfId="1207"/>
    <cellStyle name="20% - Énfasis6 3 2" xfId="1208"/>
    <cellStyle name="20% - Énfasis6 4" xfId="1209"/>
    <cellStyle name="20% - Énfasis6 4 2" xfId="1210"/>
    <cellStyle name="20% - Énfasis6 5" xfId="1211"/>
    <cellStyle name="20% - Énfasis6 5 2" xfId="1212"/>
    <cellStyle name="20% - Énfasis6 6" xfId="1213"/>
    <cellStyle name="20% - Énfasis6 6 2" xfId="1214"/>
    <cellStyle name="20% - Énfasis6 7" xfId="1215"/>
    <cellStyle name="20% - Énfasis6 7 2" xfId="1216"/>
    <cellStyle name="2x indented GHG Textfiels" xfId="1217"/>
    <cellStyle name="40% - Accent1" xfId="1218"/>
    <cellStyle name="40% - Accent1 2" xfId="1219"/>
    <cellStyle name="40% - Accent1 3" xfId="1220"/>
    <cellStyle name="40% - Accent1 4" xfId="1221"/>
    <cellStyle name="40% - Accent1 5" xfId="1222"/>
    <cellStyle name="40% - Accent1 6" xfId="1223"/>
    <cellStyle name="40% - Accent1 7" xfId="1224"/>
    <cellStyle name="40% - Accent2" xfId="1225"/>
    <cellStyle name="40% - Accent2 2" xfId="1226"/>
    <cellStyle name="40% - Accent2 3" xfId="1227"/>
    <cellStyle name="40% - Accent2 4" xfId="1228"/>
    <cellStyle name="40% - Accent2 5" xfId="1229"/>
    <cellStyle name="40% - Accent2 6" xfId="1230"/>
    <cellStyle name="40% - Accent2 7" xfId="1231"/>
    <cellStyle name="40% - Accent3" xfId="1232"/>
    <cellStyle name="40% - Accent3 2" xfId="1233"/>
    <cellStyle name="40% - Accent3 3" xfId="1234"/>
    <cellStyle name="40% - Accent3 4" xfId="1235"/>
    <cellStyle name="40% - Accent3 5" xfId="1236"/>
    <cellStyle name="40% - Accent3 6" xfId="1237"/>
    <cellStyle name="40% - Accent3 7" xfId="1238"/>
    <cellStyle name="40% - Accent4" xfId="1239"/>
    <cellStyle name="40% - Accent4 2" xfId="1240"/>
    <cellStyle name="40% - Accent4 3" xfId="1241"/>
    <cellStyle name="40% - Accent4 4" xfId="1242"/>
    <cellStyle name="40% - Accent4 5" xfId="1243"/>
    <cellStyle name="40% - Accent4 6" xfId="1244"/>
    <cellStyle name="40% - Accent4 7" xfId="1245"/>
    <cellStyle name="40% - Accent5" xfId="1246"/>
    <cellStyle name="40% - Accent5 2" xfId="1247"/>
    <cellStyle name="40% - Accent5 3" xfId="1248"/>
    <cellStyle name="40% - Accent5 4" xfId="1249"/>
    <cellStyle name="40% - Accent5 5" xfId="1250"/>
    <cellStyle name="40% - Accent5 6" xfId="1251"/>
    <cellStyle name="40% - Accent5 7" xfId="1252"/>
    <cellStyle name="40% - Accent6" xfId="1253"/>
    <cellStyle name="40% - Accent6 2" xfId="1254"/>
    <cellStyle name="40% - Accent6 3" xfId="1255"/>
    <cellStyle name="40% - Accent6 4" xfId="1256"/>
    <cellStyle name="40% - Accent6 5" xfId="1257"/>
    <cellStyle name="40% - Accent6 6" xfId="1258"/>
    <cellStyle name="40% - Accent6 7" xfId="1259"/>
    <cellStyle name="40% - Énfasis1 2" xfId="1260"/>
    <cellStyle name="40% - Énfasis1 2 2" xfId="1261"/>
    <cellStyle name="40% - Énfasis1 3" xfId="1262"/>
    <cellStyle name="40% - Énfasis1 3 2" xfId="1263"/>
    <cellStyle name="40% - Énfasis1 4" xfId="1264"/>
    <cellStyle name="40% - Énfasis1 4 2" xfId="1265"/>
    <cellStyle name="40% - Énfasis1 5" xfId="1266"/>
    <cellStyle name="40% - Énfasis1 5 2" xfId="1267"/>
    <cellStyle name="40% - Énfasis1 6" xfId="1268"/>
    <cellStyle name="40% - Énfasis1 6 2" xfId="1269"/>
    <cellStyle name="40% - Énfasis1 7" xfId="1270"/>
    <cellStyle name="40% - Énfasis1 7 2" xfId="1271"/>
    <cellStyle name="40% - Énfasis2 2" xfId="1272"/>
    <cellStyle name="40% - Énfasis2 2 2" xfId="1273"/>
    <cellStyle name="40% - Énfasis2 3" xfId="1274"/>
    <cellStyle name="40% - Énfasis2 3 2" xfId="1275"/>
    <cellStyle name="40% - Énfasis2 4" xfId="1276"/>
    <cellStyle name="40% - Énfasis2 4 2" xfId="1277"/>
    <cellStyle name="40% - Énfasis2 5" xfId="1278"/>
    <cellStyle name="40% - Énfasis2 5 2" xfId="1279"/>
    <cellStyle name="40% - Énfasis2 6" xfId="1280"/>
    <cellStyle name="40% - Énfasis2 6 2" xfId="1281"/>
    <cellStyle name="40% - Énfasis2 7" xfId="1282"/>
    <cellStyle name="40% - Énfasis2 7 2" xfId="1283"/>
    <cellStyle name="40% - Énfasis3 2" xfId="1284"/>
    <cellStyle name="40% - Énfasis3 2 2" xfId="1285"/>
    <cellStyle name="40% - Énfasis3 3" xfId="1286"/>
    <cellStyle name="40% - Énfasis3 3 2" xfId="1287"/>
    <cellStyle name="40% - Énfasis3 4" xfId="1288"/>
    <cellStyle name="40% - Énfasis3 4 2" xfId="1289"/>
    <cellStyle name="40% - Énfasis3 5" xfId="1290"/>
    <cellStyle name="40% - Énfasis3 5 2" xfId="1291"/>
    <cellStyle name="40% - Énfasis3 6" xfId="1292"/>
    <cellStyle name="40% - Énfasis3 6 2" xfId="1293"/>
    <cellStyle name="40% - Énfasis3 7" xfId="1294"/>
    <cellStyle name="40% - Énfasis3 7 2" xfId="1295"/>
    <cellStyle name="40% - Énfasis4 2" xfId="1296"/>
    <cellStyle name="40% - Énfasis4 2 2" xfId="1297"/>
    <cellStyle name="40% - Énfasis4 3" xfId="1298"/>
    <cellStyle name="40% - Énfasis4 3 2" xfId="1299"/>
    <cellStyle name="40% - Énfasis4 4" xfId="1300"/>
    <cellStyle name="40% - Énfasis4 4 2" xfId="1301"/>
    <cellStyle name="40% - Énfasis4 5" xfId="1302"/>
    <cellStyle name="40% - Énfasis4 5 2" xfId="1303"/>
    <cellStyle name="40% - Énfasis4 6" xfId="1304"/>
    <cellStyle name="40% - Énfasis4 6 2" xfId="1305"/>
    <cellStyle name="40% - Énfasis4 7" xfId="1306"/>
    <cellStyle name="40% - Énfasis4 7 2" xfId="1307"/>
    <cellStyle name="40% - Énfasis5 2" xfId="1308"/>
    <cellStyle name="40% - Énfasis5 2 2" xfId="1309"/>
    <cellStyle name="40% - Énfasis5 3" xfId="1310"/>
    <cellStyle name="40% - Énfasis5 3 2" xfId="1311"/>
    <cellStyle name="40% - Énfasis5 4" xfId="1312"/>
    <cellStyle name="40% - Énfasis5 4 2" xfId="1313"/>
    <cellStyle name="40% - Énfasis5 5" xfId="1314"/>
    <cellStyle name="40% - Énfasis5 5 2" xfId="1315"/>
    <cellStyle name="40% - Énfasis5 6" xfId="1316"/>
    <cellStyle name="40% - Énfasis5 6 2" xfId="1317"/>
    <cellStyle name="40% - Énfasis5 7" xfId="1318"/>
    <cellStyle name="40% - Énfasis5 7 2" xfId="1319"/>
    <cellStyle name="40% - Énfasis6 2" xfId="1320"/>
    <cellStyle name="40% - Énfasis6 2 2" xfId="1321"/>
    <cellStyle name="40% - Énfasis6 3" xfId="1322"/>
    <cellStyle name="40% - Énfasis6 3 2" xfId="1323"/>
    <cellStyle name="40% - Énfasis6 4" xfId="1324"/>
    <cellStyle name="40% - Énfasis6 4 2" xfId="1325"/>
    <cellStyle name="40% - Énfasis6 5" xfId="1326"/>
    <cellStyle name="40% - Énfasis6 5 2" xfId="1327"/>
    <cellStyle name="40% - Énfasis6 6" xfId="1328"/>
    <cellStyle name="40% - Énfasis6 6 2" xfId="1329"/>
    <cellStyle name="40% - Énfasis6 7" xfId="1330"/>
    <cellStyle name="40% - Énfasis6 7 2" xfId="1331"/>
    <cellStyle name="5x indented GHG Textfiels" xfId="1332"/>
    <cellStyle name="60% - Accent1" xfId="1333"/>
    <cellStyle name="60% - Accent1 2" xfId="1334"/>
    <cellStyle name="60% - Accent2" xfId="1335"/>
    <cellStyle name="60% - Accent2 2" xfId="1336"/>
    <cellStyle name="60% - Accent3" xfId="1337"/>
    <cellStyle name="60% - Accent3 2" xfId="1338"/>
    <cellStyle name="60% - Accent4" xfId="1339"/>
    <cellStyle name="60% - Accent4 2" xfId="1340"/>
    <cellStyle name="60% - Accent5" xfId="1341"/>
    <cellStyle name="60% - Accent5 2" xfId="1342"/>
    <cellStyle name="60% - Accent6" xfId="1343"/>
    <cellStyle name="60% - Accent6 2" xfId="1344"/>
    <cellStyle name="60% - Énfasis1 2" xfId="1345"/>
    <cellStyle name="60% - Énfasis1 3" xfId="1346"/>
    <cellStyle name="60% - Énfasis1 4" xfId="1347"/>
    <cellStyle name="60% - Énfasis1 5" xfId="1348"/>
    <cellStyle name="60% - Énfasis1 6" xfId="1349"/>
    <cellStyle name="60% - Énfasis1 7" xfId="1350"/>
    <cellStyle name="60% - Énfasis2 2" xfId="1351"/>
    <cellStyle name="60% - Énfasis2 3" xfId="1352"/>
    <cellStyle name="60% - Énfasis2 4" xfId="1353"/>
    <cellStyle name="60% - Énfasis2 5" xfId="1354"/>
    <cellStyle name="60% - Énfasis2 6" xfId="1355"/>
    <cellStyle name="60% - Énfasis2 7" xfId="1356"/>
    <cellStyle name="60% - Énfasis3 2" xfId="1357"/>
    <cellStyle name="60% - Énfasis3 3" xfId="1358"/>
    <cellStyle name="60% - Énfasis3 4" xfId="1359"/>
    <cellStyle name="60% - Énfasis3 5" xfId="1360"/>
    <cellStyle name="60% - Énfasis3 6" xfId="1361"/>
    <cellStyle name="60% - Énfasis3 7" xfId="1362"/>
    <cellStyle name="60% - Énfasis4 2" xfId="1363"/>
    <cellStyle name="60% - Énfasis4 3" xfId="1364"/>
    <cellStyle name="60% - Énfasis4 4" xfId="1365"/>
    <cellStyle name="60% - Énfasis4 5" xfId="1366"/>
    <cellStyle name="60% - Énfasis4 6" xfId="1367"/>
    <cellStyle name="60% - Énfasis4 7" xfId="1368"/>
    <cellStyle name="60% - Énfasis5 2" xfId="1369"/>
    <cellStyle name="60% - Énfasis5 3" xfId="1370"/>
    <cellStyle name="60% - Énfasis5 4" xfId="1371"/>
    <cellStyle name="60% - Énfasis5 5" xfId="1372"/>
    <cellStyle name="60% - Énfasis5 6" xfId="1373"/>
    <cellStyle name="60% - Énfasis5 7" xfId="1374"/>
    <cellStyle name="60% - Énfasis6 2" xfId="1375"/>
    <cellStyle name="60% - Énfasis6 3" xfId="1376"/>
    <cellStyle name="60% - Énfasis6 4" xfId="1377"/>
    <cellStyle name="60% - Énfasis6 5" xfId="1378"/>
    <cellStyle name="60% - Énfasis6 6" xfId="1379"/>
    <cellStyle name="60% - Énfasis6 7" xfId="1380"/>
    <cellStyle name="Accent1" xfId="1381"/>
    <cellStyle name="Accent1 2" xfId="1382"/>
    <cellStyle name="Accent2" xfId="1383"/>
    <cellStyle name="Accent2 2" xfId="1384"/>
    <cellStyle name="Accent3" xfId="1385"/>
    <cellStyle name="Accent3 2" xfId="1386"/>
    <cellStyle name="Accent4" xfId="1387"/>
    <cellStyle name="Accent4 2" xfId="1388"/>
    <cellStyle name="Accent5" xfId="1389"/>
    <cellStyle name="Accent5 2" xfId="1390"/>
    <cellStyle name="Accent6" xfId="1391"/>
    <cellStyle name="Accent6 2" xfId="1392"/>
    <cellStyle name="args.style" xfId="1393"/>
    <cellStyle name="args.style 10" xfId="1394"/>
    <cellStyle name="args.style 11" xfId="1395"/>
    <cellStyle name="args.style 12" xfId="1396"/>
    <cellStyle name="args.style 13" xfId="1397"/>
    <cellStyle name="args.style 14" xfId="1398"/>
    <cellStyle name="args.style 15" xfId="1399"/>
    <cellStyle name="args.style 16" xfId="1400"/>
    <cellStyle name="args.style 17" xfId="1401"/>
    <cellStyle name="args.style 18" xfId="1402"/>
    <cellStyle name="args.style 19" xfId="1403"/>
    <cellStyle name="args.style 2" xfId="1404"/>
    <cellStyle name="args.style 20" xfId="1405"/>
    <cellStyle name="args.style 21" xfId="1406"/>
    <cellStyle name="args.style 3" xfId="1407"/>
    <cellStyle name="args.style 4" xfId="1408"/>
    <cellStyle name="args.style 5" xfId="1409"/>
    <cellStyle name="args.style 6" xfId="1410"/>
    <cellStyle name="args.style 7" xfId="1411"/>
    <cellStyle name="args.style 8" xfId="1412"/>
    <cellStyle name="args.style 9" xfId="1413"/>
    <cellStyle name="Bad" xfId="1414"/>
    <cellStyle name="Bad 2" xfId="1415"/>
    <cellStyle name="Bold GHG Numbers (0.00)" xfId="1416"/>
    <cellStyle name="Buena 2" xfId="1417"/>
    <cellStyle name="Buena 3" xfId="1418"/>
    <cellStyle name="Buena 4" xfId="1419"/>
    <cellStyle name="Buena 5" xfId="1420"/>
    <cellStyle name="Buena 6" xfId="1421"/>
    <cellStyle name="Buena 7" xfId="1422"/>
    <cellStyle name="Calc Currency (0)" xfId="1423"/>
    <cellStyle name="Calc Currency (0) 10" xfId="1424"/>
    <cellStyle name="Calc Currency (0) 10 10" xfId="1425"/>
    <cellStyle name="Calc Currency (0) 10 2" xfId="1426"/>
    <cellStyle name="Calc Currency (0) 10 2 2" xfId="1427"/>
    <cellStyle name="Calc Currency (0) 10 3" xfId="1428"/>
    <cellStyle name="Calc Currency (0) 10 3 2" xfId="1429"/>
    <cellStyle name="Calc Currency (0) 10 4" xfId="1430"/>
    <cellStyle name="Calc Currency (0) 10 4 2" xfId="1431"/>
    <cellStyle name="Calc Currency (0) 10 5" xfId="1432"/>
    <cellStyle name="Calc Currency (0) 10 5 2" xfId="1433"/>
    <cellStyle name="Calc Currency (0) 10 6" xfId="1434"/>
    <cellStyle name="Calc Currency (0) 10 6 2" xfId="1435"/>
    <cellStyle name="Calc Currency (0) 10 7" xfId="1436"/>
    <cellStyle name="Calc Currency (0) 10 7 2" xfId="1437"/>
    <cellStyle name="Calc Currency (0) 10 8" xfId="1438"/>
    <cellStyle name="Calc Currency (0) 10 8 2" xfId="1439"/>
    <cellStyle name="Calc Currency (0) 10 9" xfId="1440"/>
    <cellStyle name="Calc Currency (0) 10 9 2" xfId="1441"/>
    <cellStyle name="Calc Currency (0) 11" xfId="1442"/>
    <cellStyle name="Calc Currency (0) 11 10" xfId="1443"/>
    <cellStyle name="Calc Currency (0) 11 2" xfId="1444"/>
    <cellStyle name="Calc Currency (0) 11 2 2" xfId="1445"/>
    <cellStyle name="Calc Currency (0) 11 3" xfId="1446"/>
    <cellStyle name="Calc Currency (0) 11 3 2" xfId="1447"/>
    <cellStyle name="Calc Currency (0) 11 4" xfId="1448"/>
    <cellStyle name="Calc Currency (0) 11 4 2" xfId="1449"/>
    <cellStyle name="Calc Currency (0) 11 5" xfId="1450"/>
    <cellStyle name="Calc Currency (0) 11 5 2" xfId="1451"/>
    <cellStyle name="Calc Currency (0) 11 6" xfId="1452"/>
    <cellStyle name="Calc Currency (0) 11 6 2" xfId="1453"/>
    <cellStyle name="Calc Currency (0) 11 7" xfId="1454"/>
    <cellStyle name="Calc Currency (0) 11 7 2" xfId="1455"/>
    <cellStyle name="Calc Currency (0) 11 8" xfId="1456"/>
    <cellStyle name="Calc Currency (0) 11 8 2" xfId="1457"/>
    <cellStyle name="Calc Currency (0) 11 9" xfId="1458"/>
    <cellStyle name="Calc Currency (0) 11 9 2" xfId="1459"/>
    <cellStyle name="Calc Currency (0) 12" xfId="1460"/>
    <cellStyle name="Calc Currency (0) 12 10" xfId="1461"/>
    <cellStyle name="Calc Currency (0) 12 2" xfId="1462"/>
    <cellStyle name="Calc Currency (0) 12 2 2" xfId="1463"/>
    <cellStyle name="Calc Currency (0) 12 3" xfId="1464"/>
    <cellStyle name="Calc Currency (0) 12 3 2" xfId="1465"/>
    <cellStyle name="Calc Currency (0) 12 4" xfId="1466"/>
    <cellStyle name="Calc Currency (0) 12 4 2" xfId="1467"/>
    <cellStyle name="Calc Currency (0) 12 5" xfId="1468"/>
    <cellStyle name="Calc Currency (0) 12 5 2" xfId="1469"/>
    <cellStyle name="Calc Currency (0) 12 6" xfId="1470"/>
    <cellStyle name="Calc Currency (0) 12 6 2" xfId="1471"/>
    <cellStyle name="Calc Currency (0) 12 7" xfId="1472"/>
    <cellStyle name="Calc Currency (0) 12 7 2" xfId="1473"/>
    <cellStyle name="Calc Currency (0) 12 8" xfId="1474"/>
    <cellStyle name="Calc Currency (0) 12 8 2" xfId="1475"/>
    <cellStyle name="Calc Currency (0) 12 9" xfId="1476"/>
    <cellStyle name="Calc Currency (0) 12 9 2" xfId="1477"/>
    <cellStyle name="Calc Currency (0) 13" xfId="1478"/>
    <cellStyle name="Calc Currency (0) 13 10" xfId="1479"/>
    <cellStyle name="Calc Currency (0) 13 2" xfId="1480"/>
    <cellStyle name="Calc Currency (0) 13 2 2" xfId="1481"/>
    <cellStyle name="Calc Currency (0) 13 3" xfId="1482"/>
    <cellStyle name="Calc Currency (0) 13 3 2" xfId="1483"/>
    <cellStyle name="Calc Currency (0) 13 4" xfId="1484"/>
    <cellStyle name="Calc Currency (0) 13 4 2" xfId="1485"/>
    <cellStyle name="Calc Currency (0) 13 5" xfId="1486"/>
    <cellStyle name="Calc Currency (0) 13 5 2" xfId="1487"/>
    <cellStyle name="Calc Currency (0) 13 6" xfId="1488"/>
    <cellStyle name="Calc Currency (0) 13 6 2" xfId="1489"/>
    <cellStyle name="Calc Currency (0) 13 7" xfId="1490"/>
    <cellStyle name="Calc Currency (0) 13 7 2" xfId="1491"/>
    <cellStyle name="Calc Currency (0) 13 8" xfId="1492"/>
    <cellStyle name="Calc Currency (0) 13 8 2" xfId="1493"/>
    <cellStyle name="Calc Currency (0) 13 9" xfId="1494"/>
    <cellStyle name="Calc Currency (0) 13 9 2" xfId="1495"/>
    <cellStyle name="Calc Currency (0) 14" xfId="1496"/>
    <cellStyle name="Calc Currency (0) 14 10" xfId="1497"/>
    <cellStyle name="Calc Currency (0) 14 2" xfId="1498"/>
    <cellStyle name="Calc Currency (0) 14 2 2" xfId="1499"/>
    <cellStyle name="Calc Currency (0) 14 3" xfId="1500"/>
    <cellStyle name="Calc Currency (0) 14 3 2" xfId="1501"/>
    <cellStyle name="Calc Currency (0) 14 4" xfId="1502"/>
    <cellStyle name="Calc Currency (0) 14 4 2" xfId="1503"/>
    <cellStyle name="Calc Currency (0) 14 5" xfId="1504"/>
    <cellStyle name="Calc Currency (0) 14 5 2" xfId="1505"/>
    <cellStyle name="Calc Currency (0) 14 6" xfId="1506"/>
    <cellStyle name="Calc Currency (0) 14 6 2" xfId="1507"/>
    <cellStyle name="Calc Currency (0) 14 7" xfId="1508"/>
    <cellStyle name="Calc Currency (0) 14 7 2" xfId="1509"/>
    <cellStyle name="Calc Currency (0) 14 8" xfId="1510"/>
    <cellStyle name="Calc Currency (0) 14 8 2" xfId="1511"/>
    <cellStyle name="Calc Currency (0) 14 9" xfId="1512"/>
    <cellStyle name="Calc Currency (0) 14 9 2" xfId="1513"/>
    <cellStyle name="Calc Currency (0) 15" xfId="1514"/>
    <cellStyle name="Calc Currency (0) 15 10" xfId="1515"/>
    <cellStyle name="Calc Currency (0) 15 2" xfId="1516"/>
    <cellStyle name="Calc Currency (0) 15 2 2" xfId="1517"/>
    <cellStyle name="Calc Currency (0) 15 3" xfId="1518"/>
    <cellStyle name="Calc Currency (0) 15 3 2" xfId="1519"/>
    <cellStyle name="Calc Currency (0) 15 4" xfId="1520"/>
    <cellStyle name="Calc Currency (0) 15 4 2" xfId="1521"/>
    <cellStyle name="Calc Currency (0) 15 5" xfId="1522"/>
    <cellStyle name="Calc Currency (0) 15 5 2" xfId="1523"/>
    <cellStyle name="Calc Currency (0) 15 6" xfId="1524"/>
    <cellStyle name="Calc Currency (0) 15 6 2" xfId="1525"/>
    <cellStyle name="Calc Currency (0) 15 7" xfId="1526"/>
    <cellStyle name="Calc Currency (0) 15 7 2" xfId="1527"/>
    <cellStyle name="Calc Currency (0) 15 8" xfId="1528"/>
    <cellStyle name="Calc Currency (0) 15 8 2" xfId="1529"/>
    <cellStyle name="Calc Currency (0) 15 9" xfId="1530"/>
    <cellStyle name="Calc Currency (0) 15 9 2" xfId="1531"/>
    <cellStyle name="Calc Currency (0) 16" xfId="1532"/>
    <cellStyle name="Calc Currency (0) 16 10" xfId="1533"/>
    <cellStyle name="Calc Currency (0) 16 2" xfId="1534"/>
    <cellStyle name="Calc Currency (0) 16 2 2" xfId="1535"/>
    <cellStyle name="Calc Currency (0) 16 3" xfId="1536"/>
    <cellStyle name="Calc Currency (0) 16 3 2" xfId="1537"/>
    <cellStyle name="Calc Currency (0) 16 4" xfId="1538"/>
    <cellStyle name="Calc Currency (0) 16 4 2" xfId="1539"/>
    <cellStyle name="Calc Currency (0) 16 5" xfId="1540"/>
    <cellStyle name="Calc Currency (0) 16 5 2" xfId="1541"/>
    <cellStyle name="Calc Currency (0) 16 6" xfId="1542"/>
    <cellStyle name="Calc Currency (0) 16 6 2" xfId="1543"/>
    <cellStyle name="Calc Currency (0) 16 7" xfId="1544"/>
    <cellStyle name="Calc Currency (0) 16 7 2" xfId="1545"/>
    <cellStyle name="Calc Currency (0) 16 8" xfId="1546"/>
    <cellStyle name="Calc Currency (0) 16 8 2" xfId="1547"/>
    <cellStyle name="Calc Currency (0) 16 9" xfId="1548"/>
    <cellStyle name="Calc Currency (0) 16 9 2" xfId="1549"/>
    <cellStyle name="Calc Currency (0) 17" xfId="1550"/>
    <cellStyle name="Calc Currency (0) 17 10" xfId="1551"/>
    <cellStyle name="Calc Currency (0) 17 2" xfId="1552"/>
    <cellStyle name="Calc Currency (0) 17 2 2" xfId="1553"/>
    <cellStyle name="Calc Currency (0) 17 3" xfId="1554"/>
    <cellStyle name="Calc Currency (0) 17 3 2" xfId="1555"/>
    <cellStyle name="Calc Currency (0) 17 4" xfId="1556"/>
    <cellStyle name="Calc Currency (0) 17 4 2" xfId="1557"/>
    <cellStyle name="Calc Currency (0) 17 5" xfId="1558"/>
    <cellStyle name="Calc Currency (0) 17 5 2" xfId="1559"/>
    <cellStyle name="Calc Currency (0) 17 6" xfId="1560"/>
    <cellStyle name="Calc Currency (0) 17 6 2" xfId="1561"/>
    <cellStyle name="Calc Currency (0) 17 7" xfId="1562"/>
    <cellStyle name="Calc Currency (0) 17 7 2" xfId="1563"/>
    <cellStyle name="Calc Currency (0) 17 8" xfId="1564"/>
    <cellStyle name="Calc Currency (0) 17 8 2" xfId="1565"/>
    <cellStyle name="Calc Currency (0) 17 9" xfId="1566"/>
    <cellStyle name="Calc Currency (0) 17 9 2" xfId="1567"/>
    <cellStyle name="Calc Currency (0) 18" xfId="1568"/>
    <cellStyle name="Calc Currency (0) 18 10" xfId="1569"/>
    <cellStyle name="Calc Currency (0) 18 2" xfId="1570"/>
    <cellStyle name="Calc Currency (0) 18 2 2" xfId="1571"/>
    <cellStyle name="Calc Currency (0) 18 3" xfId="1572"/>
    <cellStyle name="Calc Currency (0) 18 3 2" xfId="1573"/>
    <cellStyle name="Calc Currency (0) 18 4" xfId="1574"/>
    <cellStyle name="Calc Currency (0) 18 4 2" xfId="1575"/>
    <cellStyle name="Calc Currency (0) 18 5" xfId="1576"/>
    <cellStyle name="Calc Currency (0) 18 5 2" xfId="1577"/>
    <cellStyle name="Calc Currency (0) 18 6" xfId="1578"/>
    <cellStyle name="Calc Currency (0) 18 6 2" xfId="1579"/>
    <cellStyle name="Calc Currency (0) 18 7" xfId="1580"/>
    <cellStyle name="Calc Currency (0) 18 7 2" xfId="1581"/>
    <cellStyle name="Calc Currency (0) 18 8" xfId="1582"/>
    <cellStyle name="Calc Currency (0) 18 8 2" xfId="1583"/>
    <cellStyle name="Calc Currency (0) 18 9" xfId="1584"/>
    <cellStyle name="Calc Currency (0) 18 9 2" xfId="1585"/>
    <cellStyle name="Calc Currency (0) 19" xfId="1586"/>
    <cellStyle name="Calc Currency (0) 19 10" xfId="1587"/>
    <cellStyle name="Calc Currency (0) 19 2" xfId="1588"/>
    <cellStyle name="Calc Currency (0) 19 2 2" xfId="1589"/>
    <cellStyle name="Calc Currency (0) 19 3" xfId="1590"/>
    <cellStyle name="Calc Currency (0) 19 3 2" xfId="1591"/>
    <cellStyle name="Calc Currency (0) 19 4" xfId="1592"/>
    <cellStyle name="Calc Currency (0) 19 4 2" xfId="1593"/>
    <cellStyle name="Calc Currency (0) 19 5" xfId="1594"/>
    <cellStyle name="Calc Currency (0) 19 5 2" xfId="1595"/>
    <cellStyle name="Calc Currency (0) 19 6" xfId="1596"/>
    <cellStyle name="Calc Currency (0) 19 6 2" xfId="1597"/>
    <cellStyle name="Calc Currency (0) 19 7" xfId="1598"/>
    <cellStyle name="Calc Currency (0) 19 7 2" xfId="1599"/>
    <cellStyle name="Calc Currency (0) 19 8" xfId="1600"/>
    <cellStyle name="Calc Currency (0) 19 8 2" xfId="1601"/>
    <cellStyle name="Calc Currency (0) 19 9" xfId="1602"/>
    <cellStyle name="Calc Currency (0) 19 9 2" xfId="1603"/>
    <cellStyle name="Calc Currency (0) 2" xfId="1604"/>
    <cellStyle name="Calc Currency (0) 2 10" xfId="1605"/>
    <cellStyle name="Calc Currency (0) 2 2" xfId="1606"/>
    <cellStyle name="Calc Currency (0) 2 2 2" xfId="1607"/>
    <cellStyle name="Calc Currency (0) 2 3" xfId="1608"/>
    <cellStyle name="Calc Currency (0) 2 3 2" xfId="1609"/>
    <cellStyle name="Calc Currency (0) 2 4" xfId="1610"/>
    <cellStyle name="Calc Currency (0) 2 4 2" xfId="1611"/>
    <cellStyle name="Calc Currency (0) 2 5" xfId="1612"/>
    <cellStyle name="Calc Currency (0) 2 5 2" xfId="1613"/>
    <cellStyle name="Calc Currency (0) 2 6" xfId="1614"/>
    <cellStyle name="Calc Currency (0) 2 6 2" xfId="1615"/>
    <cellStyle name="Calc Currency (0) 2 7" xfId="1616"/>
    <cellStyle name="Calc Currency (0) 2 7 2" xfId="1617"/>
    <cellStyle name="Calc Currency (0) 2 8" xfId="1618"/>
    <cellStyle name="Calc Currency (0) 2 8 2" xfId="1619"/>
    <cellStyle name="Calc Currency (0) 2 9" xfId="1620"/>
    <cellStyle name="Calc Currency (0) 2 9 2" xfId="1621"/>
    <cellStyle name="Calc Currency (0) 20" xfId="1622"/>
    <cellStyle name="Calc Currency (0) 20 10" xfId="1623"/>
    <cellStyle name="Calc Currency (0) 20 2" xfId="1624"/>
    <cellStyle name="Calc Currency (0) 20 2 2" xfId="1625"/>
    <cellStyle name="Calc Currency (0) 20 3" xfId="1626"/>
    <cellStyle name="Calc Currency (0) 20 3 2" xfId="1627"/>
    <cellStyle name="Calc Currency (0) 20 4" xfId="1628"/>
    <cellStyle name="Calc Currency (0) 20 4 2" xfId="1629"/>
    <cellStyle name="Calc Currency (0) 20 5" xfId="1630"/>
    <cellStyle name="Calc Currency (0) 20 5 2" xfId="1631"/>
    <cellStyle name="Calc Currency (0) 20 6" xfId="1632"/>
    <cellStyle name="Calc Currency (0) 20 6 2" xfId="1633"/>
    <cellStyle name="Calc Currency (0) 20 7" xfId="1634"/>
    <cellStyle name="Calc Currency (0) 20 7 2" xfId="1635"/>
    <cellStyle name="Calc Currency (0) 20 8" xfId="1636"/>
    <cellStyle name="Calc Currency (0) 20 8 2" xfId="1637"/>
    <cellStyle name="Calc Currency (0) 20 9" xfId="1638"/>
    <cellStyle name="Calc Currency (0) 20 9 2" xfId="1639"/>
    <cellStyle name="Calc Currency (0) 21" xfId="1640"/>
    <cellStyle name="Calc Currency (0) 21 10" xfId="1641"/>
    <cellStyle name="Calc Currency (0) 21 2" xfId="1642"/>
    <cellStyle name="Calc Currency (0) 21 2 2" xfId="1643"/>
    <cellStyle name="Calc Currency (0) 21 3" xfId="1644"/>
    <cellStyle name="Calc Currency (0) 21 3 2" xfId="1645"/>
    <cellStyle name="Calc Currency (0) 21 4" xfId="1646"/>
    <cellStyle name="Calc Currency (0) 21 4 2" xfId="1647"/>
    <cellStyle name="Calc Currency (0) 21 5" xfId="1648"/>
    <cellStyle name="Calc Currency (0) 21 5 2" xfId="1649"/>
    <cellStyle name="Calc Currency (0) 21 6" xfId="1650"/>
    <cellStyle name="Calc Currency (0) 21 6 2" xfId="1651"/>
    <cellStyle name="Calc Currency (0) 21 7" xfId="1652"/>
    <cellStyle name="Calc Currency (0) 21 7 2" xfId="1653"/>
    <cellStyle name="Calc Currency (0) 21 8" xfId="1654"/>
    <cellStyle name="Calc Currency (0) 21 8 2" xfId="1655"/>
    <cellStyle name="Calc Currency (0) 21 9" xfId="1656"/>
    <cellStyle name="Calc Currency (0) 21 9 2" xfId="1657"/>
    <cellStyle name="Calc Currency (0) 22" xfId="1658"/>
    <cellStyle name="Calc Currency (0) 3" xfId="1659"/>
    <cellStyle name="Calc Currency (0) 3 10" xfId="1660"/>
    <cellStyle name="Calc Currency (0) 3 2" xfId="1661"/>
    <cellStyle name="Calc Currency (0) 3 2 2" xfId="1662"/>
    <cellStyle name="Calc Currency (0) 3 3" xfId="1663"/>
    <cellStyle name="Calc Currency (0) 3 3 2" xfId="1664"/>
    <cellStyle name="Calc Currency (0) 3 4" xfId="1665"/>
    <cellStyle name="Calc Currency (0) 3 4 2" xfId="1666"/>
    <cellStyle name="Calc Currency (0) 3 5" xfId="1667"/>
    <cellStyle name="Calc Currency (0) 3 5 2" xfId="1668"/>
    <cellStyle name="Calc Currency (0) 3 6" xfId="1669"/>
    <cellStyle name="Calc Currency (0) 3 6 2" xfId="1670"/>
    <cellStyle name="Calc Currency (0) 3 7" xfId="1671"/>
    <cellStyle name="Calc Currency (0) 3 7 2" xfId="1672"/>
    <cellStyle name="Calc Currency (0) 3 8" xfId="1673"/>
    <cellStyle name="Calc Currency (0) 3 8 2" xfId="1674"/>
    <cellStyle name="Calc Currency (0) 3 9" xfId="1675"/>
    <cellStyle name="Calc Currency (0) 3 9 2" xfId="1676"/>
    <cellStyle name="Calc Currency (0) 4" xfId="1677"/>
    <cellStyle name="Calc Currency (0) 4 10" xfId="1678"/>
    <cellStyle name="Calc Currency (0) 4 2" xfId="1679"/>
    <cellStyle name="Calc Currency (0) 4 2 2" xfId="1680"/>
    <cellStyle name="Calc Currency (0) 4 3" xfId="1681"/>
    <cellStyle name="Calc Currency (0) 4 3 2" xfId="1682"/>
    <cellStyle name="Calc Currency (0) 4 4" xfId="1683"/>
    <cellStyle name="Calc Currency (0) 4 4 2" xfId="1684"/>
    <cellStyle name="Calc Currency (0) 4 5" xfId="1685"/>
    <cellStyle name="Calc Currency (0) 4 5 2" xfId="1686"/>
    <cellStyle name="Calc Currency (0) 4 6" xfId="1687"/>
    <cellStyle name="Calc Currency (0) 4 6 2" xfId="1688"/>
    <cellStyle name="Calc Currency (0) 4 7" xfId="1689"/>
    <cellStyle name="Calc Currency (0) 4 7 2" xfId="1690"/>
    <cellStyle name="Calc Currency (0) 4 8" xfId="1691"/>
    <cellStyle name="Calc Currency (0) 4 8 2" xfId="1692"/>
    <cellStyle name="Calc Currency (0) 4 9" xfId="1693"/>
    <cellStyle name="Calc Currency (0) 4 9 2" xfId="1694"/>
    <cellStyle name="Calc Currency (0) 5" xfId="1695"/>
    <cellStyle name="Calc Currency (0) 5 10" xfId="1696"/>
    <cellStyle name="Calc Currency (0) 5 2" xfId="1697"/>
    <cellStyle name="Calc Currency (0) 5 2 2" xfId="1698"/>
    <cellStyle name="Calc Currency (0) 5 3" xfId="1699"/>
    <cellStyle name="Calc Currency (0) 5 3 2" xfId="1700"/>
    <cellStyle name="Calc Currency (0) 5 4" xfId="1701"/>
    <cellStyle name="Calc Currency (0) 5 4 2" xfId="1702"/>
    <cellStyle name="Calc Currency (0) 5 5" xfId="1703"/>
    <cellStyle name="Calc Currency (0) 5 5 2" xfId="1704"/>
    <cellStyle name="Calc Currency (0) 5 6" xfId="1705"/>
    <cellStyle name="Calc Currency (0) 5 6 2" xfId="1706"/>
    <cellStyle name="Calc Currency (0) 5 7" xfId="1707"/>
    <cellStyle name="Calc Currency (0) 5 7 2" xfId="1708"/>
    <cellStyle name="Calc Currency (0) 5 8" xfId="1709"/>
    <cellStyle name="Calc Currency (0) 5 8 2" xfId="1710"/>
    <cellStyle name="Calc Currency (0) 5 9" xfId="1711"/>
    <cellStyle name="Calc Currency (0) 5 9 2" xfId="1712"/>
    <cellStyle name="Calc Currency (0) 6" xfId="1713"/>
    <cellStyle name="Calc Currency (0) 6 10" xfId="1714"/>
    <cellStyle name="Calc Currency (0) 6 2" xfId="1715"/>
    <cellStyle name="Calc Currency (0) 6 2 2" xfId="1716"/>
    <cellStyle name="Calc Currency (0) 6 3" xfId="1717"/>
    <cellStyle name="Calc Currency (0) 6 3 2" xfId="1718"/>
    <cellStyle name="Calc Currency (0) 6 4" xfId="1719"/>
    <cellStyle name="Calc Currency (0) 6 4 2" xfId="1720"/>
    <cellStyle name="Calc Currency (0) 6 5" xfId="1721"/>
    <cellStyle name="Calc Currency (0) 6 5 2" xfId="1722"/>
    <cellStyle name="Calc Currency (0) 6 6" xfId="1723"/>
    <cellStyle name="Calc Currency (0) 6 6 2" xfId="1724"/>
    <cellStyle name="Calc Currency (0) 6 7" xfId="1725"/>
    <cellStyle name="Calc Currency (0) 6 7 2" xfId="1726"/>
    <cellStyle name="Calc Currency (0) 6 8" xfId="1727"/>
    <cellStyle name="Calc Currency (0) 6 8 2" xfId="1728"/>
    <cellStyle name="Calc Currency (0) 6 9" xfId="1729"/>
    <cellStyle name="Calc Currency (0) 6 9 2" xfId="1730"/>
    <cellStyle name="Calc Currency (0) 7" xfId="1731"/>
    <cellStyle name="Calc Currency (0) 7 10" xfId="1732"/>
    <cellStyle name="Calc Currency (0) 7 2" xfId="1733"/>
    <cellStyle name="Calc Currency (0) 7 2 2" xfId="1734"/>
    <cellStyle name="Calc Currency (0) 7 3" xfId="1735"/>
    <cellStyle name="Calc Currency (0) 7 3 2" xfId="1736"/>
    <cellStyle name="Calc Currency (0) 7 4" xfId="1737"/>
    <cellStyle name="Calc Currency (0) 7 4 2" xfId="1738"/>
    <cellStyle name="Calc Currency (0) 7 5" xfId="1739"/>
    <cellStyle name="Calc Currency (0) 7 5 2" xfId="1740"/>
    <cellStyle name="Calc Currency (0) 7 6" xfId="1741"/>
    <cellStyle name="Calc Currency (0) 7 6 2" xfId="1742"/>
    <cellStyle name="Calc Currency (0) 7 7" xfId="1743"/>
    <cellStyle name="Calc Currency (0) 7 7 2" xfId="1744"/>
    <cellStyle name="Calc Currency (0) 7 8" xfId="1745"/>
    <cellStyle name="Calc Currency (0) 7 8 2" xfId="1746"/>
    <cellStyle name="Calc Currency (0) 7 9" xfId="1747"/>
    <cellStyle name="Calc Currency (0) 7 9 2" xfId="1748"/>
    <cellStyle name="Calc Currency (0) 8" xfId="1749"/>
    <cellStyle name="Calc Currency (0) 8 10" xfId="1750"/>
    <cellStyle name="Calc Currency (0) 8 2" xfId="1751"/>
    <cellStyle name="Calc Currency (0) 8 2 2" xfId="1752"/>
    <cellStyle name="Calc Currency (0) 8 3" xfId="1753"/>
    <cellStyle name="Calc Currency (0) 8 3 2" xfId="1754"/>
    <cellStyle name="Calc Currency (0) 8 4" xfId="1755"/>
    <cellStyle name="Calc Currency (0) 8 4 2" xfId="1756"/>
    <cellStyle name="Calc Currency (0) 8 5" xfId="1757"/>
    <cellStyle name="Calc Currency (0) 8 5 2" xfId="1758"/>
    <cellStyle name="Calc Currency (0) 8 6" xfId="1759"/>
    <cellStyle name="Calc Currency (0) 8 6 2" xfId="1760"/>
    <cellStyle name="Calc Currency (0) 8 7" xfId="1761"/>
    <cellStyle name="Calc Currency (0) 8 7 2" xfId="1762"/>
    <cellStyle name="Calc Currency (0) 8 8" xfId="1763"/>
    <cellStyle name="Calc Currency (0) 8 8 2" xfId="1764"/>
    <cellStyle name="Calc Currency (0) 8 9" xfId="1765"/>
    <cellStyle name="Calc Currency (0) 8 9 2" xfId="1766"/>
    <cellStyle name="Calc Currency (0) 9" xfId="1767"/>
    <cellStyle name="Calc Currency (0) 9 10" xfId="1768"/>
    <cellStyle name="Calc Currency (0) 9 2" xfId="1769"/>
    <cellStyle name="Calc Currency (0) 9 2 2" xfId="1770"/>
    <cellStyle name="Calc Currency (0) 9 3" xfId="1771"/>
    <cellStyle name="Calc Currency (0) 9 3 2" xfId="1772"/>
    <cellStyle name="Calc Currency (0) 9 4" xfId="1773"/>
    <cellStyle name="Calc Currency (0) 9 4 2" xfId="1774"/>
    <cellStyle name="Calc Currency (0) 9 5" xfId="1775"/>
    <cellStyle name="Calc Currency (0) 9 5 2" xfId="1776"/>
    <cellStyle name="Calc Currency (0) 9 6" xfId="1777"/>
    <cellStyle name="Calc Currency (0) 9 6 2" xfId="1778"/>
    <cellStyle name="Calc Currency (0) 9 7" xfId="1779"/>
    <cellStyle name="Calc Currency (0) 9 7 2" xfId="1780"/>
    <cellStyle name="Calc Currency (0) 9 8" xfId="1781"/>
    <cellStyle name="Calc Currency (0) 9 8 2" xfId="1782"/>
    <cellStyle name="Calc Currency (0) 9 9" xfId="1783"/>
    <cellStyle name="Calc Currency (0) 9 9 2" xfId="1784"/>
    <cellStyle name="Calculation" xfId="1785"/>
    <cellStyle name="Calculation 10" xfId="1786"/>
    <cellStyle name="Calculation 10 2" xfId="1787"/>
    <cellStyle name="Calculation 10 2 2" xfId="1788"/>
    <cellStyle name="Calculation 10 2 2 2" xfId="1789"/>
    <cellStyle name="Calculation 10 2 2 3" xfId="1790"/>
    <cellStyle name="Calculation 10 2 2 4" xfId="1791"/>
    <cellStyle name="Calculation 10 2 3" xfId="1792"/>
    <cellStyle name="Calculation 10 2 3 2" xfId="1793"/>
    <cellStyle name="Calculation 10 2 3 3" xfId="1794"/>
    <cellStyle name="Calculation 10 2 3 4" xfId="1795"/>
    <cellStyle name="Calculation 10 2 4" xfId="1796"/>
    <cellStyle name="Calculation 10 2 5" xfId="1797"/>
    <cellStyle name="Calculation 10 2 6" xfId="1798"/>
    <cellStyle name="Calculation 10 3" xfId="1799"/>
    <cellStyle name="Calculation 10 3 2" xfId="1800"/>
    <cellStyle name="Calculation 10 3 2 2" xfId="1801"/>
    <cellStyle name="Calculation 10 3 2 3" xfId="1802"/>
    <cellStyle name="Calculation 10 3 2 4" xfId="1803"/>
    <cellStyle name="Calculation 10 3 3" xfId="1804"/>
    <cellStyle name="Calculation 10 3 3 2" xfId="1805"/>
    <cellStyle name="Calculation 10 3 3 3" xfId="1806"/>
    <cellStyle name="Calculation 10 3 3 4" xfId="1807"/>
    <cellStyle name="Calculation 10 3 4" xfId="1808"/>
    <cellStyle name="Calculation 10 3 5" xfId="1809"/>
    <cellStyle name="Calculation 10 3 6" xfId="1810"/>
    <cellStyle name="Calculation 10 4" xfId="1811"/>
    <cellStyle name="Calculation 10 4 2" xfId="1812"/>
    <cellStyle name="Calculation 10 4 3" xfId="1813"/>
    <cellStyle name="Calculation 10 4 4" xfId="1814"/>
    <cellStyle name="Calculation 10 5" xfId="1815"/>
    <cellStyle name="Calculation 10 6" xfId="1816"/>
    <cellStyle name="Calculation 11" xfId="1817"/>
    <cellStyle name="Calculation 11 2" xfId="1818"/>
    <cellStyle name="Calculation 11 2 2" xfId="1819"/>
    <cellStyle name="Calculation 11 2 2 2" xfId="1820"/>
    <cellStyle name="Calculation 11 2 2 3" xfId="1821"/>
    <cellStyle name="Calculation 11 2 2 4" xfId="1822"/>
    <cellStyle name="Calculation 11 2 3" xfId="1823"/>
    <cellStyle name="Calculation 11 2 3 2" xfId="1824"/>
    <cellStyle name="Calculation 11 2 3 3" xfId="1825"/>
    <cellStyle name="Calculation 11 2 3 4" xfId="1826"/>
    <cellStyle name="Calculation 11 2 4" xfId="1827"/>
    <cellStyle name="Calculation 11 2 5" xfId="1828"/>
    <cellStyle name="Calculation 11 2 6" xfId="1829"/>
    <cellStyle name="Calculation 11 3" xfId="1830"/>
    <cellStyle name="Calculation 11 3 2" xfId="1831"/>
    <cellStyle name="Calculation 11 3 2 2" xfId="1832"/>
    <cellStyle name="Calculation 11 3 2 3" xfId="1833"/>
    <cellStyle name="Calculation 11 3 2 4" xfId="1834"/>
    <cellStyle name="Calculation 11 3 3" xfId="1835"/>
    <cellStyle name="Calculation 11 3 3 2" xfId="1836"/>
    <cellStyle name="Calculation 11 3 3 3" xfId="1837"/>
    <cellStyle name="Calculation 11 3 3 4" xfId="1838"/>
    <cellStyle name="Calculation 11 3 4" xfId="1839"/>
    <cellStyle name="Calculation 11 3 5" xfId="1840"/>
    <cellStyle name="Calculation 11 3 6" xfId="1841"/>
    <cellStyle name="Calculation 11 4" xfId="1842"/>
    <cellStyle name="Calculation 11 4 2" xfId="1843"/>
    <cellStyle name="Calculation 11 4 3" xfId="1844"/>
    <cellStyle name="Calculation 11 4 4" xfId="1845"/>
    <cellStyle name="Calculation 11 5" xfId="1846"/>
    <cellStyle name="Calculation 11 6" xfId="1847"/>
    <cellStyle name="Calculation 12" xfId="1848"/>
    <cellStyle name="Calculation 12 2" xfId="1849"/>
    <cellStyle name="Calculation 12 2 2" xfId="1850"/>
    <cellStyle name="Calculation 12 2 2 2" xfId="1851"/>
    <cellStyle name="Calculation 12 2 2 3" xfId="1852"/>
    <cellStyle name="Calculation 12 2 2 4" xfId="1853"/>
    <cellStyle name="Calculation 12 2 3" xfId="1854"/>
    <cellStyle name="Calculation 12 2 3 2" xfId="1855"/>
    <cellStyle name="Calculation 12 2 3 3" xfId="1856"/>
    <cellStyle name="Calculation 12 2 3 4" xfId="1857"/>
    <cellStyle name="Calculation 12 2 4" xfId="1858"/>
    <cellStyle name="Calculation 12 2 5" xfId="1859"/>
    <cellStyle name="Calculation 12 2 6" xfId="1860"/>
    <cellStyle name="Calculation 12 3" xfId="1861"/>
    <cellStyle name="Calculation 12 3 2" xfId="1862"/>
    <cellStyle name="Calculation 12 3 2 2" xfId="1863"/>
    <cellStyle name="Calculation 12 3 2 3" xfId="1864"/>
    <cellStyle name="Calculation 12 3 2 4" xfId="1865"/>
    <cellStyle name="Calculation 12 3 3" xfId="1866"/>
    <cellStyle name="Calculation 12 3 3 2" xfId="1867"/>
    <cellStyle name="Calculation 12 3 3 3" xfId="1868"/>
    <cellStyle name="Calculation 12 3 3 4" xfId="1869"/>
    <cellStyle name="Calculation 12 3 4" xfId="1870"/>
    <cellStyle name="Calculation 12 3 5" xfId="1871"/>
    <cellStyle name="Calculation 12 3 6" xfId="1872"/>
    <cellStyle name="Calculation 12 4" xfId="1873"/>
    <cellStyle name="Calculation 12 5" xfId="1874"/>
    <cellStyle name="Calculation 12 6" xfId="1875"/>
    <cellStyle name="Calculation 13" xfId="1876"/>
    <cellStyle name="Calculation 13 2" xfId="1877"/>
    <cellStyle name="Calculation 13 2 2" xfId="1878"/>
    <cellStyle name="Calculation 13 2 2 2" xfId="1879"/>
    <cellStyle name="Calculation 13 2 2 3" xfId="1880"/>
    <cellStyle name="Calculation 13 2 2 4" xfId="1881"/>
    <cellStyle name="Calculation 13 2 3" xfId="1882"/>
    <cellStyle name="Calculation 13 2 3 2" xfId="1883"/>
    <cellStyle name="Calculation 13 2 3 3" xfId="1884"/>
    <cellStyle name="Calculation 13 2 3 4" xfId="1885"/>
    <cellStyle name="Calculation 13 2 4" xfId="1886"/>
    <cellStyle name="Calculation 13 2 5" xfId="1887"/>
    <cellStyle name="Calculation 13 2 6" xfId="1888"/>
    <cellStyle name="Calculation 13 3" xfId="1889"/>
    <cellStyle name="Calculation 13 3 2" xfId="1890"/>
    <cellStyle name="Calculation 13 3 2 2" xfId="1891"/>
    <cellStyle name="Calculation 13 3 2 3" xfId="1892"/>
    <cellStyle name="Calculation 13 3 2 4" xfId="1893"/>
    <cellStyle name="Calculation 13 3 3" xfId="1894"/>
    <cellStyle name="Calculation 13 3 3 2" xfId="1895"/>
    <cellStyle name="Calculation 13 3 3 3" xfId="1896"/>
    <cellStyle name="Calculation 13 3 3 4" xfId="1897"/>
    <cellStyle name="Calculation 13 3 4" xfId="1898"/>
    <cellStyle name="Calculation 13 3 5" xfId="1899"/>
    <cellStyle name="Calculation 13 3 6" xfId="1900"/>
    <cellStyle name="Calculation 13 4" xfId="1901"/>
    <cellStyle name="Calculation 13 5" xfId="1902"/>
    <cellStyle name="Calculation 13 6" xfId="1903"/>
    <cellStyle name="Calculation 14" xfId="1904"/>
    <cellStyle name="Calculation 15" xfId="1905"/>
    <cellStyle name="Calculation 2" xfId="1906"/>
    <cellStyle name="Calculation 2 10" xfId="1907"/>
    <cellStyle name="Calculation 2 10 2" xfId="1908"/>
    <cellStyle name="Calculation 2 10 2 2" xfId="1909"/>
    <cellStyle name="Calculation 2 10 2 2 2" xfId="1910"/>
    <cellStyle name="Calculation 2 10 2 2 3" xfId="1911"/>
    <cellStyle name="Calculation 2 10 2 2 4" xfId="1912"/>
    <cellStyle name="Calculation 2 10 2 3" xfId="1913"/>
    <cellStyle name="Calculation 2 10 2 3 2" xfId="1914"/>
    <cellStyle name="Calculation 2 10 2 3 3" xfId="1915"/>
    <cellStyle name="Calculation 2 10 2 3 4" xfId="1916"/>
    <cellStyle name="Calculation 2 10 2 4" xfId="1917"/>
    <cellStyle name="Calculation 2 10 2 5" xfId="1918"/>
    <cellStyle name="Calculation 2 10 2 6" xfId="1919"/>
    <cellStyle name="Calculation 2 10 3" xfId="1920"/>
    <cellStyle name="Calculation 2 10 3 2" xfId="1921"/>
    <cellStyle name="Calculation 2 10 3 2 2" xfId="1922"/>
    <cellStyle name="Calculation 2 10 3 2 3" xfId="1923"/>
    <cellStyle name="Calculation 2 10 3 2 4" xfId="1924"/>
    <cellStyle name="Calculation 2 10 3 3" xfId="1925"/>
    <cellStyle name="Calculation 2 10 3 3 2" xfId="1926"/>
    <cellStyle name="Calculation 2 10 3 3 3" xfId="1927"/>
    <cellStyle name="Calculation 2 10 3 3 4" xfId="1928"/>
    <cellStyle name="Calculation 2 10 3 4" xfId="1929"/>
    <cellStyle name="Calculation 2 10 3 5" xfId="1930"/>
    <cellStyle name="Calculation 2 10 3 6" xfId="1931"/>
    <cellStyle name="Calculation 2 10 4" xfId="1932"/>
    <cellStyle name="Calculation 2 10 5" xfId="1933"/>
    <cellStyle name="Calculation 2 10 6" xfId="1934"/>
    <cellStyle name="Calculation 2 11" xfId="1935"/>
    <cellStyle name="Calculation 2 12" xfId="1936"/>
    <cellStyle name="Calculation 2 2" xfId="1937"/>
    <cellStyle name="Calculation 2 2 2" xfId="1938"/>
    <cellStyle name="Calculation 2 2 2 2" xfId="1939"/>
    <cellStyle name="Calculation 2 2 2 2 2" xfId="1940"/>
    <cellStyle name="Calculation 2 2 2 2 2 2" xfId="1941"/>
    <cellStyle name="Calculation 2 2 2 2 2 3" xfId="1942"/>
    <cellStyle name="Calculation 2 2 2 2 2 4" xfId="1943"/>
    <cellStyle name="Calculation 2 2 2 2 3" xfId="1944"/>
    <cellStyle name="Calculation 2 2 2 2 3 2" xfId="1945"/>
    <cellStyle name="Calculation 2 2 2 2 3 3" xfId="1946"/>
    <cellStyle name="Calculation 2 2 2 2 3 4" xfId="1947"/>
    <cellStyle name="Calculation 2 2 2 2 4" xfId="1948"/>
    <cellStyle name="Calculation 2 2 2 2 5" xfId="1949"/>
    <cellStyle name="Calculation 2 2 2 2 6" xfId="1950"/>
    <cellStyle name="Calculation 2 2 2 3" xfId="1951"/>
    <cellStyle name="Calculation 2 2 2 3 2" xfId="1952"/>
    <cellStyle name="Calculation 2 2 2 3 2 2" xfId="1953"/>
    <cellStyle name="Calculation 2 2 2 3 2 3" xfId="1954"/>
    <cellStyle name="Calculation 2 2 2 3 2 4" xfId="1955"/>
    <cellStyle name="Calculation 2 2 2 3 3" xfId="1956"/>
    <cellStyle name="Calculation 2 2 2 3 3 2" xfId="1957"/>
    <cellStyle name="Calculation 2 2 2 3 3 3" xfId="1958"/>
    <cellStyle name="Calculation 2 2 2 3 3 4" xfId="1959"/>
    <cellStyle name="Calculation 2 2 2 3 4" xfId="1960"/>
    <cellStyle name="Calculation 2 2 2 3 5" xfId="1961"/>
    <cellStyle name="Calculation 2 2 2 3 6" xfId="1962"/>
    <cellStyle name="Calculation 2 2 2 4" xfId="1963"/>
    <cellStyle name="Calculation 2 2 2 5" xfId="1964"/>
    <cellStyle name="Calculation 2 2 2 6" xfId="1965"/>
    <cellStyle name="Calculation 2 2 3" xfId="1966"/>
    <cellStyle name="Calculation 2 2 4" xfId="1967"/>
    <cellStyle name="Calculation 2 3" xfId="1968"/>
    <cellStyle name="Calculation 2 3 2" xfId="1969"/>
    <cellStyle name="Calculation 2 3 2 2" xfId="1970"/>
    <cellStyle name="Calculation 2 3 2 2 2" xfId="1971"/>
    <cellStyle name="Calculation 2 3 2 2 2 2" xfId="1972"/>
    <cellStyle name="Calculation 2 3 2 2 2 3" xfId="1973"/>
    <cellStyle name="Calculation 2 3 2 2 2 4" xfId="1974"/>
    <cellStyle name="Calculation 2 3 2 2 3" xfId="1975"/>
    <cellStyle name="Calculation 2 3 2 2 3 2" xfId="1976"/>
    <cellStyle name="Calculation 2 3 2 2 3 3" xfId="1977"/>
    <cellStyle name="Calculation 2 3 2 2 3 4" xfId="1978"/>
    <cellStyle name="Calculation 2 3 2 2 4" xfId="1979"/>
    <cellStyle name="Calculation 2 3 2 2 5" xfId="1980"/>
    <cellStyle name="Calculation 2 3 2 2 6" xfId="1981"/>
    <cellStyle name="Calculation 2 3 2 3" xfId="1982"/>
    <cellStyle name="Calculation 2 3 2 3 2" xfId="1983"/>
    <cellStyle name="Calculation 2 3 2 3 2 2" xfId="1984"/>
    <cellStyle name="Calculation 2 3 2 3 2 3" xfId="1985"/>
    <cellStyle name="Calculation 2 3 2 3 2 4" xfId="1986"/>
    <cellStyle name="Calculation 2 3 2 3 3" xfId="1987"/>
    <cellStyle name="Calculation 2 3 2 3 3 2" xfId="1988"/>
    <cellStyle name="Calculation 2 3 2 3 3 3" xfId="1989"/>
    <cellStyle name="Calculation 2 3 2 3 3 4" xfId="1990"/>
    <cellStyle name="Calculation 2 3 2 3 4" xfId="1991"/>
    <cellStyle name="Calculation 2 3 2 3 5" xfId="1992"/>
    <cellStyle name="Calculation 2 3 2 3 6" xfId="1993"/>
    <cellStyle name="Calculation 2 3 2 4" xfId="1994"/>
    <cellStyle name="Calculation 2 3 2 5" xfId="1995"/>
    <cellStyle name="Calculation 2 3 2 6" xfId="1996"/>
    <cellStyle name="Calculation 2 3 3" xfId="1997"/>
    <cellStyle name="Calculation 2 3 4" xfId="1998"/>
    <cellStyle name="Calculation 2 4" xfId="1999"/>
    <cellStyle name="Calculation 2 4 2" xfId="2000"/>
    <cellStyle name="Calculation 2 4 2 2" xfId="2001"/>
    <cellStyle name="Calculation 2 4 2 2 2" xfId="2002"/>
    <cellStyle name="Calculation 2 4 2 2 2 2" xfId="2003"/>
    <cellStyle name="Calculation 2 4 2 2 2 3" xfId="2004"/>
    <cellStyle name="Calculation 2 4 2 2 2 4" xfId="2005"/>
    <cellStyle name="Calculation 2 4 2 2 3" xfId="2006"/>
    <cellStyle name="Calculation 2 4 2 2 3 2" xfId="2007"/>
    <cellStyle name="Calculation 2 4 2 2 3 3" xfId="2008"/>
    <cellStyle name="Calculation 2 4 2 2 3 4" xfId="2009"/>
    <cellStyle name="Calculation 2 4 2 2 4" xfId="2010"/>
    <cellStyle name="Calculation 2 4 2 2 5" xfId="2011"/>
    <cellStyle name="Calculation 2 4 2 2 6" xfId="2012"/>
    <cellStyle name="Calculation 2 4 2 3" xfId="2013"/>
    <cellStyle name="Calculation 2 4 2 3 2" xfId="2014"/>
    <cellStyle name="Calculation 2 4 2 3 2 2" xfId="2015"/>
    <cellStyle name="Calculation 2 4 2 3 2 3" xfId="2016"/>
    <cellStyle name="Calculation 2 4 2 3 2 4" xfId="2017"/>
    <cellStyle name="Calculation 2 4 2 3 3" xfId="2018"/>
    <cellStyle name="Calculation 2 4 2 3 3 2" xfId="2019"/>
    <cellStyle name="Calculation 2 4 2 3 3 3" xfId="2020"/>
    <cellStyle name="Calculation 2 4 2 3 3 4" xfId="2021"/>
    <cellStyle name="Calculation 2 4 2 3 4" xfId="2022"/>
    <cellStyle name="Calculation 2 4 2 3 5" xfId="2023"/>
    <cellStyle name="Calculation 2 4 2 3 6" xfId="2024"/>
    <cellStyle name="Calculation 2 4 2 4" xfId="2025"/>
    <cellStyle name="Calculation 2 4 2 5" xfId="2026"/>
    <cellStyle name="Calculation 2 4 2 6" xfId="2027"/>
    <cellStyle name="Calculation 2 4 3" xfId="2028"/>
    <cellStyle name="Calculation 2 4 4" xfId="2029"/>
    <cellStyle name="Calculation 2 5" xfId="2030"/>
    <cellStyle name="Calculation 2 5 2" xfId="2031"/>
    <cellStyle name="Calculation 2 5 2 2" xfId="2032"/>
    <cellStyle name="Calculation 2 5 2 2 2" xfId="2033"/>
    <cellStyle name="Calculation 2 5 2 2 2 2" xfId="2034"/>
    <cellStyle name="Calculation 2 5 2 2 2 3" xfId="2035"/>
    <cellStyle name="Calculation 2 5 2 2 2 4" xfId="2036"/>
    <cellStyle name="Calculation 2 5 2 2 3" xfId="2037"/>
    <cellStyle name="Calculation 2 5 2 2 3 2" xfId="2038"/>
    <cellStyle name="Calculation 2 5 2 2 3 3" xfId="2039"/>
    <cellStyle name="Calculation 2 5 2 2 3 4" xfId="2040"/>
    <cellStyle name="Calculation 2 5 2 2 4" xfId="2041"/>
    <cellStyle name="Calculation 2 5 2 2 5" xfId="2042"/>
    <cellStyle name="Calculation 2 5 2 2 6" xfId="2043"/>
    <cellStyle name="Calculation 2 5 2 3" xfId="2044"/>
    <cellStyle name="Calculation 2 5 2 3 2" xfId="2045"/>
    <cellStyle name="Calculation 2 5 2 3 2 2" xfId="2046"/>
    <cellStyle name="Calculation 2 5 2 3 2 3" xfId="2047"/>
    <cellStyle name="Calculation 2 5 2 3 2 4" xfId="2048"/>
    <cellStyle name="Calculation 2 5 2 3 3" xfId="2049"/>
    <cellStyle name="Calculation 2 5 2 3 3 2" xfId="2050"/>
    <cellStyle name="Calculation 2 5 2 3 3 3" xfId="2051"/>
    <cellStyle name="Calculation 2 5 2 3 3 4" xfId="2052"/>
    <cellStyle name="Calculation 2 5 2 3 4" xfId="2053"/>
    <cellStyle name="Calculation 2 5 2 3 5" xfId="2054"/>
    <cellStyle name="Calculation 2 5 2 3 6" xfId="2055"/>
    <cellStyle name="Calculation 2 5 2 4" xfId="2056"/>
    <cellStyle name="Calculation 2 5 2 5" xfId="2057"/>
    <cellStyle name="Calculation 2 5 2 6" xfId="2058"/>
    <cellStyle name="Calculation 2 5 3" xfId="2059"/>
    <cellStyle name="Calculation 2 5 4" xfId="2060"/>
    <cellStyle name="Calculation 2 6" xfId="2061"/>
    <cellStyle name="Calculation 2 6 2" xfId="2062"/>
    <cellStyle name="Calculation 2 6 2 2" xfId="2063"/>
    <cellStyle name="Calculation 2 6 2 2 2" xfId="2064"/>
    <cellStyle name="Calculation 2 6 2 2 3" xfId="2065"/>
    <cellStyle name="Calculation 2 6 2 2 4" xfId="2066"/>
    <cellStyle name="Calculation 2 6 2 3" xfId="2067"/>
    <cellStyle name="Calculation 2 6 2 3 2" xfId="2068"/>
    <cellStyle name="Calculation 2 6 2 3 3" xfId="2069"/>
    <cellStyle name="Calculation 2 6 2 3 4" xfId="2070"/>
    <cellStyle name="Calculation 2 6 2 4" xfId="2071"/>
    <cellStyle name="Calculation 2 6 2 5" xfId="2072"/>
    <cellStyle name="Calculation 2 6 2 6" xfId="2073"/>
    <cellStyle name="Calculation 2 6 3" xfId="2074"/>
    <cellStyle name="Calculation 2 6 3 2" xfId="2075"/>
    <cellStyle name="Calculation 2 6 3 2 2" xfId="2076"/>
    <cellStyle name="Calculation 2 6 3 2 3" xfId="2077"/>
    <cellStyle name="Calculation 2 6 3 2 4" xfId="2078"/>
    <cellStyle name="Calculation 2 6 3 3" xfId="2079"/>
    <cellStyle name="Calculation 2 6 3 3 2" xfId="2080"/>
    <cellStyle name="Calculation 2 6 3 3 3" xfId="2081"/>
    <cellStyle name="Calculation 2 6 3 3 4" xfId="2082"/>
    <cellStyle name="Calculation 2 6 3 4" xfId="2083"/>
    <cellStyle name="Calculation 2 6 3 5" xfId="2084"/>
    <cellStyle name="Calculation 2 6 3 6" xfId="2085"/>
    <cellStyle name="Calculation 2 6 4" xfId="2086"/>
    <cellStyle name="Calculation 2 6 4 2" xfId="2087"/>
    <cellStyle name="Calculation 2 6 4 3" xfId="2088"/>
    <cellStyle name="Calculation 2 6 4 4" xfId="2089"/>
    <cellStyle name="Calculation 2 6 5" xfId="2090"/>
    <cellStyle name="Calculation 2 6 6" xfId="2091"/>
    <cellStyle name="Calculation 2 7" xfId="2092"/>
    <cellStyle name="Calculation 2 7 2" xfId="2093"/>
    <cellStyle name="Calculation 2 7 2 2" xfId="2094"/>
    <cellStyle name="Calculation 2 7 2 2 2" xfId="2095"/>
    <cellStyle name="Calculation 2 7 2 2 3" xfId="2096"/>
    <cellStyle name="Calculation 2 7 2 2 4" xfId="2097"/>
    <cellStyle name="Calculation 2 7 2 3" xfId="2098"/>
    <cellStyle name="Calculation 2 7 2 3 2" xfId="2099"/>
    <cellStyle name="Calculation 2 7 2 3 3" xfId="2100"/>
    <cellStyle name="Calculation 2 7 2 3 4" xfId="2101"/>
    <cellStyle name="Calculation 2 7 2 4" xfId="2102"/>
    <cellStyle name="Calculation 2 7 2 5" xfId="2103"/>
    <cellStyle name="Calculation 2 7 2 6" xfId="2104"/>
    <cellStyle name="Calculation 2 7 3" xfId="2105"/>
    <cellStyle name="Calculation 2 7 3 2" xfId="2106"/>
    <cellStyle name="Calculation 2 7 3 2 2" xfId="2107"/>
    <cellStyle name="Calculation 2 7 3 2 3" xfId="2108"/>
    <cellStyle name="Calculation 2 7 3 2 4" xfId="2109"/>
    <cellStyle name="Calculation 2 7 3 3" xfId="2110"/>
    <cellStyle name="Calculation 2 7 3 3 2" xfId="2111"/>
    <cellStyle name="Calculation 2 7 3 3 3" xfId="2112"/>
    <cellStyle name="Calculation 2 7 3 3 4" xfId="2113"/>
    <cellStyle name="Calculation 2 7 3 4" xfId="2114"/>
    <cellStyle name="Calculation 2 7 3 5" xfId="2115"/>
    <cellStyle name="Calculation 2 7 3 6" xfId="2116"/>
    <cellStyle name="Calculation 2 7 4" xfId="2117"/>
    <cellStyle name="Calculation 2 7 4 2" xfId="2118"/>
    <cellStyle name="Calculation 2 7 4 3" xfId="2119"/>
    <cellStyle name="Calculation 2 7 4 4" xfId="2120"/>
    <cellStyle name="Calculation 2 7 5" xfId="2121"/>
    <cellStyle name="Calculation 2 7 6" xfId="2122"/>
    <cellStyle name="Calculation 2 8" xfId="2123"/>
    <cellStyle name="Calculation 2 8 2" xfId="2124"/>
    <cellStyle name="Calculation 2 8 2 2" xfId="2125"/>
    <cellStyle name="Calculation 2 8 2 2 2" xfId="2126"/>
    <cellStyle name="Calculation 2 8 2 2 3" xfId="2127"/>
    <cellStyle name="Calculation 2 8 2 2 4" xfId="2128"/>
    <cellStyle name="Calculation 2 8 2 3" xfId="2129"/>
    <cellStyle name="Calculation 2 8 2 3 2" xfId="2130"/>
    <cellStyle name="Calculation 2 8 2 3 3" xfId="2131"/>
    <cellStyle name="Calculation 2 8 2 3 4" xfId="2132"/>
    <cellStyle name="Calculation 2 8 2 4" xfId="2133"/>
    <cellStyle name="Calculation 2 8 2 5" xfId="2134"/>
    <cellStyle name="Calculation 2 8 2 6" xfId="2135"/>
    <cellStyle name="Calculation 2 8 3" xfId="2136"/>
    <cellStyle name="Calculation 2 8 3 2" xfId="2137"/>
    <cellStyle name="Calculation 2 8 3 2 2" xfId="2138"/>
    <cellStyle name="Calculation 2 8 3 2 3" xfId="2139"/>
    <cellStyle name="Calculation 2 8 3 2 4" xfId="2140"/>
    <cellStyle name="Calculation 2 8 3 3" xfId="2141"/>
    <cellStyle name="Calculation 2 8 3 3 2" xfId="2142"/>
    <cellStyle name="Calculation 2 8 3 3 3" xfId="2143"/>
    <cellStyle name="Calculation 2 8 3 3 4" xfId="2144"/>
    <cellStyle name="Calculation 2 8 3 4" xfId="2145"/>
    <cellStyle name="Calculation 2 8 3 5" xfId="2146"/>
    <cellStyle name="Calculation 2 8 3 6" xfId="2147"/>
    <cellStyle name="Calculation 2 8 4" xfId="2148"/>
    <cellStyle name="Calculation 2 8 4 2" xfId="2149"/>
    <cellStyle name="Calculation 2 8 4 3" xfId="2150"/>
    <cellStyle name="Calculation 2 8 4 4" xfId="2151"/>
    <cellStyle name="Calculation 2 8 5" xfId="2152"/>
    <cellStyle name="Calculation 2 8 6" xfId="2153"/>
    <cellStyle name="Calculation 2 9" xfId="2154"/>
    <cellStyle name="Calculation 2 9 2" xfId="2155"/>
    <cellStyle name="Calculation 2 9 2 2" xfId="2156"/>
    <cellStyle name="Calculation 2 9 2 2 2" xfId="2157"/>
    <cellStyle name="Calculation 2 9 2 2 3" xfId="2158"/>
    <cellStyle name="Calculation 2 9 2 2 4" xfId="2159"/>
    <cellStyle name="Calculation 2 9 2 3" xfId="2160"/>
    <cellStyle name="Calculation 2 9 2 3 2" xfId="2161"/>
    <cellStyle name="Calculation 2 9 2 3 3" xfId="2162"/>
    <cellStyle name="Calculation 2 9 2 3 4" xfId="2163"/>
    <cellStyle name="Calculation 2 9 2 4" xfId="2164"/>
    <cellStyle name="Calculation 2 9 2 5" xfId="2165"/>
    <cellStyle name="Calculation 2 9 2 6" xfId="2166"/>
    <cellStyle name="Calculation 2 9 3" xfId="2167"/>
    <cellStyle name="Calculation 2 9 3 2" xfId="2168"/>
    <cellStyle name="Calculation 2 9 3 2 2" xfId="2169"/>
    <cellStyle name="Calculation 2 9 3 2 3" xfId="2170"/>
    <cellStyle name="Calculation 2 9 3 2 4" xfId="2171"/>
    <cellStyle name="Calculation 2 9 3 3" xfId="2172"/>
    <cellStyle name="Calculation 2 9 3 3 2" xfId="2173"/>
    <cellStyle name="Calculation 2 9 3 3 3" xfId="2174"/>
    <cellStyle name="Calculation 2 9 3 3 4" xfId="2175"/>
    <cellStyle name="Calculation 2 9 3 4" xfId="2176"/>
    <cellStyle name="Calculation 2 9 3 5" xfId="2177"/>
    <cellStyle name="Calculation 2 9 3 6" xfId="2178"/>
    <cellStyle name="Calculation 2 9 4" xfId="2179"/>
    <cellStyle name="Calculation 2 9 4 2" xfId="2180"/>
    <cellStyle name="Calculation 2 9 4 3" xfId="2181"/>
    <cellStyle name="Calculation 2 9 4 4" xfId="2182"/>
    <cellStyle name="Calculation 2 9 5" xfId="2183"/>
    <cellStyle name="Calculation 2 9 6" xfId="2184"/>
    <cellStyle name="Calculation 3" xfId="2185"/>
    <cellStyle name="Calculation 3 10" xfId="2186"/>
    <cellStyle name="Calculation 3 10 2" xfId="2187"/>
    <cellStyle name="Calculation 3 10 2 2" xfId="2188"/>
    <cellStyle name="Calculation 3 10 2 2 2" xfId="2189"/>
    <cellStyle name="Calculation 3 10 2 2 3" xfId="2190"/>
    <cellStyle name="Calculation 3 10 2 2 4" xfId="2191"/>
    <cellStyle name="Calculation 3 10 2 3" xfId="2192"/>
    <cellStyle name="Calculation 3 10 2 3 2" xfId="2193"/>
    <cellStyle name="Calculation 3 10 2 3 3" xfId="2194"/>
    <cellStyle name="Calculation 3 10 2 3 4" xfId="2195"/>
    <cellStyle name="Calculation 3 10 2 4" xfId="2196"/>
    <cellStyle name="Calculation 3 10 2 5" xfId="2197"/>
    <cellStyle name="Calculation 3 10 2 6" xfId="2198"/>
    <cellStyle name="Calculation 3 10 3" xfId="2199"/>
    <cellStyle name="Calculation 3 10 3 2" xfId="2200"/>
    <cellStyle name="Calculation 3 10 3 2 2" xfId="2201"/>
    <cellStyle name="Calculation 3 10 3 2 3" xfId="2202"/>
    <cellStyle name="Calculation 3 10 3 2 4" xfId="2203"/>
    <cellStyle name="Calculation 3 10 3 3" xfId="2204"/>
    <cellStyle name="Calculation 3 10 3 3 2" xfId="2205"/>
    <cellStyle name="Calculation 3 10 3 3 3" xfId="2206"/>
    <cellStyle name="Calculation 3 10 3 3 4" xfId="2207"/>
    <cellStyle name="Calculation 3 10 3 4" xfId="2208"/>
    <cellStyle name="Calculation 3 10 3 5" xfId="2209"/>
    <cellStyle name="Calculation 3 10 3 6" xfId="2210"/>
    <cellStyle name="Calculation 3 10 4" xfId="2211"/>
    <cellStyle name="Calculation 3 10 5" xfId="2212"/>
    <cellStyle name="Calculation 3 10 6" xfId="2213"/>
    <cellStyle name="Calculation 3 11" xfId="2214"/>
    <cellStyle name="Calculation 3 12" xfId="2215"/>
    <cellStyle name="Calculation 3 2" xfId="2216"/>
    <cellStyle name="Calculation 3 2 2" xfId="2217"/>
    <cellStyle name="Calculation 3 2 2 2" xfId="2218"/>
    <cellStyle name="Calculation 3 2 2 2 2" xfId="2219"/>
    <cellStyle name="Calculation 3 2 2 2 2 2" xfId="2220"/>
    <cellStyle name="Calculation 3 2 2 2 2 3" xfId="2221"/>
    <cellStyle name="Calculation 3 2 2 2 2 4" xfId="2222"/>
    <cellStyle name="Calculation 3 2 2 2 3" xfId="2223"/>
    <cellStyle name="Calculation 3 2 2 2 3 2" xfId="2224"/>
    <cellStyle name="Calculation 3 2 2 2 3 3" xfId="2225"/>
    <cellStyle name="Calculation 3 2 2 2 3 4" xfId="2226"/>
    <cellStyle name="Calculation 3 2 2 2 4" xfId="2227"/>
    <cellStyle name="Calculation 3 2 2 2 5" xfId="2228"/>
    <cellStyle name="Calculation 3 2 2 2 6" xfId="2229"/>
    <cellStyle name="Calculation 3 2 2 3" xfId="2230"/>
    <cellStyle name="Calculation 3 2 2 3 2" xfId="2231"/>
    <cellStyle name="Calculation 3 2 2 3 2 2" xfId="2232"/>
    <cellStyle name="Calculation 3 2 2 3 2 3" xfId="2233"/>
    <cellStyle name="Calculation 3 2 2 3 2 4" xfId="2234"/>
    <cellStyle name="Calculation 3 2 2 3 3" xfId="2235"/>
    <cellStyle name="Calculation 3 2 2 3 3 2" xfId="2236"/>
    <cellStyle name="Calculation 3 2 2 3 3 3" xfId="2237"/>
    <cellStyle name="Calculation 3 2 2 3 3 4" xfId="2238"/>
    <cellStyle name="Calculation 3 2 2 3 4" xfId="2239"/>
    <cellStyle name="Calculation 3 2 2 3 5" xfId="2240"/>
    <cellStyle name="Calculation 3 2 2 3 6" xfId="2241"/>
    <cellStyle name="Calculation 3 2 2 4" xfId="2242"/>
    <cellStyle name="Calculation 3 2 2 5" xfId="2243"/>
    <cellStyle name="Calculation 3 2 2 6" xfId="2244"/>
    <cellStyle name="Calculation 3 2 3" xfId="2245"/>
    <cellStyle name="Calculation 3 2 4" xfId="2246"/>
    <cellStyle name="Calculation 3 3" xfId="2247"/>
    <cellStyle name="Calculation 3 3 2" xfId="2248"/>
    <cellStyle name="Calculation 3 3 2 2" xfId="2249"/>
    <cellStyle name="Calculation 3 3 2 2 2" xfId="2250"/>
    <cellStyle name="Calculation 3 3 2 2 2 2" xfId="2251"/>
    <cellStyle name="Calculation 3 3 2 2 2 3" xfId="2252"/>
    <cellStyle name="Calculation 3 3 2 2 2 4" xfId="2253"/>
    <cellStyle name="Calculation 3 3 2 2 3" xfId="2254"/>
    <cellStyle name="Calculation 3 3 2 2 3 2" xfId="2255"/>
    <cellStyle name="Calculation 3 3 2 2 3 3" xfId="2256"/>
    <cellStyle name="Calculation 3 3 2 2 3 4" xfId="2257"/>
    <cellStyle name="Calculation 3 3 2 2 4" xfId="2258"/>
    <cellStyle name="Calculation 3 3 2 2 5" xfId="2259"/>
    <cellStyle name="Calculation 3 3 2 2 6" xfId="2260"/>
    <cellStyle name="Calculation 3 3 2 3" xfId="2261"/>
    <cellStyle name="Calculation 3 3 2 3 2" xfId="2262"/>
    <cellStyle name="Calculation 3 3 2 3 2 2" xfId="2263"/>
    <cellStyle name="Calculation 3 3 2 3 2 3" xfId="2264"/>
    <cellStyle name="Calculation 3 3 2 3 2 4" xfId="2265"/>
    <cellStyle name="Calculation 3 3 2 3 3" xfId="2266"/>
    <cellStyle name="Calculation 3 3 2 3 3 2" xfId="2267"/>
    <cellStyle name="Calculation 3 3 2 3 3 3" xfId="2268"/>
    <cellStyle name="Calculation 3 3 2 3 3 4" xfId="2269"/>
    <cellStyle name="Calculation 3 3 2 3 4" xfId="2270"/>
    <cellStyle name="Calculation 3 3 2 3 5" xfId="2271"/>
    <cellStyle name="Calculation 3 3 2 3 6" xfId="2272"/>
    <cellStyle name="Calculation 3 3 2 4" xfId="2273"/>
    <cellStyle name="Calculation 3 3 2 5" xfId="2274"/>
    <cellStyle name="Calculation 3 3 2 6" xfId="2275"/>
    <cellStyle name="Calculation 3 3 3" xfId="2276"/>
    <cellStyle name="Calculation 3 3 4" xfId="2277"/>
    <cellStyle name="Calculation 3 4" xfId="2278"/>
    <cellStyle name="Calculation 3 4 2" xfId="2279"/>
    <cellStyle name="Calculation 3 4 2 2" xfId="2280"/>
    <cellStyle name="Calculation 3 4 2 2 2" xfId="2281"/>
    <cellStyle name="Calculation 3 4 2 2 2 2" xfId="2282"/>
    <cellStyle name="Calculation 3 4 2 2 2 3" xfId="2283"/>
    <cellStyle name="Calculation 3 4 2 2 2 4" xfId="2284"/>
    <cellStyle name="Calculation 3 4 2 2 3" xfId="2285"/>
    <cellStyle name="Calculation 3 4 2 2 3 2" xfId="2286"/>
    <cellStyle name="Calculation 3 4 2 2 3 3" xfId="2287"/>
    <cellStyle name="Calculation 3 4 2 2 3 4" xfId="2288"/>
    <cellStyle name="Calculation 3 4 2 2 4" xfId="2289"/>
    <cellStyle name="Calculation 3 4 2 2 5" xfId="2290"/>
    <cellStyle name="Calculation 3 4 2 2 6" xfId="2291"/>
    <cellStyle name="Calculation 3 4 2 3" xfId="2292"/>
    <cellStyle name="Calculation 3 4 2 3 2" xfId="2293"/>
    <cellStyle name="Calculation 3 4 2 3 2 2" xfId="2294"/>
    <cellStyle name="Calculation 3 4 2 3 2 3" xfId="2295"/>
    <cellStyle name="Calculation 3 4 2 3 2 4" xfId="2296"/>
    <cellStyle name="Calculation 3 4 2 3 3" xfId="2297"/>
    <cellStyle name="Calculation 3 4 2 3 3 2" xfId="2298"/>
    <cellStyle name="Calculation 3 4 2 3 3 3" xfId="2299"/>
    <cellStyle name="Calculation 3 4 2 3 3 4" xfId="2300"/>
    <cellStyle name="Calculation 3 4 2 3 4" xfId="2301"/>
    <cellStyle name="Calculation 3 4 2 3 5" xfId="2302"/>
    <cellStyle name="Calculation 3 4 2 3 6" xfId="2303"/>
    <cellStyle name="Calculation 3 4 2 4" xfId="2304"/>
    <cellStyle name="Calculation 3 4 2 5" xfId="2305"/>
    <cellStyle name="Calculation 3 4 2 6" xfId="2306"/>
    <cellStyle name="Calculation 3 4 3" xfId="2307"/>
    <cellStyle name="Calculation 3 4 4" xfId="2308"/>
    <cellStyle name="Calculation 3 5" xfId="2309"/>
    <cellStyle name="Calculation 3 5 2" xfId="2310"/>
    <cellStyle name="Calculation 3 5 2 2" xfId="2311"/>
    <cellStyle name="Calculation 3 5 2 2 2" xfId="2312"/>
    <cellStyle name="Calculation 3 5 2 2 2 2" xfId="2313"/>
    <cellStyle name="Calculation 3 5 2 2 2 3" xfId="2314"/>
    <cellStyle name="Calculation 3 5 2 2 2 4" xfId="2315"/>
    <cellStyle name="Calculation 3 5 2 2 3" xfId="2316"/>
    <cellStyle name="Calculation 3 5 2 2 3 2" xfId="2317"/>
    <cellStyle name="Calculation 3 5 2 2 3 3" xfId="2318"/>
    <cellStyle name="Calculation 3 5 2 2 3 4" xfId="2319"/>
    <cellStyle name="Calculation 3 5 2 2 4" xfId="2320"/>
    <cellStyle name="Calculation 3 5 2 2 5" xfId="2321"/>
    <cellStyle name="Calculation 3 5 2 2 6" xfId="2322"/>
    <cellStyle name="Calculation 3 5 2 3" xfId="2323"/>
    <cellStyle name="Calculation 3 5 2 3 2" xfId="2324"/>
    <cellStyle name="Calculation 3 5 2 3 2 2" xfId="2325"/>
    <cellStyle name="Calculation 3 5 2 3 2 3" xfId="2326"/>
    <cellStyle name="Calculation 3 5 2 3 2 4" xfId="2327"/>
    <cellStyle name="Calculation 3 5 2 3 3" xfId="2328"/>
    <cellStyle name="Calculation 3 5 2 3 3 2" xfId="2329"/>
    <cellStyle name="Calculation 3 5 2 3 3 3" xfId="2330"/>
    <cellStyle name="Calculation 3 5 2 3 3 4" xfId="2331"/>
    <cellStyle name="Calculation 3 5 2 3 4" xfId="2332"/>
    <cellStyle name="Calculation 3 5 2 3 5" xfId="2333"/>
    <cellStyle name="Calculation 3 5 2 3 6" xfId="2334"/>
    <cellStyle name="Calculation 3 5 2 4" xfId="2335"/>
    <cellStyle name="Calculation 3 5 2 5" xfId="2336"/>
    <cellStyle name="Calculation 3 5 2 6" xfId="2337"/>
    <cellStyle name="Calculation 3 5 3" xfId="2338"/>
    <cellStyle name="Calculation 3 5 4" xfId="2339"/>
    <cellStyle name="Calculation 3 6" xfId="2340"/>
    <cellStyle name="Calculation 3 6 2" xfId="2341"/>
    <cellStyle name="Calculation 3 6 2 2" xfId="2342"/>
    <cellStyle name="Calculation 3 6 2 2 2" xfId="2343"/>
    <cellStyle name="Calculation 3 6 2 2 3" xfId="2344"/>
    <cellStyle name="Calculation 3 6 2 2 4" xfId="2345"/>
    <cellStyle name="Calculation 3 6 2 3" xfId="2346"/>
    <cellStyle name="Calculation 3 6 2 3 2" xfId="2347"/>
    <cellStyle name="Calculation 3 6 2 3 3" xfId="2348"/>
    <cellStyle name="Calculation 3 6 2 3 4" xfId="2349"/>
    <cellStyle name="Calculation 3 6 2 4" xfId="2350"/>
    <cellStyle name="Calculation 3 6 2 5" xfId="2351"/>
    <cellStyle name="Calculation 3 6 2 6" xfId="2352"/>
    <cellStyle name="Calculation 3 6 3" xfId="2353"/>
    <cellStyle name="Calculation 3 6 3 2" xfId="2354"/>
    <cellStyle name="Calculation 3 6 3 2 2" xfId="2355"/>
    <cellStyle name="Calculation 3 6 3 2 3" xfId="2356"/>
    <cellStyle name="Calculation 3 6 3 2 4" xfId="2357"/>
    <cellStyle name="Calculation 3 6 3 3" xfId="2358"/>
    <cellStyle name="Calculation 3 6 3 3 2" xfId="2359"/>
    <cellStyle name="Calculation 3 6 3 3 3" xfId="2360"/>
    <cellStyle name="Calculation 3 6 3 3 4" xfId="2361"/>
    <cellStyle name="Calculation 3 6 3 4" xfId="2362"/>
    <cellStyle name="Calculation 3 6 3 5" xfId="2363"/>
    <cellStyle name="Calculation 3 6 3 6" xfId="2364"/>
    <cellStyle name="Calculation 3 6 4" xfId="2365"/>
    <cellStyle name="Calculation 3 6 4 2" xfId="2366"/>
    <cellStyle name="Calculation 3 6 4 3" xfId="2367"/>
    <cellStyle name="Calculation 3 6 4 4" xfId="2368"/>
    <cellStyle name="Calculation 3 6 5" xfId="2369"/>
    <cellStyle name="Calculation 3 6 6" xfId="2370"/>
    <cellStyle name="Calculation 3 7" xfId="2371"/>
    <cellStyle name="Calculation 3 7 2" xfId="2372"/>
    <cellStyle name="Calculation 3 7 2 2" xfId="2373"/>
    <cellStyle name="Calculation 3 7 2 2 2" xfId="2374"/>
    <cellStyle name="Calculation 3 7 2 2 3" xfId="2375"/>
    <cellStyle name="Calculation 3 7 2 2 4" xfId="2376"/>
    <cellStyle name="Calculation 3 7 2 3" xfId="2377"/>
    <cellStyle name="Calculation 3 7 2 3 2" xfId="2378"/>
    <cellStyle name="Calculation 3 7 2 3 3" xfId="2379"/>
    <cellStyle name="Calculation 3 7 2 3 4" xfId="2380"/>
    <cellStyle name="Calculation 3 7 2 4" xfId="2381"/>
    <cellStyle name="Calculation 3 7 2 5" xfId="2382"/>
    <cellStyle name="Calculation 3 7 2 6" xfId="2383"/>
    <cellStyle name="Calculation 3 7 3" xfId="2384"/>
    <cellStyle name="Calculation 3 7 3 2" xfId="2385"/>
    <cellStyle name="Calculation 3 7 3 2 2" xfId="2386"/>
    <cellStyle name="Calculation 3 7 3 2 3" xfId="2387"/>
    <cellStyle name="Calculation 3 7 3 2 4" xfId="2388"/>
    <cellStyle name="Calculation 3 7 3 3" xfId="2389"/>
    <cellStyle name="Calculation 3 7 3 3 2" xfId="2390"/>
    <cellStyle name="Calculation 3 7 3 3 3" xfId="2391"/>
    <cellStyle name="Calculation 3 7 3 3 4" xfId="2392"/>
    <cellStyle name="Calculation 3 7 3 4" xfId="2393"/>
    <cellStyle name="Calculation 3 7 3 5" xfId="2394"/>
    <cellStyle name="Calculation 3 7 3 6" xfId="2395"/>
    <cellStyle name="Calculation 3 7 4" xfId="2396"/>
    <cellStyle name="Calculation 3 7 4 2" xfId="2397"/>
    <cellStyle name="Calculation 3 7 4 3" xfId="2398"/>
    <cellStyle name="Calculation 3 7 4 4" xfId="2399"/>
    <cellStyle name="Calculation 3 7 5" xfId="2400"/>
    <cellStyle name="Calculation 3 7 6" xfId="2401"/>
    <cellStyle name="Calculation 3 8" xfId="2402"/>
    <cellStyle name="Calculation 3 8 2" xfId="2403"/>
    <cellStyle name="Calculation 3 8 2 2" xfId="2404"/>
    <cellStyle name="Calculation 3 8 2 2 2" xfId="2405"/>
    <cellStyle name="Calculation 3 8 2 2 3" xfId="2406"/>
    <cellStyle name="Calculation 3 8 2 2 4" xfId="2407"/>
    <cellStyle name="Calculation 3 8 2 3" xfId="2408"/>
    <cellStyle name="Calculation 3 8 2 3 2" xfId="2409"/>
    <cellStyle name="Calculation 3 8 2 3 3" xfId="2410"/>
    <cellStyle name="Calculation 3 8 2 3 4" xfId="2411"/>
    <cellStyle name="Calculation 3 8 2 4" xfId="2412"/>
    <cellStyle name="Calculation 3 8 2 5" xfId="2413"/>
    <cellStyle name="Calculation 3 8 2 6" xfId="2414"/>
    <cellStyle name="Calculation 3 8 3" xfId="2415"/>
    <cellStyle name="Calculation 3 8 3 2" xfId="2416"/>
    <cellStyle name="Calculation 3 8 3 2 2" xfId="2417"/>
    <cellStyle name="Calculation 3 8 3 2 3" xfId="2418"/>
    <cellStyle name="Calculation 3 8 3 2 4" xfId="2419"/>
    <cellStyle name="Calculation 3 8 3 3" xfId="2420"/>
    <cellStyle name="Calculation 3 8 3 3 2" xfId="2421"/>
    <cellStyle name="Calculation 3 8 3 3 3" xfId="2422"/>
    <cellStyle name="Calculation 3 8 3 3 4" xfId="2423"/>
    <cellStyle name="Calculation 3 8 3 4" xfId="2424"/>
    <cellStyle name="Calculation 3 8 3 5" xfId="2425"/>
    <cellStyle name="Calculation 3 8 3 6" xfId="2426"/>
    <cellStyle name="Calculation 3 8 4" xfId="2427"/>
    <cellStyle name="Calculation 3 8 4 2" xfId="2428"/>
    <cellStyle name="Calculation 3 8 4 3" xfId="2429"/>
    <cellStyle name="Calculation 3 8 4 4" xfId="2430"/>
    <cellStyle name="Calculation 3 8 5" xfId="2431"/>
    <cellStyle name="Calculation 3 8 6" xfId="2432"/>
    <cellStyle name="Calculation 3 9" xfId="2433"/>
    <cellStyle name="Calculation 3 9 2" xfId="2434"/>
    <cellStyle name="Calculation 3 9 2 2" xfId="2435"/>
    <cellStyle name="Calculation 3 9 2 2 2" xfId="2436"/>
    <cellStyle name="Calculation 3 9 2 2 3" xfId="2437"/>
    <cellStyle name="Calculation 3 9 2 2 4" xfId="2438"/>
    <cellStyle name="Calculation 3 9 2 3" xfId="2439"/>
    <cellStyle name="Calculation 3 9 2 3 2" xfId="2440"/>
    <cellStyle name="Calculation 3 9 2 3 3" xfId="2441"/>
    <cellStyle name="Calculation 3 9 2 3 4" xfId="2442"/>
    <cellStyle name="Calculation 3 9 2 4" xfId="2443"/>
    <cellStyle name="Calculation 3 9 2 5" xfId="2444"/>
    <cellStyle name="Calculation 3 9 2 6" xfId="2445"/>
    <cellStyle name="Calculation 3 9 3" xfId="2446"/>
    <cellStyle name="Calculation 3 9 3 2" xfId="2447"/>
    <cellStyle name="Calculation 3 9 3 2 2" xfId="2448"/>
    <cellStyle name="Calculation 3 9 3 2 3" xfId="2449"/>
    <cellStyle name="Calculation 3 9 3 2 4" xfId="2450"/>
    <cellStyle name="Calculation 3 9 3 3" xfId="2451"/>
    <cellStyle name="Calculation 3 9 3 3 2" xfId="2452"/>
    <cellStyle name="Calculation 3 9 3 3 3" xfId="2453"/>
    <cellStyle name="Calculation 3 9 3 3 4" xfId="2454"/>
    <cellStyle name="Calculation 3 9 3 4" xfId="2455"/>
    <cellStyle name="Calculation 3 9 3 5" xfId="2456"/>
    <cellStyle name="Calculation 3 9 3 6" xfId="2457"/>
    <cellStyle name="Calculation 3 9 4" xfId="2458"/>
    <cellStyle name="Calculation 3 9 4 2" xfId="2459"/>
    <cellStyle name="Calculation 3 9 4 3" xfId="2460"/>
    <cellStyle name="Calculation 3 9 4 4" xfId="2461"/>
    <cellStyle name="Calculation 3 9 5" xfId="2462"/>
    <cellStyle name="Calculation 3 9 6" xfId="2463"/>
    <cellStyle name="Calculation 4" xfId="2464"/>
    <cellStyle name="Calculation 4 2" xfId="2465"/>
    <cellStyle name="Calculation 4 2 2" xfId="2466"/>
    <cellStyle name="Calculation 4 2 2 2" xfId="2467"/>
    <cellStyle name="Calculation 4 2 2 2 2" xfId="2468"/>
    <cellStyle name="Calculation 4 2 2 2 3" xfId="2469"/>
    <cellStyle name="Calculation 4 2 2 2 4" xfId="2470"/>
    <cellStyle name="Calculation 4 2 2 3" xfId="2471"/>
    <cellStyle name="Calculation 4 2 2 3 2" xfId="2472"/>
    <cellStyle name="Calculation 4 2 2 3 3" xfId="2473"/>
    <cellStyle name="Calculation 4 2 2 3 4" xfId="2474"/>
    <cellStyle name="Calculation 4 2 2 4" xfId="2475"/>
    <cellStyle name="Calculation 4 2 2 5" xfId="2476"/>
    <cellStyle name="Calculation 4 2 2 6" xfId="2477"/>
    <cellStyle name="Calculation 4 2 3" xfId="2478"/>
    <cellStyle name="Calculation 4 2 3 2" xfId="2479"/>
    <cellStyle name="Calculation 4 2 3 2 2" xfId="2480"/>
    <cellStyle name="Calculation 4 2 3 2 3" xfId="2481"/>
    <cellStyle name="Calculation 4 2 3 2 4" xfId="2482"/>
    <cellStyle name="Calculation 4 2 3 3" xfId="2483"/>
    <cellStyle name="Calculation 4 2 3 3 2" xfId="2484"/>
    <cellStyle name="Calculation 4 2 3 3 3" xfId="2485"/>
    <cellStyle name="Calculation 4 2 3 3 4" xfId="2486"/>
    <cellStyle name="Calculation 4 2 3 4" xfId="2487"/>
    <cellStyle name="Calculation 4 2 3 5" xfId="2488"/>
    <cellStyle name="Calculation 4 2 3 6" xfId="2489"/>
    <cellStyle name="Calculation 4 2 4" xfId="2490"/>
    <cellStyle name="Calculation 4 2 5" xfId="2491"/>
    <cellStyle name="Calculation 4 2 6" xfId="2492"/>
    <cellStyle name="Calculation 4 3" xfId="2493"/>
    <cellStyle name="Calculation 4 4" xfId="2494"/>
    <cellStyle name="Calculation 5" xfId="2495"/>
    <cellStyle name="Calculation 5 2" xfId="2496"/>
    <cellStyle name="Calculation 5 2 2" xfId="2497"/>
    <cellStyle name="Calculation 5 2 2 2" xfId="2498"/>
    <cellStyle name="Calculation 5 2 2 2 2" xfId="2499"/>
    <cellStyle name="Calculation 5 2 2 2 3" xfId="2500"/>
    <cellStyle name="Calculation 5 2 2 2 4" xfId="2501"/>
    <cellStyle name="Calculation 5 2 2 3" xfId="2502"/>
    <cellStyle name="Calculation 5 2 2 3 2" xfId="2503"/>
    <cellStyle name="Calculation 5 2 2 3 3" xfId="2504"/>
    <cellStyle name="Calculation 5 2 2 3 4" xfId="2505"/>
    <cellStyle name="Calculation 5 2 2 4" xfId="2506"/>
    <cellStyle name="Calculation 5 2 2 5" xfId="2507"/>
    <cellStyle name="Calculation 5 2 2 6" xfId="2508"/>
    <cellStyle name="Calculation 5 2 3" xfId="2509"/>
    <cellStyle name="Calculation 5 2 3 2" xfId="2510"/>
    <cellStyle name="Calculation 5 2 3 2 2" xfId="2511"/>
    <cellStyle name="Calculation 5 2 3 2 3" xfId="2512"/>
    <cellStyle name="Calculation 5 2 3 2 4" xfId="2513"/>
    <cellStyle name="Calculation 5 2 3 3" xfId="2514"/>
    <cellStyle name="Calculation 5 2 3 3 2" xfId="2515"/>
    <cellStyle name="Calculation 5 2 3 3 3" xfId="2516"/>
    <cellStyle name="Calculation 5 2 3 3 4" xfId="2517"/>
    <cellStyle name="Calculation 5 2 3 4" xfId="2518"/>
    <cellStyle name="Calculation 5 2 3 5" xfId="2519"/>
    <cellStyle name="Calculation 5 2 3 6" xfId="2520"/>
    <cellStyle name="Calculation 5 2 4" xfId="2521"/>
    <cellStyle name="Calculation 5 2 5" xfId="2522"/>
    <cellStyle name="Calculation 5 2 6" xfId="2523"/>
    <cellStyle name="Calculation 5 3" xfId="2524"/>
    <cellStyle name="Calculation 5 4" xfId="2525"/>
    <cellStyle name="Calculation 6" xfId="2526"/>
    <cellStyle name="Calculation 6 2" xfId="2527"/>
    <cellStyle name="Calculation 6 2 2" xfId="2528"/>
    <cellStyle name="Calculation 6 2 2 2" xfId="2529"/>
    <cellStyle name="Calculation 6 2 2 2 2" xfId="2530"/>
    <cellStyle name="Calculation 6 2 2 2 3" xfId="2531"/>
    <cellStyle name="Calculation 6 2 2 2 4" xfId="2532"/>
    <cellStyle name="Calculation 6 2 2 3" xfId="2533"/>
    <cellStyle name="Calculation 6 2 2 3 2" xfId="2534"/>
    <cellStyle name="Calculation 6 2 2 3 3" xfId="2535"/>
    <cellStyle name="Calculation 6 2 2 3 4" xfId="2536"/>
    <cellStyle name="Calculation 6 2 2 4" xfId="2537"/>
    <cellStyle name="Calculation 6 2 2 5" xfId="2538"/>
    <cellStyle name="Calculation 6 2 2 6" xfId="2539"/>
    <cellStyle name="Calculation 6 2 3" xfId="2540"/>
    <cellStyle name="Calculation 6 2 3 2" xfId="2541"/>
    <cellStyle name="Calculation 6 2 3 2 2" xfId="2542"/>
    <cellStyle name="Calculation 6 2 3 2 3" xfId="2543"/>
    <cellStyle name="Calculation 6 2 3 2 4" xfId="2544"/>
    <cellStyle name="Calculation 6 2 3 3" xfId="2545"/>
    <cellStyle name="Calculation 6 2 3 3 2" xfId="2546"/>
    <cellStyle name="Calculation 6 2 3 3 3" xfId="2547"/>
    <cellStyle name="Calculation 6 2 3 3 4" xfId="2548"/>
    <cellStyle name="Calculation 6 2 3 4" xfId="2549"/>
    <cellStyle name="Calculation 6 2 3 5" xfId="2550"/>
    <cellStyle name="Calculation 6 2 3 6" xfId="2551"/>
    <cellStyle name="Calculation 6 2 4" xfId="2552"/>
    <cellStyle name="Calculation 6 2 5" xfId="2553"/>
    <cellStyle name="Calculation 6 2 6" xfId="2554"/>
    <cellStyle name="Calculation 6 3" xfId="2555"/>
    <cellStyle name="Calculation 6 4" xfId="2556"/>
    <cellStyle name="Calculation 7" xfId="2557"/>
    <cellStyle name="Calculation 7 2" xfId="2558"/>
    <cellStyle name="Calculation 7 2 2" xfId="2559"/>
    <cellStyle name="Calculation 7 2 2 2" xfId="2560"/>
    <cellStyle name="Calculation 7 2 2 2 2" xfId="2561"/>
    <cellStyle name="Calculation 7 2 2 2 3" xfId="2562"/>
    <cellStyle name="Calculation 7 2 2 2 4" xfId="2563"/>
    <cellStyle name="Calculation 7 2 2 3" xfId="2564"/>
    <cellStyle name="Calculation 7 2 2 3 2" xfId="2565"/>
    <cellStyle name="Calculation 7 2 2 3 3" xfId="2566"/>
    <cellStyle name="Calculation 7 2 2 3 4" xfId="2567"/>
    <cellStyle name="Calculation 7 2 2 4" xfId="2568"/>
    <cellStyle name="Calculation 7 2 2 5" xfId="2569"/>
    <cellStyle name="Calculation 7 2 2 6" xfId="2570"/>
    <cellStyle name="Calculation 7 2 3" xfId="2571"/>
    <cellStyle name="Calculation 7 2 3 2" xfId="2572"/>
    <cellStyle name="Calculation 7 2 3 2 2" xfId="2573"/>
    <cellStyle name="Calculation 7 2 3 2 3" xfId="2574"/>
    <cellStyle name="Calculation 7 2 3 2 4" xfId="2575"/>
    <cellStyle name="Calculation 7 2 3 3" xfId="2576"/>
    <cellStyle name="Calculation 7 2 3 3 2" xfId="2577"/>
    <cellStyle name="Calculation 7 2 3 3 3" xfId="2578"/>
    <cellStyle name="Calculation 7 2 3 3 4" xfId="2579"/>
    <cellStyle name="Calculation 7 2 3 4" xfId="2580"/>
    <cellStyle name="Calculation 7 2 3 5" xfId="2581"/>
    <cellStyle name="Calculation 7 2 3 6" xfId="2582"/>
    <cellStyle name="Calculation 7 2 4" xfId="2583"/>
    <cellStyle name="Calculation 7 2 5" xfId="2584"/>
    <cellStyle name="Calculation 7 2 6" xfId="2585"/>
    <cellStyle name="Calculation 7 3" xfId="2586"/>
    <cellStyle name="Calculation 7 4" xfId="2587"/>
    <cellStyle name="Calculation 8" xfId="2588"/>
    <cellStyle name="Calculation 8 2" xfId="2589"/>
    <cellStyle name="Calculation 8 2 2" xfId="2590"/>
    <cellStyle name="Calculation 8 2 2 2" xfId="2591"/>
    <cellStyle name="Calculation 8 2 2 3" xfId="2592"/>
    <cellStyle name="Calculation 8 2 2 4" xfId="2593"/>
    <cellStyle name="Calculation 8 2 3" xfId="2594"/>
    <cellStyle name="Calculation 8 2 3 2" xfId="2595"/>
    <cellStyle name="Calculation 8 2 3 3" xfId="2596"/>
    <cellStyle name="Calculation 8 2 3 4" xfId="2597"/>
    <cellStyle name="Calculation 8 2 4" xfId="2598"/>
    <cellStyle name="Calculation 8 2 5" xfId="2599"/>
    <cellStyle name="Calculation 8 2 6" xfId="2600"/>
    <cellStyle name="Calculation 8 3" xfId="2601"/>
    <cellStyle name="Calculation 8 3 2" xfId="2602"/>
    <cellStyle name="Calculation 8 3 2 2" xfId="2603"/>
    <cellStyle name="Calculation 8 3 2 3" xfId="2604"/>
    <cellStyle name="Calculation 8 3 2 4" xfId="2605"/>
    <cellStyle name="Calculation 8 3 3" xfId="2606"/>
    <cellStyle name="Calculation 8 3 3 2" xfId="2607"/>
    <cellStyle name="Calculation 8 3 3 3" xfId="2608"/>
    <cellStyle name="Calculation 8 3 3 4" xfId="2609"/>
    <cellStyle name="Calculation 8 3 4" xfId="2610"/>
    <cellStyle name="Calculation 8 3 5" xfId="2611"/>
    <cellStyle name="Calculation 8 3 6" xfId="2612"/>
    <cellStyle name="Calculation 8 4" xfId="2613"/>
    <cellStyle name="Calculation 8 4 2" xfId="2614"/>
    <cellStyle name="Calculation 8 4 3" xfId="2615"/>
    <cellStyle name="Calculation 8 4 4" xfId="2616"/>
    <cellStyle name="Calculation 8 5" xfId="2617"/>
    <cellStyle name="Calculation 8 6" xfId="2618"/>
    <cellStyle name="Calculation 9" xfId="2619"/>
    <cellStyle name="Calculation 9 2" xfId="2620"/>
    <cellStyle name="Calculation 9 2 2" xfId="2621"/>
    <cellStyle name="Calculation 9 2 2 2" xfId="2622"/>
    <cellStyle name="Calculation 9 2 2 3" xfId="2623"/>
    <cellStyle name="Calculation 9 2 2 4" xfId="2624"/>
    <cellStyle name="Calculation 9 2 3" xfId="2625"/>
    <cellStyle name="Calculation 9 2 3 2" xfId="2626"/>
    <cellStyle name="Calculation 9 2 3 3" xfId="2627"/>
    <cellStyle name="Calculation 9 2 3 4" xfId="2628"/>
    <cellStyle name="Calculation 9 2 4" xfId="2629"/>
    <cellStyle name="Calculation 9 2 5" xfId="2630"/>
    <cellStyle name="Calculation 9 2 6" xfId="2631"/>
    <cellStyle name="Calculation 9 3" xfId="2632"/>
    <cellStyle name="Calculation 9 3 2" xfId="2633"/>
    <cellStyle name="Calculation 9 3 2 2" xfId="2634"/>
    <cellStyle name="Calculation 9 3 2 3" xfId="2635"/>
    <cellStyle name="Calculation 9 3 2 4" xfId="2636"/>
    <cellStyle name="Calculation 9 3 3" xfId="2637"/>
    <cellStyle name="Calculation 9 3 3 2" xfId="2638"/>
    <cellStyle name="Calculation 9 3 3 3" xfId="2639"/>
    <cellStyle name="Calculation 9 3 3 4" xfId="2640"/>
    <cellStyle name="Calculation 9 3 4" xfId="2641"/>
    <cellStyle name="Calculation 9 3 5" xfId="2642"/>
    <cellStyle name="Calculation 9 3 6" xfId="2643"/>
    <cellStyle name="Calculation 9 4" xfId="2644"/>
    <cellStyle name="Calculation 9 4 2" xfId="2645"/>
    <cellStyle name="Calculation 9 4 3" xfId="2646"/>
    <cellStyle name="Calculation 9 4 4" xfId="2647"/>
    <cellStyle name="Calculation 9 5" xfId="2648"/>
    <cellStyle name="Calculation 9 6" xfId="2649"/>
    <cellStyle name="Cálculo 2" xfId="2650"/>
    <cellStyle name="Cálculo 2 10" xfId="2651"/>
    <cellStyle name="Cálculo 2 10 2" xfId="2652"/>
    <cellStyle name="Cálculo 2 10 2 2" xfId="2653"/>
    <cellStyle name="Cálculo 2 10 2 2 2" xfId="2654"/>
    <cellStyle name="Cálculo 2 10 2 2 3" xfId="2655"/>
    <cellStyle name="Cálculo 2 10 2 2 4" xfId="2656"/>
    <cellStyle name="Cálculo 2 10 2 3" xfId="2657"/>
    <cellStyle name="Cálculo 2 10 2 3 2" xfId="2658"/>
    <cellStyle name="Cálculo 2 10 2 3 3" xfId="2659"/>
    <cellStyle name="Cálculo 2 10 2 3 4" xfId="2660"/>
    <cellStyle name="Cálculo 2 10 2 4" xfId="2661"/>
    <cellStyle name="Cálculo 2 10 2 5" xfId="2662"/>
    <cellStyle name="Cálculo 2 10 2 6" xfId="2663"/>
    <cellStyle name="Cálculo 2 10 3" xfId="2664"/>
    <cellStyle name="Cálculo 2 10 3 2" xfId="2665"/>
    <cellStyle name="Cálculo 2 10 3 2 2" xfId="2666"/>
    <cellStyle name="Cálculo 2 10 3 2 3" xfId="2667"/>
    <cellStyle name="Cálculo 2 10 3 2 4" xfId="2668"/>
    <cellStyle name="Cálculo 2 10 3 3" xfId="2669"/>
    <cellStyle name="Cálculo 2 10 3 3 2" xfId="2670"/>
    <cellStyle name="Cálculo 2 10 3 3 3" xfId="2671"/>
    <cellStyle name="Cálculo 2 10 3 3 4" xfId="2672"/>
    <cellStyle name="Cálculo 2 10 3 4" xfId="2673"/>
    <cellStyle name="Cálculo 2 10 3 5" xfId="2674"/>
    <cellStyle name="Cálculo 2 10 3 6" xfId="2675"/>
    <cellStyle name="Cálculo 2 10 4" xfId="2676"/>
    <cellStyle name="Cálculo 2 10 4 2" xfId="2677"/>
    <cellStyle name="Cálculo 2 10 4 3" xfId="2678"/>
    <cellStyle name="Cálculo 2 10 4 4" xfId="2679"/>
    <cellStyle name="Cálculo 2 10 5" xfId="2680"/>
    <cellStyle name="Cálculo 2 10 6" xfId="2681"/>
    <cellStyle name="Cálculo 2 11" xfId="2682"/>
    <cellStyle name="Cálculo 2 11 2" xfId="2683"/>
    <cellStyle name="Cálculo 2 11 2 2" xfId="2684"/>
    <cellStyle name="Cálculo 2 11 2 2 2" xfId="2685"/>
    <cellStyle name="Cálculo 2 11 2 2 3" xfId="2686"/>
    <cellStyle name="Cálculo 2 11 2 2 4" xfId="2687"/>
    <cellStyle name="Cálculo 2 11 2 3" xfId="2688"/>
    <cellStyle name="Cálculo 2 11 2 3 2" xfId="2689"/>
    <cellStyle name="Cálculo 2 11 2 3 3" xfId="2690"/>
    <cellStyle name="Cálculo 2 11 2 3 4" xfId="2691"/>
    <cellStyle name="Cálculo 2 11 2 4" xfId="2692"/>
    <cellStyle name="Cálculo 2 11 2 5" xfId="2693"/>
    <cellStyle name="Cálculo 2 11 2 6" xfId="2694"/>
    <cellStyle name="Cálculo 2 11 3" xfId="2695"/>
    <cellStyle name="Cálculo 2 11 3 2" xfId="2696"/>
    <cellStyle name="Cálculo 2 11 3 2 2" xfId="2697"/>
    <cellStyle name="Cálculo 2 11 3 2 3" xfId="2698"/>
    <cellStyle name="Cálculo 2 11 3 2 4" xfId="2699"/>
    <cellStyle name="Cálculo 2 11 3 3" xfId="2700"/>
    <cellStyle name="Cálculo 2 11 3 3 2" xfId="2701"/>
    <cellStyle name="Cálculo 2 11 3 3 3" xfId="2702"/>
    <cellStyle name="Cálculo 2 11 3 3 4" xfId="2703"/>
    <cellStyle name="Cálculo 2 11 3 4" xfId="2704"/>
    <cellStyle name="Cálculo 2 11 3 5" xfId="2705"/>
    <cellStyle name="Cálculo 2 11 3 6" xfId="2706"/>
    <cellStyle name="Cálculo 2 11 4" xfId="2707"/>
    <cellStyle name="Cálculo 2 11 5" xfId="2708"/>
    <cellStyle name="Cálculo 2 11 6" xfId="2709"/>
    <cellStyle name="Cálculo 2 12" xfId="2710"/>
    <cellStyle name="Cálculo 2 13" xfId="2711"/>
    <cellStyle name="Cálculo 2 2" xfId="2712"/>
    <cellStyle name="Cálculo 2 2 10" xfId="2713"/>
    <cellStyle name="Cálculo 2 2 10 2" xfId="2714"/>
    <cellStyle name="Cálculo 2 2 10 2 2" xfId="2715"/>
    <cellStyle name="Cálculo 2 2 10 2 2 2" xfId="2716"/>
    <cellStyle name="Cálculo 2 2 10 2 2 3" xfId="2717"/>
    <cellStyle name="Cálculo 2 2 10 2 2 4" xfId="2718"/>
    <cellStyle name="Cálculo 2 2 10 2 3" xfId="2719"/>
    <cellStyle name="Cálculo 2 2 10 2 3 2" xfId="2720"/>
    <cellStyle name="Cálculo 2 2 10 2 3 3" xfId="2721"/>
    <cellStyle name="Cálculo 2 2 10 2 3 4" xfId="2722"/>
    <cellStyle name="Cálculo 2 2 10 2 4" xfId="2723"/>
    <cellStyle name="Cálculo 2 2 10 2 5" xfId="2724"/>
    <cellStyle name="Cálculo 2 2 10 2 6" xfId="2725"/>
    <cellStyle name="Cálculo 2 2 10 3" xfId="2726"/>
    <cellStyle name="Cálculo 2 2 10 3 2" xfId="2727"/>
    <cellStyle name="Cálculo 2 2 10 3 2 2" xfId="2728"/>
    <cellStyle name="Cálculo 2 2 10 3 2 3" xfId="2729"/>
    <cellStyle name="Cálculo 2 2 10 3 2 4" xfId="2730"/>
    <cellStyle name="Cálculo 2 2 10 3 3" xfId="2731"/>
    <cellStyle name="Cálculo 2 2 10 3 3 2" xfId="2732"/>
    <cellStyle name="Cálculo 2 2 10 3 3 3" xfId="2733"/>
    <cellStyle name="Cálculo 2 2 10 3 3 4" xfId="2734"/>
    <cellStyle name="Cálculo 2 2 10 3 4" xfId="2735"/>
    <cellStyle name="Cálculo 2 2 10 3 5" xfId="2736"/>
    <cellStyle name="Cálculo 2 2 10 3 6" xfId="2737"/>
    <cellStyle name="Cálculo 2 2 10 4" xfId="2738"/>
    <cellStyle name="Cálculo 2 2 10 5" xfId="2739"/>
    <cellStyle name="Cálculo 2 2 10 6" xfId="2740"/>
    <cellStyle name="Cálculo 2 2 11" xfId="2741"/>
    <cellStyle name="Cálculo 2 2 12" xfId="2742"/>
    <cellStyle name="Cálculo 2 2 2" xfId="2743"/>
    <cellStyle name="Cálculo 2 2 2 2" xfId="2744"/>
    <cellStyle name="Cálculo 2 2 2 2 2" xfId="2745"/>
    <cellStyle name="Cálculo 2 2 2 2 2 2" xfId="2746"/>
    <cellStyle name="Cálculo 2 2 2 2 2 2 2" xfId="2747"/>
    <cellStyle name="Cálculo 2 2 2 2 2 2 3" xfId="2748"/>
    <cellStyle name="Cálculo 2 2 2 2 2 2 4" xfId="2749"/>
    <cellStyle name="Cálculo 2 2 2 2 2 3" xfId="2750"/>
    <cellStyle name="Cálculo 2 2 2 2 2 3 2" xfId="2751"/>
    <cellStyle name="Cálculo 2 2 2 2 2 3 3" xfId="2752"/>
    <cellStyle name="Cálculo 2 2 2 2 2 3 4" xfId="2753"/>
    <cellStyle name="Cálculo 2 2 2 2 2 4" xfId="2754"/>
    <cellStyle name="Cálculo 2 2 2 2 2 5" xfId="2755"/>
    <cellStyle name="Cálculo 2 2 2 2 2 6" xfId="2756"/>
    <cellStyle name="Cálculo 2 2 2 2 3" xfId="2757"/>
    <cellStyle name="Cálculo 2 2 2 2 3 2" xfId="2758"/>
    <cellStyle name="Cálculo 2 2 2 2 3 2 2" xfId="2759"/>
    <cellStyle name="Cálculo 2 2 2 2 3 2 3" xfId="2760"/>
    <cellStyle name="Cálculo 2 2 2 2 3 2 4" xfId="2761"/>
    <cellStyle name="Cálculo 2 2 2 2 3 3" xfId="2762"/>
    <cellStyle name="Cálculo 2 2 2 2 3 3 2" xfId="2763"/>
    <cellStyle name="Cálculo 2 2 2 2 3 3 3" xfId="2764"/>
    <cellStyle name="Cálculo 2 2 2 2 3 3 4" xfId="2765"/>
    <cellStyle name="Cálculo 2 2 2 2 3 4" xfId="2766"/>
    <cellStyle name="Cálculo 2 2 2 2 3 5" xfId="2767"/>
    <cellStyle name="Cálculo 2 2 2 2 3 6" xfId="2768"/>
    <cellStyle name="Cálculo 2 2 2 2 4" xfId="2769"/>
    <cellStyle name="Cálculo 2 2 2 2 5" xfId="2770"/>
    <cellStyle name="Cálculo 2 2 2 2 6" xfId="2771"/>
    <cellStyle name="Cálculo 2 2 2 3" xfId="2772"/>
    <cellStyle name="Cálculo 2 2 2 4" xfId="2773"/>
    <cellStyle name="Cálculo 2 2 3" xfId="2774"/>
    <cellStyle name="Cálculo 2 2 3 2" xfId="2775"/>
    <cellStyle name="Cálculo 2 2 3 2 2" xfId="2776"/>
    <cellStyle name="Cálculo 2 2 3 2 2 2" xfId="2777"/>
    <cellStyle name="Cálculo 2 2 3 2 2 2 2" xfId="2778"/>
    <cellStyle name="Cálculo 2 2 3 2 2 2 3" xfId="2779"/>
    <cellStyle name="Cálculo 2 2 3 2 2 2 4" xfId="2780"/>
    <cellStyle name="Cálculo 2 2 3 2 2 3" xfId="2781"/>
    <cellStyle name="Cálculo 2 2 3 2 2 3 2" xfId="2782"/>
    <cellStyle name="Cálculo 2 2 3 2 2 3 3" xfId="2783"/>
    <cellStyle name="Cálculo 2 2 3 2 2 3 4" xfId="2784"/>
    <cellStyle name="Cálculo 2 2 3 2 2 4" xfId="2785"/>
    <cellStyle name="Cálculo 2 2 3 2 2 5" xfId="2786"/>
    <cellStyle name="Cálculo 2 2 3 2 2 6" xfId="2787"/>
    <cellStyle name="Cálculo 2 2 3 2 3" xfId="2788"/>
    <cellStyle name="Cálculo 2 2 3 2 3 2" xfId="2789"/>
    <cellStyle name="Cálculo 2 2 3 2 3 2 2" xfId="2790"/>
    <cellStyle name="Cálculo 2 2 3 2 3 2 3" xfId="2791"/>
    <cellStyle name="Cálculo 2 2 3 2 3 2 4" xfId="2792"/>
    <cellStyle name="Cálculo 2 2 3 2 3 3" xfId="2793"/>
    <cellStyle name="Cálculo 2 2 3 2 3 3 2" xfId="2794"/>
    <cellStyle name="Cálculo 2 2 3 2 3 3 3" xfId="2795"/>
    <cellStyle name="Cálculo 2 2 3 2 3 3 4" xfId="2796"/>
    <cellStyle name="Cálculo 2 2 3 2 3 4" xfId="2797"/>
    <cellStyle name="Cálculo 2 2 3 2 3 5" xfId="2798"/>
    <cellStyle name="Cálculo 2 2 3 2 3 6" xfId="2799"/>
    <cellStyle name="Cálculo 2 2 3 2 4" xfId="2800"/>
    <cellStyle name="Cálculo 2 2 3 2 5" xfId="2801"/>
    <cellStyle name="Cálculo 2 2 3 2 6" xfId="2802"/>
    <cellStyle name="Cálculo 2 2 3 3" xfId="2803"/>
    <cellStyle name="Cálculo 2 2 3 4" xfId="2804"/>
    <cellStyle name="Cálculo 2 2 4" xfId="2805"/>
    <cellStyle name="Cálculo 2 2 4 2" xfId="2806"/>
    <cellStyle name="Cálculo 2 2 4 2 2" xfId="2807"/>
    <cellStyle name="Cálculo 2 2 4 2 2 2" xfId="2808"/>
    <cellStyle name="Cálculo 2 2 4 2 2 2 2" xfId="2809"/>
    <cellStyle name="Cálculo 2 2 4 2 2 2 3" xfId="2810"/>
    <cellStyle name="Cálculo 2 2 4 2 2 2 4" xfId="2811"/>
    <cellStyle name="Cálculo 2 2 4 2 2 3" xfId="2812"/>
    <cellStyle name="Cálculo 2 2 4 2 2 3 2" xfId="2813"/>
    <cellStyle name="Cálculo 2 2 4 2 2 3 3" xfId="2814"/>
    <cellStyle name="Cálculo 2 2 4 2 2 3 4" xfId="2815"/>
    <cellStyle name="Cálculo 2 2 4 2 2 4" xfId="2816"/>
    <cellStyle name="Cálculo 2 2 4 2 2 5" xfId="2817"/>
    <cellStyle name="Cálculo 2 2 4 2 2 6" xfId="2818"/>
    <cellStyle name="Cálculo 2 2 4 2 3" xfId="2819"/>
    <cellStyle name="Cálculo 2 2 4 2 3 2" xfId="2820"/>
    <cellStyle name="Cálculo 2 2 4 2 3 2 2" xfId="2821"/>
    <cellStyle name="Cálculo 2 2 4 2 3 2 3" xfId="2822"/>
    <cellStyle name="Cálculo 2 2 4 2 3 2 4" xfId="2823"/>
    <cellStyle name="Cálculo 2 2 4 2 3 3" xfId="2824"/>
    <cellStyle name="Cálculo 2 2 4 2 3 3 2" xfId="2825"/>
    <cellStyle name="Cálculo 2 2 4 2 3 3 3" xfId="2826"/>
    <cellStyle name="Cálculo 2 2 4 2 3 3 4" xfId="2827"/>
    <cellStyle name="Cálculo 2 2 4 2 3 4" xfId="2828"/>
    <cellStyle name="Cálculo 2 2 4 2 3 5" xfId="2829"/>
    <cellStyle name="Cálculo 2 2 4 2 3 6" xfId="2830"/>
    <cellStyle name="Cálculo 2 2 4 2 4" xfId="2831"/>
    <cellStyle name="Cálculo 2 2 4 2 5" xfId="2832"/>
    <cellStyle name="Cálculo 2 2 4 2 6" xfId="2833"/>
    <cellStyle name="Cálculo 2 2 4 3" xfId="2834"/>
    <cellStyle name="Cálculo 2 2 4 4" xfId="2835"/>
    <cellStyle name="Cálculo 2 2 5" xfId="2836"/>
    <cellStyle name="Cálculo 2 2 5 2" xfId="2837"/>
    <cellStyle name="Cálculo 2 2 5 2 2" xfId="2838"/>
    <cellStyle name="Cálculo 2 2 5 2 2 2" xfId="2839"/>
    <cellStyle name="Cálculo 2 2 5 2 2 2 2" xfId="2840"/>
    <cellStyle name="Cálculo 2 2 5 2 2 2 3" xfId="2841"/>
    <cellStyle name="Cálculo 2 2 5 2 2 2 4" xfId="2842"/>
    <cellStyle name="Cálculo 2 2 5 2 2 3" xfId="2843"/>
    <cellStyle name="Cálculo 2 2 5 2 2 3 2" xfId="2844"/>
    <cellStyle name="Cálculo 2 2 5 2 2 3 3" xfId="2845"/>
    <cellStyle name="Cálculo 2 2 5 2 2 3 4" xfId="2846"/>
    <cellStyle name="Cálculo 2 2 5 2 2 4" xfId="2847"/>
    <cellStyle name="Cálculo 2 2 5 2 2 5" xfId="2848"/>
    <cellStyle name="Cálculo 2 2 5 2 2 6" xfId="2849"/>
    <cellStyle name="Cálculo 2 2 5 2 3" xfId="2850"/>
    <cellStyle name="Cálculo 2 2 5 2 3 2" xfId="2851"/>
    <cellStyle name="Cálculo 2 2 5 2 3 2 2" xfId="2852"/>
    <cellStyle name="Cálculo 2 2 5 2 3 2 3" xfId="2853"/>
    <cellStyle name="Cálculo 2 2 5 2 3 2 4" xfId="2854"/>
    <cellStyle name="Cálculo 2 2 5 2 3 3" xfId="2855"/>
    <cellStyle name="Cálculo 2 2 5 2 3 3 2" xfId="2856"/>
    <cellStyle name="Cálculo 2 2 5 2 3 3 3" xfId="2857"/>
    <cellStyle name="Cálculo 2 2 5 2 3 3 4" xfId="2858"/>
    <cellStyle name="Cálculo 2 2 5 2 3 4" xfId="2859"/>
    <cellStyle name="Cálculo 2 2 5 2 3 5" xfId="2860"/>
    <cellStyle name="Cálculo 2 2 5 2 3 6" xfId="2861"/>
    <cellStyle name="Cálculo 2 2 5 2 4" xfId="2862"/>
    <cellStyle name="Cálculo 2 2 5 2 5" xfId="2863"/>
    <cellStyle name="Cálculo 2 2 5 2 6" xfId="2864"/>
    <cellStyle name="Cálculo 2 2 5 3" xfId="2865"/>
    <cellStyle name="Cálculo 2 2 5 4" xfId="2866"/>
    <cellStyle name="Cálculo 2 2 6" xfId="2867"/>
    <cellStyle name="Cálculo 2 2 6 2" xfId="2868"/>
    <cellStyle name="Cálculo 2 2 6 2 2" xfId="2869"/>
    <cellStyle name="Cálculo 2 2 6 2 2 2" xfId="2870"/>
    <cellStyle name="Cálculo 2 2 6 2 2 3" xfId="2871"/>
    <cellStyle name="Cálculo 2 2 6 2 2 4" xfId="2872"/>
    <cellStyle name="Cálculo 2 2 6 2 3" xfId="2873"/>
    <cellStyle name="Cálculo 2 2 6 2 3 2" xfId="2874"/>
    <cellStyle name="Cálculo 2 2 6 2 3 3" xfId="2875"/>
    <cellStyle name="Cálculo 2 2 6 2 3 4" xfId="2876"/>
    <cellStyle name="Cálculo 2 2 6 2 4" xfId="2877"/>
    <cellStyle name="Cálculo 2 2 6 2 5" xfId="2878"/>
    <cellStyle name="Cálculo 2 2 6 2 6" xfId="2879"/>
    <cellStyle name="Cálculo 2 2 6 3" xfId="2880"/>
    <cellStyle name="Cálculo 2 2 6 3 2" xfId="2881"/>
    <cellStyle name="Cálculo 2 2 6 3 2 2" xfId="2882"/>
    <cellStyle name="Cálculo 2 2 6 3 2 3" xfId="2883"/>
    <cellStyle name="Cálculo 2 2 6 3 2 4" xfId="2884"/>
    <cellStyle name="Cálculo 2 2 6 3 3" xfId="2885"/>
    <cellStyle name="Cálculo 2 2 6 3 3 2" xfId="2886"/>
    <cellStyle name="Cálculo 2 2 6 3 3 3" xfId="2887"/>
    <cellStyle name="Cálculo 2 2 6 3 3 4" xfId="2888"/>
    <cellStyle name="Cálculo 2 2 6 3 4" xfId="2889"/>
    <cellStyle name="Cálculo 2 2 6 3 5" xfId="2890"/>
    <cellStyle name="Cálculo 2 2 6 3 6" xfId="2891"/>
    <cellStyle name="Cálculo 2 2 6 4" xfId="2892"/>
    <cellStyle name="Cálculo 2 2 6 4 2" xfId="2893"/>
    <cellStyle name="Cálculo 2 2 6 4 3" xfId="2894"/>
    <cellStyle name="Cálculo 2 2 6 4 4" xfId="2895"/>
    <cellStyle name="Cálculo 2 2 6 5" xfId="2896"/>
    <cellStyle name="Cálculo 2 2 6 6" xfId="2897"/>
    <cellStyle name="Cálculo 2 2 7" xfId="2898"/>
    <cellStyle name="Cálculo 2 2 7 2" xfId="2899"/>
    <cellStyle name="Cálculo 2 2 7 2 2" xfId="2900"/>
    <cellStyle name="Cálculo 2 2 7 2 2 2" xfId="2901"/>
    <cellStyle name="Cálculo 2 2 7 2 2 3" xfId="2902"/>
    <cellStyle name="Cálculo 2 2 7 2 2 4" xfId="2903"/>
    <cellStyle name="Cálculo 2 2 7 2 3" xfId="2904"/>
    <cellStyle name="Cálculo 2 2 7 2 3 2" xfId="2905"/>
    <cellStyle name="Cálculo 2 2 7 2 3 3" xfId="2906"/>
    <cellStyle name="Cálculo 2 2 7 2 3 4" xfId="2907"/>
    <cellStyle name="Cálculo 2 2 7 2 4" xfId="2908"/>
    <cellStyle name="Cálculo 2 2 7 2 5" xfId="2909"/>
    <cellStyle name="Cálculo 2 2 7 2 6" xfId="2910"/>
    <cellStyle name="Cálculo 2 2 7 3" xfId="2911"/>
    <cellStyle name="Cálculo 2 2 7 3 2" xfId="2912"/>
    <cellStyle name="Cálculo 2 2 7 3 2 2" xfId="2913"/>
    <cellStyle name="Cálculo 2 2 7 3 2 3" xfId="2914"/>
    <cellStyle name="Cálculo 2 2 7 3 2 4" xfId="2915"/>
    <cellStyle name="Cálculo 2 2 7 3 3" xfId="2916"/>
    <cellStyle name="Cálculo 2 2 7 3 3 2" xfId="2917"/>
    <cellStyle name="Cálculo 2 2 7 3 3 3" xfId="2918"/>
    <cellStyle name="Cálculo 2 2 7 3 3 4" xfId="2919"/>
    <cellStyle name="Cálculo 2 2 7 3 4" xfId="2920"/>
    <cellStyle name="Cálculo 2 2 7 3 5" xfId="2921"/>
    <cellStyle name="Cálculo 2 2 7 3 6" xfId="2922"/>
    <cellStyle name="Cálculo 2 2 7 4" xfId="2923"/>
    <cellStyle name="Cálculo 2 2 7 4 2" xfId="2924"/>
    <cellStyle name="Cálculo 2 2 7 4 3" xfId="2925"/>
    <cellStyle name="Cálculo 2 2 7 4 4" xfId="2926"/>
    <cellStyle name="Cálculo 2 2 7 5" xfId="2927"/>
    <cellStyle name="Cálculo 2 2 7 6" xfId="2928"/>
    <cellStyle name="Cálculo 2 2 8" xfId="2929"/>
    <cellStyle name="Cálculo 2 2 8 2" xfId="2930"/>
    <cellStyle name="Cálculo 2 2 8 2 2" xfId="2931"/>
    <cellStyle name="Cálculo 2 2 8 2 2 2" xfId="2932"/>
    <cellStyle name="Cálculo 2 2 8 2 2 3" xfId="2933"/>
    <cellStyle name="Cálculo 2 2 8 2 2 4" xfId="2934"/>
    <cellStyle name="Cálculo 2 2 8 2 3" xfId="2935"/>
    <cellStyle name="Cálculo 2 2 8 2 3 2" xfId="2936"/>
    <cellStyle name="Cálculo 2 2 8 2 3 3" xfId="2937"/>
    <cellStyle name="Cálculo 2 2 8 2 3 4" xfId="2938"/>
    <cellStyle name="Cálculo 2 2 8 2 4" xfId="2939"/>
    <cellStyle name="Cálculo 2 2 8 2 5" xfId="2940"/>
    <cellStyle name="Cálculo 2 2 8 2 6" xfId="2941"/>
    <cellStyle name="Cálculo 2 2 8 3" xfId="2942"/>
    <cellStyle name="Cálculo 2 2 8 3 2" xfId="2943"/>
    <cellStyle name="Cálculo 2 2 8 3 2 2" xfId="2944"/>
    <cellStyle name="Cálculo 2 2 8 3 2 3" xfId="2945"/>
    <cellStyle name="Cálculo 2 2 8 3 2 4" xfId="2946"/>
    <cellStyle name="Cálculo 2 2 8 3 3" xfId="2947"/>
    <cellStyle name="Cálculo 2 2 8 3 3 2" xfId="2948"/>
    <cellStyle name="Cálculo 2 2 8 3 3 3" xfId="2949"/>
    <cellStyle name="Cálculo 2 2 8 3 3 4" xfId="2950"/>
    <cellStyle name="Cálculo 2 2 8 3 4" xfId="2951"/>
    <cellStyle name="Cálculo 2 2 8 3 5" xfId="2952"/>
    <cellStyle name="Cálculo 2 2 8 3 6" xfId="2953"/>
    <cellStyle name="Cálculo 2 2 8 4" xfId="2954"/>
    <cellStyle name="Cálculo 2 2 8 4 2" xfId="2955"/>
    <cellStyle name="Cálculo 2 2 8 4 3" xfId="2956"/>
    <cellStyle name="Cálculo 2 2 8 4 4" xfId="2957"/>
    <cellStyle name="Cálculo 2 2 8 5" xfId="2958"/>
    <cellStyle name="Cálculo 2 2 8 6" xfId="2959"/>
    <cellStyle name="Cálculo 2 2 9" xfId="2960"/>
    <cellStyle name="Cálculo 2 2 9 2" xfId="2961"/>
    <cellStyle name="Cálculo 2 2 9 2 2" xfId="2962"/>
    <cellStyle name="Cálculo 2 2 9 2 2 2" xfId="2963"/>
    <cellStyle name="Cálculo 2 2 9 2 2 3" xfId="2964"/>
    <cellStyle name="Cálculo 2 2 9 2 2 4" xfId="2965"/>
    <cellStyle name="Cálculo 2 2 9 2 3" xfId="2966"/>
    <cellStyle name="Cálculo 2 2 9 2 3 2" xfId="2967"/>
    <cellStyle name="Cálculo 2 2 9 2 3 3" xfId="2968"/>
    <cellStyle name="Cálculo 2 2 9 2 3 4" xfId="2969"/>
    <cellStyle name="Cálculo 2 2 9 2 4" xfId="2970"/>
    <cellStyle name="Cálculo 2 2 9 2 5" xfId="2971"/>
    <cellStyle name="Cálculo 2 2 9 2 6" xfId="2972"/>
    <cellStyle name="Cálculo 2 2 9 3" xfId="2973"/>
    <cellStyle name="Cálculo 2 2 9 3 2" xfId="2974"/>
    <cellStyle name="Cálculo 2 2 9 3 2 2" xfId="2975"/>
    <cellStyle name="Cálculo 2 2 9 3 2 3" xfId="2976"/>
    <cellStyle name="Cálculo 2 2 9 3 2 4" xfId="2977"/>
    <cellStyle name="Cálculo 2 2 9 3 3" xfId="2978"/>
    <cellStyle name="Cálculo 2 2 9 3 3 2" xfId="2979"/>
    <cellStyle name="Cálculo 2 2 9 3 3 3" xfId="2980"/>
    <cellStyle name="Cálculo 2 2 9 3 3 4" xfId="2981"/>
    <cellStyle name="Cálculo 2 2 9 3 4" xfId="2982"/>
    <cellStyle name="Cálculo 2 2 9 3 5" xfId="2983"/>
    <cellStyle name="Cálculo 2 2 9 3 6" xfId="2984"/>
    <cellStyle name="Cálculo 2 2 9 4" xfId="2985"/>
    <cellStyle name="Cálculo 2 2 9 4 2" xfId="2986"/>
    <cellStyle name="Cálculo 2 2 9 4 3" xfId="2987"/>
    <cellStyle name="Cálculo 2 2 9 4 4" xfId="2988"/>
    <cellStyle name="Cálculo 2 2 9 5" xfId="2989"/>
    <cellStyle name="Cálculo 2 2 9 6" xfId="2990"/>
    <cellStyle name="Cálculo 2 3" xfId="2991"/>
    <cellStyle name="Cálculo 2 3 10" xfId="2992"/>
    <cellStyle name="Cálculo 2 3 10 2" xfId="2993"/>
    <cellStyle name="Cálculo 2 3 10 2 2" xfId="2994"/>
    <cellStyle name="Cálculo 2 3 10 2 2 2" xfId="2995"/>
    <cellStyle name="Cálculo 2 3 10 2 2 3" xfId="2996"/>
    <cellStyle name="Cálculo 2 3 10 2 2 4" xfId="2997"/>
    <cellStyle name="Cálculo 2 3 10 2 3" xfId="2998"/>
    <cellStyle name="Cálculo 2 3 10 2 3 2" xfId="2999"/>
    <cellStyle name="Cálculo 2 3 10 2 3 3" xfId="3000"/>
    <cellStyle name="Cálculo 2 3 10 2 3 4" xfId="3001"/>
    <cellStyle name="Cálculo 2 3 10 2 4" xfId="3002"/>
    <cellStyle name="Cálculo 2 3 10 2 5" xfId="3003"/>
    <cellStyle name="Cálculo 2 3 10 2 6" xfId="3004"/>
    <cellStyle name="Cálculo 2 3 10 3" xfId="3005"/>
    <cellStyle name="Cálculo 2 3 10 3 2" xfId="3006"/>
    <cellStyle name="Cálculo 2 3 10 3 2 2" xfId="3007"/>
    <cellStyle name="Cálculo 2 3 10 3 2 3" xfId="3008"/>
    <cellStyle name="Cálculo 2 3 10 3 2 4" xfId="3009"/>
    <cellStyle name="Cálculo 2 3 10 3 3" xfId="3010"/>
    <cellStyle name="Cálculo 2 3 10 3 3 2" xfId="3011"/>
    <cellStyle name="Cálculo 2 3 10 3 3 3" xfId="3012"/>
    <cellStyle name="Cálculo 2 3 10 3 3 4" xfId="3013"/>
    <cellStyle name="Cálculo 2 3 10 3 4" xfId="3014"/>
    <cellStyle name="Cálculo 2 3 10 3 5" xfId="3015"/>
    <cellStyle name="Cálculo 2 3 10 3 6" xfId="3016"/>
    <cellStyle name="Cálculo 2 3 10 4" xfId="3017"/>
    <cellStyle name="Cálculo 2 3 10 5" xfId="3018"/>
    <cellStyle name="Cálculo 2 3 10 6" xfId="3019"/>
    <cellStyle name="Cálculo 2 3 11" xfId="3020"/>
    <cellStyle name="Cálculo 2 3 12" xfId="3021"/>
    <cellStyle name="Cálculo 2 3 2" xfId="3022"/>
    <cellStyle name="Cálculo 2 3 2 2" xfId="3023"/>
    <cellStyle name="Cálculo 2 3 2 2 2" xfId="3024"/>
    <cellStyle name="Cálculo 2 3 2 2 2 2" xfId="3025"/>
    <cellStyle name="Cálculo 2 3 2 2 2 2 2" xfId="3026"/>
    <cellStyle name="Cálculo 2 3 2 2 2 2 3" xfId="3027"/>
    <cellStyle name="Cálculo 2 3 2 2 2 2 4" xfId="3028"/>
    <cellStyle name="Cálculo 2 3 2 2 2 3" xfId="3029"/>
    <cellStyle name="Cálculo 2 3 2 2 2 3 2" xfId="3030"/>
    <cellStyle name="Cálculo 2 3 2 2 2 3 3" xfId="3031"/>
    <cellStyle name="Cálculo 2 3 2 2 2 3 4" xfId="3032"/>
    <cellStyle name="Cálculo 2 3 2 2 2 4" xfId="3033"/>
    <cellStyle name="Cálculo 2 3 2 2 2 5" xfId="3034"/>
    <cellStyle name="Cálculo 2 3 2 2 2 6" xfId="3035"/>
    <cellStyle name="Cálculo 2 3 2 2 3" xfId="3036"/>
    <cellStyle name="Cálculo 2 3 2 2 3 2" xfId="3037"/>
    <cellStyle name="Cálculo 2 3 2 2 3 2 2" xfId="3038"/>
    <cellStyle name="Cálculo 2 3 2 2 3 2 3" xfId="3039"/>
    <cellStyle name="Cálculo 2 3 2 2 3 2 4" xfId="3040"/>
    <cellStyle name="Cálculo 2 3 2 2 3 3" xfId="3041"/>
    <cellStyle name="Cálculo 2 3 2 2 3 3 2" xfId="3042"/>
    <cellStyle name="Cálculo 2 3 2 2 3 3 3" xfId="3043"/>
    <cellStyle name="Cálculo 2 3 2 2 3 3 4" xfId="3044"/>
    <cellStyle name="Cálculo 2 3 2 2 3 4" xfId="3045"/>
    <cellStyle name="Cálculo 2 3 2 2 3 5" xfId="3046"/>
    <cellStyle name="Cálculo 2 3 2 2 3 6" xfId="3047"/>
    <cellStyle name="Cálculo 2 3 2 2 4" xfId="3048"/>
    <cellStyle name="Cálculo 2 3 2 2 5" xfId="3049"/>
    <cellStyle name="Cálculo 2 3 2 2 6" xfId="3050"/>
    <cellStyle name="Cálculo 2 3 2 3" xfId="3051"/>
    <cellStyle name="Cálculo 2 3 2 4" xfId="3052"/>
    <cellStyle name="Cálculo 2 3 3" xfId="3053"/>
    <cellStyle name="Cálculo 2 3 3 2" xfId="3054"/>
    <cellStyle name="Cálculo 2 3 3 2 2" xfId="3055"/>
    <cellStyle name="Cálculo 2 3 3 2 2 2" xfId="3056"/>
    <cellStyle name="Cálculo 2 3 3 2 2 2 2" xfId="3057"/>
    <cellStyle name="Cálculo 2 3 3 2 2 2 3" xfId="3058"/>
    <cellStyle name="Cálculo 2 3 3 2 2 2 4" xfId="3059"/>
    <cellStyle name="Cálculo 2 3 3 2 2 3" xfId="3060"/>
    <cellStyle name="Cálculo 2 3 3 2 2 3 2" xfId="3061"/>
    <cellStyle name="Cálculo 2 3 3 2 2 3 3" xfId="3062"/>
    <cellStyle name="Cálculo 2 3 3 2 2 3 4" xfId="3063"/>
    <cellStyle name="Cálculo 2 3 3 2 2 4" xfId="3064"/>
    <cellStyle name="Cálculo 2 3 3 2 2 5" xfId="3065"/>
    <cellStyle name="Cálculo 2 3 3 2 2 6" xfId="3066"/>
    <cellStyle name="Cálculo 2 3 3 2 3" xfId="3067"/>
    <cellStyle name="Cálculo 2 3 3 2 3 2" xfId="3068"/>
    <cellStyle name="Cálculo 2 3 3 2 3 2 2" xfId="3069"/>
    <cellStyle name="Cálculo 2 3 3 2 3 2 3" xfId="3070"/>
    <cellStyle name="Cálculo 2 3 3 2 3 2 4" xfId="3071"/>
    <cellStyle name="Cálculo 2 3 3 2 3 3" xfId="3072"/>
    <cellStyle name="Cálculo 2 3 3 2 3 3 2" xfId="3073"/>
    <cellStyle name="Cálculo 2 3 3 2 3 3 3" xfId="3074"/>
    <cellStyle name="Cálculo 2 3 3 2 3 3 4" xfId="3075"/>
    <cellStyle name="Cálculo 2 3 3 2 3 4" xfId="3076"/>
    <cellStyle name="Cálculo 2 3 3 2 3 5" xfId="3077"/>
    <cellStyle name="Cálculo 2 3 3 2 3 6" xfId="3078"/>
    <cellStyle name="Cálculo 2 3 3 2 4" xfId="3079"/>
    <cellStyle name="Cálculo 2 3 3 2 5" xfId="3080"/>
    <cellStyle name="Cálculo 2 3 3 2 6" xfId="3081"/>
    <cellStyle name="Cálculo 2 3 3 3" xfId="3082"/>
    <cellStyle name="Cálculo 2 3 3 4" xfId="3083"/>
    <cellStyle name="Cálculo 2 3 4" xfId="3084"/>
    <cellStyle name="Cálculo 2 3 4 2" xfId="3085"/>
    <cellStyle name="Cálculo 2 3 4 2 2" xfId="3086"/>
    <cellStyle name="Cálculo 2 3 4 2 2 2" xfId="3087"/>
    <cellStyle name="Cálculo 2 3 4 2 2 2 2" xfId="3088"/>
    <cellStyle name="Cálculo 2 3 4 2 2 2 3" xfId="3089"/>
    <cellStyle name="Cálculo 2 3 4 2 2 2 4" xfId="3090"/>
    <cellStyle name="Cálculo 2 3 4 2 2 3" xfId="3091"/>
    <cellStyle name="Cálculo 2 3 4 2 2 3 2" xfId="3092"/>
    <cellStyle name="Cálculo 2 3 4 2 2 3 3" xfId="3093"/>
    <cellStyle name="Cálculo 2 3 4 2 2 3 4" xfId="3094"/>
    <cellStyle name="Cálculo 2 3 4 2 2 4" xfId="3095"/>
    <cellStyle name="Cálculo 2 3 4 2 2 5" xfId="3096"/>
    <cellStyle name="Cálculo 2 3 4 2 2 6" xfId="3097"/>
    <cellStyle name="Cálculo 2 3 4 2 3" xfId="3098"/>
    <cellStyle name="Cálculo 2 3 4 2 3 2" xfId="3099"/>
    <cellStyle name="Cálculo 2 3 4 2 3 2 2" xfId="3100"/>
    <cellStyle name="Cálculo 2 3 4 2 3 2 3" xfId="3101"/>
    <cellStyle name="Cálculo 2 3 4 2 3 2 4" xfId="3102"/>
    <cellStyle name="Cálculo 2 3 4 2 3 3" xfId="3103"/>
    <cellStyle name="Cálculo 2 3 4 2 3 3 2" xfId="3104"/>
    <cellStyle name="Cálculo 2 3 4 2 3 3 3" xfId="3105"/>
    <cellStyle name="Cálculo 2 3 4 2 3 3 4" xfId="3106"/>
    <cellStyle name="Cálculo 2 3 4 2 3 4" xfId="3107"/>
    <cellStyle name="Cálculo 2 3 4 2 3 5" xfId="3108"/>
    <cellStyle name="Cálculo 2 3 4 2 3 6" xfId="3109"/>
    <cellStyle name="Cálculo 2 3 4 2 4" xfId="3110"/>
    <cellStyle name="Cálculo 2 3 4 2 5" xfId="3111"/>
    <cellStyle name="Cálculo 2 3 4 2 6" xfId="3112"/>
    <cellStyle name="Cálculo 2 3 4 3" xfId="3113"/>
    <cellStyle name="Cálculo 2 3 4 4" xfId="3114"/>
    <cellStyle name="Cálculo 2 3 5" xfId="3115"/>
    <cellStyle name="Cálculo 2 3 5 2" xfId="3116"/>
    <cellStyle name="Cálculo 2 3 5 2 2" xfId="3117"/>
    <cellStyle name="Cálculo 2 3 5 2 2 2" xfId="3118"/>
    <cellStyle name="Cálculo 2 3 5 2 2 2 2" xfId="3119"/>
    <cellStyle name="Cálculo 2 3 5 2 2 2 3" xfId="3120"/>
    <cellStyle name="Cálculo 2 3 5 2 2 2 4" xfId="3121"/>
    <cellStyle name="Cálculo 2 3 5 2 2 3" xfId="3122"/>
    <cellStyle name="Cálculo 2 3 5 2 2 3 2" xfId="3123"/>
    <cellStyle name="Cálculo 2 3 5 2 2 3 3" xfId="3124"/>
    <cellStyle name="Cálculo 2 3 5 2 2 3 4" xfId="3125"/>
    <cellStyle name="Cálculo 2 3 5 2 2 4" xfId="3126"/>
    <cellStyle name="Cálculo 2 3 5 2 2 5" xfId="3127"/>
    <cellStyle name="Cálculo 2 3 5 2 2 6" xfId="3128"/>
    <cellStyle name="Cálculo 2 3 5 2 3" xfId="3129"/>
    <cellStyle name="Cálculo 2 3 5 2 3 2" xfId="3130"/>
    <cellStyle name="Cálculo 2 3 5 2 3 2 2" xfId="3131"/>
    <cellStyle name="Cálculo 2 3 5 2 3 2 3" xfId="3132"/>
    <cellStyle name="Cálculo 2 3 5 2 3 2 4" xfId="3133"/>
    <cellStyle name="Cálculo 2 3 5 2 3 3" xfId="3134"/>
    <cellStyle name="Cálculo 2 3 5 2 3 3 2" xfId="3135"/>
    <cellStyle name="Cálculo 2 3 5 2 3 3 3" xfId="3136"/>
    <cellStyle name="Cálculo 2 3 5 2 3 3 4" xfId="3137"/>
    <cellStyle name="Cálculo 2 3 5 2 3 4" xfId="3138"/>
    <cellStyle name="Cálculo 2 3 5 2 3 5" xfId="3139"/>
    <cellStyle name="Cálculo 2 3 5 2 3 6" xfId="3140"/>
    <cellStyle name="Cálculo 2 3 5 2 4" xfId="3141"/>
    <cellStyle name="Cálculo 2 3 5 2 5" xfId="3142"/>
    <cellStyle name="Cálculo 2 3 5 2 6" xfId="3143"/>
    <cellStyle name="Cálculo 2 3 5 3" xfId="3144"/>
    <cellStyle name="Cálculo 2 3 5 4" xfId="3145"/>
    <cellStyle name="Cálculo 2 3 6" xfId="3146"/>
    <cellStyle name="Cálculo 2 3 6 2" xfId="3147"/>
    <cellStyle name="Cálculo 2 3 6 2 2" xfId="3148"/>
    <cellStyle name="Cálculo 2 3 6 2 2 2" xfId="3149"/>
    <cellStyle name="Cálculo 2 3 6 2 2 3" xfId="3150"/>
    <cellStyle name="Cálculo 2 3 6 2 2 4" xfId="3151"/>
    <cellStyle name="Cálculo 2 3 6 2 3" xfId="3152"/>
    <cellStyle name="Cálculo 2 3 6 2 3 2" xfId="3153"/>
    <cellStyle name="Cálculo 2 3 6 2 3 3" xfId="3154"/>
    <cellStyle name="Cálculo 2 3 6 2 3 4" xfId="3155"/>
    <cellStyle name="Cálculo 2 3 6 2 4" xfId="3156"/>
    <cellStyle name="Cálculo 2 3 6 2 5" xfId="3157"/>
    <cellStyle name="Cálculo 2 3 6 2 6" xfId="3158"/>
    <cellStyle name="Cálculo 2 3 6 3" xfId="3159"/>
    <cellStyle name="Cálculo 2 3 6 3 2" xfId="3160"/>
    <cellStyle name="Cálculo 2 3 6 3 2 2" xfId="3161"/>
    <cellStyle name="Cálculo 2 3 6 3 2 3" xfId="3162"/>
    <cellStyle name="Cálculo 2 3 6 3 2 4" xfId="3163"/>
    <cellStyle name="Cálculo 2 3 6 3 3" xfId="3164"/>
    <cellStyle name="Cálculo 2 3 6 3 3 2" xfId="3165"/>
    <cellStyle name="Cálculo 2 3 6 3 3 3" xfId="3166"/>
    <cellStyle name="Cálculo 2 3 6 3 3 4" xfId="3167"/>
    <cellStyle name="Cálculo 2 3 6 3 4" xfId="3168"/>
    <cellStyle name="Cálculo 2 3 6 3 5" xfId="3169"/>
    <cellStyle name="Cálculo 2 3 6 3 6" xfId="3170"/>
    <cellStyle name="Cálculo 2 3 6 4" xfId="3171"/>
    <cellStyle name="Cálculo 2 3 6 4 2" xfId="3172"/>
    <cellStyle name="Cálculo 2 3 6 4 3" xfId="3173"/>
    <cellStyle name="Cálculo 2 3 6 4 4" xfId="3174"/>
    <cellStyle name="Cálculo 2 3 6 5" xfId="3175"/>
    <cellStyle name="Cálculo 2 3 6 6" xfId="3176"/>
    <cellStyle name="Cálculo 2 3 7" xfId="3177"/>
    <cellStyle name="Cálculo 2 3 7 2" xfId="3178"/>
    <cellStyle name="Cálculo 2 3 7 2 2" xfId="3179"/>
    <cellStyle name="Cálculo 2 3 7 2 2 2" xfId="3180"/>
    <cellStyle name="Cálculo 2 3 7 2 2 3" xfId="3181"/>
    <cellStyle name="Cálculo 2 3 7 2 2 4" xfId="3182"/>
    <cellStyle name="Cálculo 2 3 7 2 3" xfId="3183"/>
    <cellStyle name="Cálculo 2 3 7 2 3 2" xfId="3184"/>
    <cellStyle name="Cálculo 2 3 7 2 3 3" xfId="3185"/>
    <cellStyle name="Cálculo 2 3 7 2 3 4" xfId="3186"/>
    <cellStyle name="Cálculo 2 3 7 2 4" xfId="3187"/>
    <cellStyle name="Cálculo 2 3 7 2 5" xfId="3188"/>
    <cellStyle name="Cálculo 2 3 7 2 6" xfId="3189"/>
    <cellStyle name="Cálculo 2 3 7 3" xfId="3190"/>
    <cellStyle name="Cálculo 2 3 7 3 2" xfId="3191"/>
    <cellStyle name="Cálculo 2 3 7 3 2 2" xfId="3192"/>
    <cellStyle name="Cálculo 2 3 7 3 2 3" xfId="3193"/>
    <cellStyle name="Cálculo 2 3 7 3 2 4" xfId="3194"/>
    <cellStyle name="Cálculo 2 3 7 3 3" xfId="3195"/>
    <cellStyle name="Cálculo 2 3 7 3 3 2" xfId="3196"/>
    <cellStyle name="Cálculo 2 3 7 3 3 3" xfId="3197"/>
    <cellStyle name="Cálculo 2 3 7 3 3 4" xfId="3198"/>
    <cellStyle name="Cálculo 2 3 7 3 4" xfId="3199"/>
    <cellStyle name="Cálculo 2 3 7 3 5" xfId="3200"/>
    <cellStyle name="Cálculo 2 3 7 3 6" xfId="3201"/>
    <cellStyle name="Cálculo 2 3 7 4" xfId="3202"/>
    <cellStyle name="Cálculo 2 3 7 4 2" xfId="3203"/>
    <cellStyle name="Cálculo 2 3 7 4 3" xfId="3204"/>
    <cellStyle name="Cálculo 2 3 7 4 4" xfId="3205"/>
    <cellStyle name="Cálculo 2 3 7 5" xfId="3206"/>
    <cellStyle name="Cálculo 2 3 7 6" xfId="3207"/>
    <cellStyle name="Cálculo 2 3 8" xfId="3208"/>
    <cellStyle name="Cálculo 2 3 8 2" xfId="3209"/>
    <cellStyle name="Cálculo 2 3 8 2 2" xfId="3210"/>
    <cellStyle name="Cálculo 2 3 8 2 2 2" xfId="3211"/>
    <cellStyle name="Cálculo 2 3 8 2 2 3" xfId="3212"/>
    <cellStyle name="Cálculo 2 3 8 2 2 4" xfId="3213"/>
    <cellStyle name="Cálculo 2 3 8 2 3" xfId="3214"/>
    <cellStyle name="Cálculo 2 3 8 2 3 2" xfId="3215"/>
    <cellStyle name="Cálculo 2 3 8 2 3 3" xfId="3216"/>
    <cellStyle name="Cálculo 2 3 8 2 3 4" xfId="3217"/>
    <cellStyle name="Cálculo 2 3 8 2 4" xfId="3218"/>
    <cellStyle name="Cálculo 2 3 8 2 5" xfId="3219"/>
    <cellStyle name="Cálculo 2 3 8 2 6" xfId="3220"/>
    <cellStyle name="Cálculo 2 3 8 3" xfId="3221"/>
    <cellStyle name="Cálculo 2 3 8 3 2" xfId="3222"/>
    <cellStyle name="Cálculo 2 3 8 3 2 2" xfId="3223"/>
    <cellStyle name="Cálculo 2 3 8 3 2 3" xfId="3224"/>
    <cellStyle name="Cálculo 2 3 8 3 2 4" xfId="3225"/>
    <cellStyle name="Cálculo 2 3 8 3 3" xfId="3226"/>
    <cellStyle name="Cálculo 2 3 8 3 3 2" xfId="3227"/>
    <cellStyle name="Cálculo 2 3 8 3 3 3" xfId="3228"/>
    <cellStyle name="Cálculo 2 3 8 3 3 4" xfId="3229"/>
    <cellStyle name="Cálculo 2 3 8 3 4" xfId="3230"/>
    <cellStyle name="Cálculo 2 3 8 3 5" xfId="3231"/>
    <cellStyle name="Cálculo 2 3 8 3 6" xfId="3232"/>
    <cellStyle name="Cálculo 2 3 8 4" xfId="3233"/>
    <cellStyle name="Cálculo 2 3 8 4 2" xfId="3234"/>
    <cellStyle name="Cálculo 2 3 8 4 3" xfId="3235"/>
    <cellStyle name="Cálculo 2 3 8 4 4" xfId="3236"/>
    <cellStyle name="Cálculo 2 3 8 5" xfId="3237"/>
    <cellStyle name="Cálculo 2 3 8 6" xfId="3238"/>
    <cellStyle name="Cálculo 2 3 9" xfId="3239"/>
    <cellStyle name="Cálculo 2 3 9 2" xfId="3240"/>
    <cellStyle name="Cálculo 2 3 9 2 2" xfId="3241"/>
    <cellStyle name="Cálculo 2 3 9 2 2 2" xfId="3242"/>
    <cellStyle name="Cálculo 2 3 9 2 2 3" xfId="3243"/>
    <cellStyle name="Cálculo 2 3 9 2 2 4" xfId="3244"/>
    <cellStyle name="Cálculo 2 3 9 2 3" xfId="3245"/>
    <cellStyle name="Cálculo 2 3 9 2 3 2" xfId="3246"/>
    <cellStyle name="Cálculo 2 3 9 2 3 3" xfId="3247"/>
    <cellStyle name="Cálculo 2 3 9 2 3 4" xfId="3248"/>
    <cellStyle name="Cálculo 2 3 9 2 4" xfId="3249"/>
    <cellStyle name="Cálculo 2 3 9 2 5" xfId="3250"/>
    <cellStyle name="Cálculo 2 3 9 2 6" xfId="3251"/>
    <cellStyle name="Cálculo 2 3 9 3" xfId="3252"/>
    <cellStyle name="Cálculo 2 3 9 3 2" xfId="3253"/>
    <cellStyle name="Cálculo 2 3 9 3 2 2" xfId="3254"/>
    <cellStyle name="Cálculo 2 3 9 3 2 3" xfId="3255"/>
    <cellStyle name="Cálculo 2 3 9 3 2 4" xfId="3256"/>
    <cellStyle name="Cálculo 2 3 9 3 3" xfId="3257"/>
    <cellStyle name="Cálculo 2 3 9 3 3 2" xfId="3258"/>
    <cellStyle name="Cálculo 2 3 9 3 3 3" xfId="3259"/>
    <cellStyle name="Cálculo 2 3 9 3 3 4" xfId="3260"/>
    <cellStyle name="Cálculo 2 3 9 3 4" xfId="3261"/>
    <cellStyle name="Cálculo 2 3 9 3 5" xfId="3262"/>
    <cellStyle name="Cálculo 2 3 9 3 6" xfId="3263"/>
    <cellStyle name="Cálculo 2 3 9 4" xfId="3264"/>
    <cellStyle name="Cálculo 2 3 9 4 2" xfId="3265"/>
    <cellStyle name="Cálculo 2 3 9 4 3" xfId="3266"/>
    <cellStyle name="Cálculo 2 3 9 4 4" xfId="3267"/>
    <cellStyle name="Cálculo 2 3 9 5" xfId="3268"/>
    <cellStyle name="Cálculo 2 3 9 6" xfId="3269"/>
    <cellStyle name="Cálculo 2 4" xfId="3270"/>
    <cellStyle name="Cálculo 2 4 2" xfId="3271"/>
    <cellStyle name="Cálculo 2 4 2 2" xfId="3272"/>
    <cellStyle name="Cálculo 2 4 2 2 2" xfId="3273"/>
    <cellStyle name="Cálculo 2 4 2 2 2 2" xfId="3274"/>
    <cellStyle name="Cálculo 2 4 2 2 2 3" xfId="3275"/>
    <cellStyle name="Cálculo 2 4 2 2 2 4" xfId="3276"/>
    <cellStyle name="Cálculo 2 4 2 2 3" xfId="3277"/>
    <cellStyle name="Cálculo 2 4 2 2 3 2" xfId="3278"/>
    <cellStyle name="Cálculo 2 4 2 2 3 3" xfId="3279"/>
    <cellStyle name="Cálculo 2 4 2 2 3 4" xfId="3280"/>
    <cellStyle name="Cálculo 2 4 2 2 4" xfId="3281"/>
    <cellStyle name="Cálculo 2 4 2 2 5" xfId="3282"/>
    <cellStyle name="Cálculo 2 4 2 2 6" xfId="3283"/>
    <cellStyle name="Cálculo 2 4 2 3" xfId="3284"/>
    <cellStyle name="Cálculo 2 4 2 3 2" xfId="3285"/>
    <cellStyle name="Cálculo 2 4 2 3 2 2" xfId="3286"/>
    <cellStyle name="Cálculo 2 4 2 3 2 3" xfId="3287"/>
    <cellStyle name="Cálculo 2 4 2 3 2 4" xfId="3288"/>
    <cellStyle name="Cálculo 2 4 2 3 3" xfId="3289"/>
    <cellStyle name="Cálculo 2 4 2 3 3 2" xfId="3290"/>
    <cellStyle name="Cálculo 2 4 2 3 3 3" xfId="3291"/>
    <cellStyle name="Cálculo 2 4 2 3 3 4" xfId="3292"/>
    <cellStyle name="Cálculo 2 4 2 3 4" xfId="3293"/>
    <cellStyle name="Cálculo 2 4 2 3 5" xfId="3294"/>
    <cellStyle name="Cálculo 2 4 2 3 6" xfId="3295"/>
    <cellStyle name="Cálculo 2 4 2 4" xfId="3296"/>
    <cellStyle name="Cálculo 2 4 2 5" xfId="3297"/>
    <cellStyle name="Cálculo 2 4 2 6" xfId="3298"/>
    <cellStyle name="Cálculo 2 4 3" xfId="3299"/>
    <cellStyle name="Cálculo 2 4 4" xfId="3300"/>
    <cellStyle name="Cálculo 2 5" xfId="3301"/>
    <cellStyle name="Cálculo 2 5 2" xfId="3302"/>
    <cellStyle name="Cálculo 2 5 2 2" xfId="3303"/>
    <cellStyle name="Cálculo 2 5 2 2 2" xfId="3304"/>
    <cellStyle name="Cálculo 2 5 2 2 2 2" xfId="3305"/>
    <cellStyle name="Cálculo 2 5 2 2 2 3" xfId="3306"/>
    <cellStyle name="Cálculo 2 5 2 2 2 4" xfId="3307"/>
    <cellStyle name="Cálculo 2 5 2 2 3" xfId="3308"/>
    <cellStyle name="Cálculo 2 5 2 2 3 2" xfId="3309"/>
    <cellStyle name="Cálculo 2 5 2 2 3 3" xfId="3310"/>
    <cellStyle name="Cálculo 2 5 2 2 3 4" xfId="3311"/>
    <cellStyle name="Cálculo 2 5 2 2 4" xfId="3312"/>
    <cellStyle name="Cálculo 2 5 2 2 5" xfId="3313"/>
    <cellStyle name="Cálculo 2 5 2 2 6" xfId="3314"/>
    <cellStyle name="Cálculo 2 5 2 3" xfId="3315"/>
    <cellStyle name="Cálculo 2 5 2 3 2" xfId="3316"/>
    <cellStyle name="Cálculo 2 5 2 3 2 2" xfId="3317"/>
    <cellStyle name="Cálculo 2 5 2 3 2 3" xfId="3318"/>
    <cellStyle name="Cálculo 2 5 2 3 2 4" xfId="3319"/>
    <cellStyle name="Cálculo 2 5 2 3 3" xfId="3320"/>
    <cellStyle name="Cálculo 2 5 2 3 3 2" xfId="3321"/>
    <cellStyle name="Cálculo 2 5 2 3 3 3" xfId="3322"/>
    <cellStyle name="Cálculo 2 5 2 3 3 4" xfId="3323"/>
    <cellStyle name="Cálculo 2 5 2 3 4" xfId="3324"/>
    <cellStyle name="Cálculo 2 5 2 3 5" xfId="3325"/>
    <cellStyle name="Cálculo 2 5 2 3 6" xfId="3326"/>
    <cellStyle name="Cálculo 2 5 2 4" xfId="3327"/>
    <cellStyle name="Cálculo 2 5 2 5" xfId="3328"/>
    <cellStyle name="Cálculo 2 5 2 6" xfId="3329"/>
    <cellStyle name="Cálculo 2 5 3" xfId="3330"/>
    <cellStyle name="Cálculo 2 5 4" xfId="3331"/>
    <cellStyle name="Cálculo 2 6" xfId="3332"/>
    <cellStyle name="Cálculo 2 6 2" xfId="3333"/>
    <cellStyle name="Cálculo 2 6 2 2" xfId="3334"/>
    <cellStyle name="Cálculo 2 6 2 2 2" xfId="3335"/>
    <cellStyle name="Cálculo 2 6 2 2 2 2" xfId="3336"/>
    <cellStyle name="Cálculo 2 6 2 2 2 3" xfId="3337"/>
    <cellStyle name="Cálculo 2 6 2 2 2 4" xfId="3338"/>
    <cellStyle name="Cálculo 2 6 2 2 3" xfId="3339"/>
    <cellStyle name="Cálculo 2 6 2 2 3 2" xfId="3340"/>
    <cellStyle name="Cálculo 2 6 2 2 3 3" xfId="3341"/>
    <cellStyle name="Cálculo 2 6 2 2 3 4" xfId="3342"/>
    <cellStyle name="Cálculo 2 6 2 2 4" xfId="3343"/>
    <cellStyle name="Cálculo 2 6 2 2 5" xfId="3344"/>
    <cellStyle name="Cálculo 2 6 2 2 6" xfId="3345"/>
    <cellStyle name="Cálculo 2 6 2 3" xfId="3346"/>
    <cellStyle name="Cálculo 2 6 2 3 2" xfId="3347"/>
    <cellStyle name="Cálculo 2 6 2 3 2 2" xfId="3348"/>
    <cellStyle name="Cálculo 2 6 2 3 2 3" xfId="3349"/>
    <cellStyle name="Cálculo 2 6 2 3 2 4" xfId="3350"/>
    <cellStyle name="Cálculo 2 6 2 3 3" xfId="3351"/>
    <cellStyle name="Cálculo 2 6 2 3 3 2" xfId="3352"/>
    <cellStyle name="Cálculo 2 6 2 3 3 3" xfId="3353"/>
    <cellStyle name="Cálculo 2 6 2 3 3 4" xfId="3354"/>
    <cellStyle name="Cálculo 2 6 2 3 4" xfId="3355"/>
    <cellStyle name="Cálculo 2 6 2 3 5" xfId="3356"/>
    <cellStyle name="Cálculo 2 6 2 3 6" xfId="3357"/>
    <cellStyle name="Cálculo 2 6 2 4" xfId="3358"/>
    <cellStyle name="Cálculo 2 6 2 5" xfId="3359"/>
    <cellStyle name="Cálculo 2 6 2 6" xfId="3360"/>
    <cellStyle name="Cálculo 2 6 3" xfId="3361"/>
    <cellStyle name="Cálculo 2 6 4" xfId="3362"/>
    <cellStyle name="Cálculo 2 7" xfId="3363"/>
    <cellStyle name="Cálculo 2 7 2" xfId="3364"/>
    <cellStyle name="Cálculo 2 7 2 2" xfId="3365"/>
    <cellStyle name="Cálculo 2 7 2 2 2" xfId="3366"/>
    <cellStyle name="Cálculo 2 7 2 2 2 2" xfId="3367"/>
    <cellStyle name="Cálculo 2 7 2 2 2 3" xfId="3368"/>
    <cellStyle name="Cálculo 2 7 2 2 2 4" xfId="3369"/>
    <cellStyle name="Cálculo 2 7 2 2 3" xfId="3370"/>
    <cellStyle name="Cálculo 2 7 2 2 3 2" xfId="3371"/>
    <cellStyle name="Cálculo 2 7 2 2 3 3" xfId="3372"/>
    <cellStyle name="Cálculo 2 7 2 2 3 4" xfId="3373"/>
    <cellStyle name="Cálculo 2 7 2 2 4" xfId="3374"/>
    <cellStyle name="Cálculo 2 7 2 2 5" xfId="3375"/>
    <cellStyle name="Cálculo 2 7 2 2 6" xfId="3376"/>
    <cellStyle name="Cálculo 2 7 2 3" xfId="3377"/>
    <cellStyle name="Cálculo 2 7 2 3 2" xfId="3378"/>
    <cellStyle name="Cálculo 2 7 2 3 2 2" xfId="3379"/>
    <cellStyle name="Cálculo 2 7 2 3 2 3" xfId="3380"/>
    <cellStyle name="Cálculo 2 7 2 3 2 4" xfId="3381"/>
    <cellStyle name="Cálculo 2 7 2 3 3" xfId="3382"/>
    <cellStyle name="Cálculo 2 7 2 3 3 2" xfId="3383"/>
    <cellStyle name="Cálculo 2 7 2 3 3 3" xfId="3384"/>
    <cellStyle name="Cálculo 2 7 2 3 3 4" xfId="3385"/>
    <cellStyle name="Cálculo 2 7 2 3 4" xfId="3386"/>
    <cellStyle name="Cálculo 2 7 2 3 5" xfId="3387"/>
    <cellStyle name="Cálculo 2 7 2 3 6" xfId="3388"/>
    <cellStyle name="Cálculo 2 7 2 4" xfId="3389"/>
    <cellStyle name="Cálculo 2 7 2 5" xfId="3390"/>
    <cellStyle name="Cálculo 2 7 2 6" xfId="3391"/>
    <cellStyle name="Cálculo 2 7 3" xfId="3392"/>
    <cellStyle name="Cálculo 2 7 4" xfId="3393"/>
    <cellStyle name="Cálculo 2 8" xfId="3394"/>
    <cellStyle name="Cálculo 2 8 2" xfId="3395"/>
    <cellStyle name="Cálculo 2 8 2 2" xfId="3396"/>
    <cellStyle name="Cálculo 2 8 2 2 2" xfId="3397"/>
    <cellStyle name="Cálculo 2 8 2 2 3" xfId="3398"/>
    <cellStyle name="Cálculo 2 8 2 2 4" xfId="3399"/>
    <cellStyle name="Cálculo 2 8 2 3" xfId="3400"/>
    <cellStyle name="Cálculo 2 8 2 3 2" xfId="3401"/>
    <cellStyle name="Cálculo 2 8 2 3 3" xfId="3402"/>
    <cellStyle name="Cálculo 2 8 2 3 4" xfId="3403"/>
    <cellStyle name="Cálculo 2 8 2 4" xfId="3404"/>
    <cellStyle name="Cálculo 2 8 2 5" xfId="3405"/>
    <cellStyle name="Cálculo 2 8 2 6" xfId="3406"/>
    <cellStyle name="Cálculo 2 8 3" xfId="3407"/>
    <cellStyle name="Cálculo 2 8 3 2" xfId="3408"/>
    <cellStyle name="Cálculo 2 8 3 2 2" xfId="3409"/>
    <cellStyle name="Cálculo 2 8 3 2 3" xfId="3410"/>
    <cellStyle name="Cálculo 2 8 3 2 4" xfId="3411"/>
    <cellStyle name="Cálculo 2 8 3 3" xfId="3412"/>
    <cellStyle name="Cálculo 2 8 3 3 2" xfId="3413"/>
    <cellStyle name="Cálculo 2 8 3 3 3" xfId="3414"/>
    <cellStyle name="Cálculo 2 8 3 3 4" xfId="3415"/>
    <cellStyle name="Cálculo 2 8 3 4" xfId="3416"/>
    <cellStyle name="Cálculo 2 8 3 5" xfId="3417"/>
    <cellStyle name="Cálculo 2 8 3 6" xfId="3418"/>
    <cellStyle name="Cálculo 2 8 4" xfId="3419"/>
    <cellStyle name="Cálculo 2 8 4 2" xfId="3420"/>
    <cellStyle name="Cálculo 2 8 4 3" xfId="3421"/>
    <cellStyle name="Cálculo 2 8 4 4" xfId="3422"/>
    <cellStyle name="Cálculo 2 8 5" xfId="3423"/>
    <cellStyle name="Cálculo 2 8 6" xfId="3424"/>
    <cellStyle name="Cálculo 2 9" xfId="3425"/>
    <cellStyle name="Cálculo 2 9 2" xfId="3426"/>
    <cellStyle name="Cálculo 2 9 2 2" xfId="3427"/>
    <cellStyle name="Cálculo 2 9 2 2 2" xfId="3428"/>
    <cellStyle name="Cálculo 2 9 2 2 3" xfId="3429"/>
    <cellStyle name="Cálculo 2 9 2 2 4" xfId="3430"/>
    <cellStyle name="Cálculo 2 9 2 3" xfId="3431"/>
    <cellStyle name="Cálculo 2 9 2 3 2" xfId="3432"/>
    <cellStyle name="Cálculo 2 9 2 3 3" xfId="3433"/>
    <cellStyle name="Cálculo 2 9 2 3 4" xfId="3434"/>
    <cellStyle name="Cálculo 2 9 2 4" xfId="3435"/>
    <cellStyle name="Cálculo 2 9 2 5" xfId="3436"/>
    <cellStyle name="Cálculo 2 9 2 6" xfId="3437"/>
    <cellStyle name="Cálculo 2 9 3" xfId="3438"/>
    <cellStyle name="Cálculo 2 9 3 2" xfId="3439"/>
    <cellStyle name="Cálculo 2 9 3 2 2" xfId="3440"/>
    <cellStyle name="Cálculo 2 9 3 2 3" xfId="3441"/>
    <cellStyle name="Cálculo 2 9 3 2 4" xfId="3442"/>
    <cellStyle name="Cálculo 2 9 3 3" xfId="3443"/>
    <cellStyle name="Cálculo 2 9 3 3 2" xfId="3444"/>
    <cellStyle name="Cálculo 2 9 3 3 3" xfId="3445"/>
    <cellStyle name="Cálculo 2 9 3 3 4" xfId="3446"/>
    <cellStyle name="Cálculo 2 9 3 4" xfId="3447"/>
    <cellStyle name="Cálculo 2 9 3 5" xfId="3448"/>
    <cellStyle name="Cálculo 2 9 3 6" xfId="3449"/>
    <cellStyle name="Cálculo 2 9 4" xfId="3450"/>
    <cellStyle name="Cálculo 2 9 4 2" xfId="3451"/>
    <cellStyle name="Cálculo 2 9 4 3" xfId="3452"/>
    <cellStyle name="Cálculo 2 9 4 4" xfId="3453"/>
    <cellStyle name="Cálculo 2 9 5" xfId="3454"/>
    <cellStyle name="Cálculo 2 9 6" xfId="3455"/>
    <cellStyle name="Cálculo 3" xfId="3456"/>
    <cellStyle name="Cálculo 3 10" xfId="3457"/>
    <cellStyle name="Cálculo 3 10 2" xfId="3458"/>
    <cellStyle name="Cálculo 3 10 2 2" xfId="3459"/>
    <cellStyle name="Cálculo 3 10 2 2 2" xfId="3460"/>
    <cellStyle name="Cálculo 3 10 2 2 3" xfId="3461"/>
    <cellStyle name="Cálculo 3 10 2 2 4" xfId="3462"/>
    <cellStyle name="Cálculo 3 10 2 3" xfId="3463"/>
    <cellStyle name="Cálculo 3 10 2 3 2" xfId="3464"/>
    <cellStyle name="Cálculo 3 10 2 3 3" xfId="3465"/>
    <cellStyle name="Cálculo 3 10 2 3 4" xfId="3466"/>
    <cellStyle name="Cálculo 3 10 2 4" xfId="3467"/>
    <cellStyle name="Cálculo 3 10 2 5" xfId="3468"/>
    <cellStyle name="Cálculo 3 10 2 6" xfId="3469"/>
    <cellStyle name="Cálculo 3 10 3" xfId="3470"/>
    <cellStyle name="Cálculo 3 10 3 2" xfId="3471"/>
    <cellStyle name="Cálculo 3 10 3 2 2" xfId="3472"/>
    <cellStyle name="Cálculo 3 10 3 2 3" xfId="3473"/>
    <cellStyle name="Cálculo 3 10 3 2 4" xfId="3474"/>
    <cellStyle name="Cálculo 3 10 3 3" xfId="3475"/>
    <cellStyle name="Cálculo 3 10 3 3 2" xfId="3476"/>
    <cellStyle name="Cálculo 3 10 3 3 3" xfId="3477"/>
    <cellStyle name="Cálculo 3 10 3 3 4" xfId="3478"/>
    <cellStyle name="Cálculo 3 10 3 4" xfId="3479"/>
    <cellStyle name="Cálculo 3 10 3 5" xfId="3480"/>
    <cellStyle name="Cálculo 3 10 3 6" xfId="3481"/>
    <cellStyle name="Cálculo 3 10 4" xfId="3482"/>
    <cellStyle name="Cálculo 3 10 4 2" xfId="3483"/>
    <cellStyle name="Cálculo 3 10 4 3" xfId="3484"/>
    <cellStyle name="Cálculo 3 10 4 4" xfId="3485"/>
    <cellStyle name="Cálculo 3 10 5" xfId="3486"/>
    <cellStyle name="Cálculo 3 10 6" xfId="3487"/>
    <cellStyle name="Cálculo 3 11" xfId="3488"/>
    <cellStyle name="Cálculo 3 11 2" xfId="3489"/>
    <cellStyle name="Cálculo 3 11 2 2" xfId="3490"/>
    <cellStyle name="Cálculo 3 11 2 2 2" xfId="3491"/>
    <cellStyle name="Cálculo 3 11 2 2 3" xfId="3492"/>
    <cellStyle name="Cálculo 3 11 2 2 4" xfId="3493"/>
    <cellStyle name="Cálculo 3 11 2 3" xfId="3494"/>
    <cellStyle name="Cálculo 3 11 2 3 2" xfId="3495"/>
    <cellStyle name="Cálculo 3 11 2 3 3" xfId="3496"/>
    <cellStyle name="Cálculo 3 11 2 3 4" xfId="3497"/>
    <cellStyle name="Cálculo 3 11 2 4" xfId="3498"/>
    <cellStyle name="Cálculo 3 11 2 5" xfId="3499"/>
    <cellStyle name="Cálculo 3 11 2 6" xfId="3500"/>
    <cellStyle name="Cálculo 3 11 3" xfId="3501"/>
    <cellStyle name="Cálculo 3 11 3 2" xfId="3502"/>
    <cellStyle name="Cálculo 3 11 3 2 2" xfId="3503"/>
    <cellStyle name="Cálculo 3 11 3 2 3" xfId="3504"/>
    <cellStyle name="Cálculo 3 11 3 2 4" xfId="3505"/>
    <cellStyle name="Cálculo 3 11 3 3" xfId="3506"/>
    <cellStyle name="Cálculo 3 11 3 3 2" xfId="3507"/>
    <cellStyle name="Cálculo 3 11 3 3 3" xfId="3508"/>
    <cellStyle name="Cálculo 3 11 3 3 4" xfId="3509"/>
    <cellStyle name="Cálculo 3 11 3 4" xfId="3510"/>
    <cellStyle name="Cálculo 3 11 3 5" xfId="3511"/>
    <cellStyle name="Cálculo 3 11 3 6" xfId="3512"/>
    <cellStyle name="Cálculo 3 11 4" xfId="3513"/>
    <cellStyle name="Cálculo 3 11 5" xfId="3514"/>
    <cellStyle name="Cálculo 3 11 6" xfId="3515"/>
    <cellStyle name="Cálculo 3 12" xfId="3516"/>
    <cellStyle name="Cálculo 3 13" xfId="3517"/>
    <cellStyle name="Cálculo 3 2" xfId="3518"/>
    <cellStyle name="Cálculo 3 2 10" xfId="3519"/>
    <cellStyle name="Cálculo 3 2 10 2" xfId="3520"/>
    <cellStyle name="Cálculo 3 2 10 2 2" xfId="3521"/>
    <cellStyle name="Cálculo 3 2 10 2 2 2" xfId="3522"/>
    <cellStyle name="Cálculo 3 2 10 2 2 3" xfId="3523"/>
    <cellStyle name="Cálculo 3 2 10 2 2 4" xfId="3524"/>
    <cellStyle name="Cálculo 3 2 10 2 3" xfId="3525"/>
    <cellStyle name="Cálculo 3 2 10 2 3 2" xfId="3526"/>
    <cellStyle name="Cálculo 3 2 10 2 3 3" xfId="3527"/>
    <cellStyle name="Cálculo 3 2 10 2 3 4" xfId="3528"/>
    <cellStyle name="Cálculo 3 2 10 2 4" xfId="3529"/>
    <cellStyle name="Cálculo 3 2 10 2 5" xfId="3530"/>
    <cellStyle name="Cálculo 3 2 10 2 6" xfId="3531"/>
    <cellStyle name="Cálculo 3 2 10 3" xfId="3532"/>
    <cellStyle name="Cálculo 3 2 10 3 2" xfId="3533"/>
    <cellStyle name="Cálculo 3 2 10 3 2 2" xfId="3534"/>
    <cellStyle name="Cálculo 3 2 10 3 2 3" xfId="3535"/>
    <cellStyle name="Cálculo 3 2 10 3 2 4" xfId="3536"/>
    <cellStyle name="Cálculo 3 2 10 3 3" xfId="3537"/>
    <cellStyle name="Cálculo 3 2 10 3 3 2" xfId="3538"/>
    <cellStyle name="Cálculo 3 2 10 3 3 3" xfId="3539"/>
    <cellStyle name="Cálculo 3 2 10 3 3 4" xfId="3540"/>
    <cellStyle name="Cálculo 3 2 10 3 4" xfId="3541"/>
    <cellStyle name="Cálculo 3 2 10 3 5" xfId="3542"/>
    <cellStyle name="Cálculo 3 2 10 3 6" xfId="3543"/>
    <cellStyle name="Cálculo 3 2 10 4" xfId="3544"/>
    <cellStyle name="Cálculo 3 2 10 5" xfId="3545"/>
    <cellStyle name="Cálculo 3 2 10 6" xfId="3546"/>
    <cellStyle name="Cálculo 3 2 11" xfId="3547"/>
    <cellStyle name="Cálculo 3 2 12" xfId="3548"/>
    <cellStyle name="Cálculo 3 2 2" xfId="3549"/>
    <cellStyle name="Cálculo 3 2 2 2" xfId="3550"/>
    <cellStyle name="Cálculo 3 2 2 2 2" xfId="3551"/>
    <cellStyle name="Cálculo 3 2 2 2 2 2" xfId="3552"/>
    <cellStyle name="Cálculo 3 2 2 2 2 2 2" xfId="3553"/>
    <cellStyle name="Cálculo 3 2 2 2 2 2 3" xfId="3554"/>
    <cellStyle name="Cálculo 3 2 2 2 2 2 4" xfId="3555"/>
    <cellStyle name="Cálculo 3 2 2 2 2 3" xfId="3556"/>
    <cellStyle name="Cálculo 3 2 2 2 2 3 2" xfId="3557"/>
    <cellStyle name="Cálculo 3 2 2 2 2 3 3" xfId="3558"/>
    <cellStyle name="Cálculo 3 2 2 2 2 3 4" xfId="3559"/>
    <cellStyle name="Cálculo 3 2 2 2 2 4" xfId="3560"/>
    <cellStyle name="Cálculo 3 2 2 2 2 5" xfId="3561"/>
    <cellStyle name="Cálculo 3 2 2 2 2 6" xfId="3562"/>
    <cellStyle name="Cálculo 3 2 2 2 3" xfId="3563"/>
    <cellStyle name="Cálculo 3 2 2 2 3 2" xfId="3564"/>
    <cellStyle name="Cálculo 3 2 2 2 3 2 2" xfId="3565"/>
    <cellStyle name="Cálculo 3 2 2 2 3 2 3" xfId="3566"/>
    <cellStyle name="Cálculo 3 2 2 2 3 2 4" xfId="3567"/>
    <cellStyle name="Cálculo 3 2 2 2 3 3" xfId="3568"/>
    <cellStyle name="Cálculo 3 2 2 2 3 3 2" xfId="3569"/>
    <cellStyle name="Cálculo 3 2 2 2 3 3 3" xfId="3570"/>
    <cellStyle name="Cálculo 3 2 2 2 3 3 4" xfId="3571"/>
    <cellStyle name="Cálculo 3 2 2 2 3 4" xfId="3572"/>
    <cellStyle name="Cálculo 3 2 2 2 3 5" xfId="3573"/>
    <cellStyle name="Cálculo 3 2 2 2 3 6" xfId="3574"/>
    <cellStyle name="Cálculo 3 2 2 2 4" xfId="3575"/>
    <cellStyle name="Cálculo 3 2 2 2 5" xfId="3576"/>
    <cellStyle name="Cálculo 3 2 2 2 6" xfId="3577"/>
    <cellStyle name="Cálculo 3 2 2 3" xfId="3578"/>
    <cellStyle name="Cálculo 3 2 2 4" xfId="3579"/>
    <cellStyle name="Cálculo 3 2 3" xfId="3580"/>
    <cellStyle name="Cálculo 3 2 3 2" xfId="3581"/>
    <cellStyle name="Cálculo 3 2 3 2 2" xfId="3582"/>
    <cellStyle name="Cálculo 3 2 3 2 2 2" xfId="3583"/>
    <cellStyle name="Cálculo 3 2 3 2 2 2 2" xfId="3584"/>
    <cellStyle name="Cálculo 3 2 3 2 2 2 3" xfId="3585"/>
    <cellStyle name="Cálculo 3 2 3 2 2 2 4" xfId="3586"/>
    <cellStyle name="Cálculo 3 2 3 2 2 3" xfId="3587"/>
    <cellStyle name="Cálculo 3 2 3 2 2 3 2" xfId="3588"/>
    <cellStyle name="Cálculo 3 2 3 2 2 3 3" xfId="3589"/>
    <cellStyle name="Cálculo 3 2 3 2 2 3 4" xfId="3590"/>
    <cellStyle name="Cálculo 3 2 3 2 2 4" xfId="3591"/>
    <cellStyle name="Cálculo 3 2 3 2 2 5" xfId="3592"/>
    <cellStyle name="Cálculo 3 2 3 2 2 6" xfId="3593"/>
    <cellStyle name="Cálculo 3 2 3 2 3" xfId="3594"/>
    <cellStyle name="Cálculo 3 2 3 2 3 2" xfId="3595"/>
    <cellStyle name="Cálculo 3 2 3 2 3 2 2" xfId="3596"/>
    <cellStyle name="Cálculo 3 2 3 2 3 2 3" xfId="3597"/>
    <cellStyle name="Cálculo 3 2 3 2 3 2 4" xfId="3598"/>
    <cellStyle name="Cálculo 3 2 3 2 3 3" xfId="3599"/>
    <cellStyle name="Cálculo 3 2 3 2 3 3 2" xfId="3600"/>
    <cellStyle name="Cálculo 3 2 3 2 3 3 3" xfId="3601"/>
    <cellStyle name="Cálculo 3 2 3 2 3 3 4" xfId="3602"/>
    <cellStyle name="Cálculo 3 2 3 2 3 4" xfId="3603"/>
    <cellStyle name="Cálculo 3 2 3 2 3 5" xfId="3604"/>
    <cellStyle name="Cálculo 3 2 3 2 3 6" xfId="3605"/>
    <cellStyle name="Cálculo 3 2 3 2 4" xfId="3606"/>
    <cellStyle name="Cálculo 3 2 3 2 5" xfId="3607"/>
    <cellStyle name="Cálculo 3 2 3 2 6" xfId="3608"/>
    <cellStyle name="Cálculo 3 2 3 3" xfId="3609"/>
    <cellStyle name="Cálculo 3 2 3 4" xfId="3610"/>
    <cellStyle name="Cálculo 3 2 4" xfId="3611"/>
    <cellStyle name="Cálculo 3 2 4 2" xfId="3612"/>
    <cellStyle name="Cálculo 3 2 4 2 2" xfId="3613"/>
    <cellStyle name="Cálculo 3 2 4 2 2 2" xfId="3614"/>
    <cellStyle name="Cálculo 3 2 4 2 2 2 2" xfId="3615"/>
    <cellStyle name="Cálculo 3 2 4 2 2 2 3" xfId="3616"/>
    <cellStyle name="Cálculo 3 2 4 2 2 2 4" xfId="3617"/>
    <cellStyle name="Cálculo 3 2 4 2 2 3" xfId="3618"/>
    <cellStyle name="Cálculo 3 2 4 2 2 3 2" xfId="3619"/>
    <cellStyle name="Cálculo 3 2 4 2 2 3 3" xfId="3620"/>
    <cellStyle name="Cálculo 3 2 4 2 2 3 4" xfId="3621"/>
    <cellStyle name="Cálculo 3 2 4 2 2 4" xfId="3622"/>
    <cellStyle name="Cálculo 3 2 4 2 2 5" xfId="3623"/>
    <cellStyle name="Cálculo 3 2 4 2 2 6" xfId="3624"/>
    <cellStyle name="Cálculo 3 2 4 2 3" xfId="3625"/>
    <cellStyle name="Cálculo 3 2 4 2 3 2" xfId="3626"/>
    <cellStyle name="Cálculo 3 2 4 2 3 2 2" xfId="3627"/>
    <cellStyle name="Cálculo 3 2 4 2 3 2 3" xfId="3628"/>
    <cellStyle name="Cálculo 3 2 4 2 3 2 4" xfId="3629"/>
    <cellStyle name="Cálculo 3 2 4 2 3 3" xfId="3630"/>
    <cellStyle name="Cálculo 3 2 4 2 3 3 2" xfId="3631"/>
    <cellStyle name="Cálculo 3 2 4 2 3 3 3" xfId="3632"/>
    <cellStyle name="Cálculo 3 2 4 2 3 3 4" xfId="3633"/>
    <cellStyle name="Cálculo 3 2 4 2 3 4" xfId="3634"/>
    <cellStyle name="Cálculo 3 2 4 2 3 5" xfId="3635"/>
    <cellStyle name="Cálculo 3 2 4 2 3 6" xfId="3636"/>
    <cellStyle name="Cálculo 3 2 4 2 4" xfId="3637"/>
    <cellStyle name="Cálculo 3 2 4 2 5" xfId="3638"/>
    <cellStyle name="Cálculo 3 2 4 2 6" xfId="3639"/>
    <cellStyle name="Cálculo 3 2 4 3" xfId="3640"/>
    <cellStyle name="Cálculo 3 2 4 4" xfId="3641"/>
    <cellStyle name="Cálculo 3 2 5" xfId="3642"/>
    <cellStyle name="Cálculo 3 2 5 2" xfId="3643"/>
    <cellStyle name="Cálculo 3 2 5 2 2" xfId="3644"/>
    <cellStyle name="Cálculo 3 2 5 2 2 2" xfId="3645"/>
    <cellStyle name="Cálculo 3 2 5 2 2 2 2" xfId="3646"/>
    <cellStyle name="Cálculo 3 2 5 2 2 2 3" xfId="3647"/>
    <cellStyle name="Cálculo 3 2 5 2 2 2 4" xfId="3648"/>
    <cellStyle name="Cálculo 3 2 5 2 2 3" xfId="3649"/>
    <cellStyle name="Cálculo 3 2 5 2 2 3 2" xfId="3650"/>
    <cellStyle name="Cálculo 3 2 5 2 2 3 3" xfId="3651"/>
    <cellStyle name="Cálculo 3 2 5 2 2 3 4" xfId="3652"/>
    <cellStyle name="Cálculo 3 2 5 2 2 4" xfId="3653"/>
    <cellStyle name="Cálculo 3 2 5 2 2 5" xfId="3654"/>
    <cellStyle name="Cálculo 3 2 5 2 2 6" xfId="3655"/>
    <cellStyle name="Cálculo 3 2 5 2 3" xfId="3656"/>
    <cellStyle name="Cálculo 3 2 5 2 3 2" xfId="3657"/>
    <cellStyle name="Cálculo 3 2 5 2 3 2 2" xfId="3658"/>
    <cellStyle name="Cálculo 3 2 5 2 3 2 3" xfId="3659"/>
    <cellStyle name="Cálculo 3 2 5 2 3 2 4" xfId="3660"/>
    <cellStyle name="Cálculo 3 2 5 2 3 3" xfId="3661"/>
    <cellStyle name="Cálculo 3 2 5 2 3 3 2" xfId="3662"/>
    <cellStyle name="Cálculo 3 2 5 2 3 3 3" xfId="3663"/>
    <cellStyle name="Cálculo 3 2 5 2 3 3 4" xfId="3664"/>
    <cellStyle name="Cálculo 3 2 5 2 3 4" xfId="3665"/>
    <cellStyle name="Cálculo 3 2 5 2 3 5" xfId="3666"/>
    <cellStyle name="Cálculo 3 2 5 2 3 6" xfId="3667"/>
    <cellStyle name="Cálculo 3 2 5 2 4" xfId="3668"/>
    <cellStyle name="Cálculo 3 2 5 2 5" xfId="3669"/>
    <cellStyle name="Cálculo 3 2 5 2 6" xfId="3670"/>
    <cellStyle name="Cálculo 3 2 5 3" xfId="3671"/>
    <cellStyle name="Cálculo 3 2 5 4" xfId="3672"/>
    <cellStyle name="Cálculo 3 2 6" xfId="3673"/>
    <cellStyle name="Cálculo 3 2 6 2" xfId="3674"/>
    <cellStyle name="Cálculo 3 2 6 2 2" xfId="3675"/>
    <cellStyle name="Cálculo 3 2 6 2 2 2" xfId="3676"/>
    <cellStyle name="Cálculo 3 2 6 2 2 3" xfId="3677"/>
    <cellStyle name="Cálculo 3 2 6 2 2 4" xfId="3678"/>
    <cellStyle name="Cálculo 3 2 6 2 3" xfId="3679"/>
    <cellStyle name="Cálculo 3 2 6 2 3 2" xfId="3680"/>
    <cellStyle name="Cálculo 3 2 6 2 3 3" xfId="3681"/>
    <cellStyle name="Cálculo 3 2 6 2 3 4" xfId="3682"/>
    <cellStyle name="Cálculo 3 2 6 2 4" xfId="3683"/>
    <cellStyle name="Cálculo 3 2 6 2 5" xfId="3684"/>
    <cellStyle name="Cálculo 3 2 6 2 6" xfId="3685"/>
    <cellStyle name="Cálculo 3 2 6 3" xfId="3686"/>
    <cellStyle name="Cálculo 3 2 6 3 2" xfId="3687"/>
    <cellStyle name="Cálculo 3 2 6 3 2 2" xfId="3688"/>
    <cellStyle name="Cálculo 3 2 6 3 2 3" xfId="3689"/>
    <cellStyle name="Cálculo 3 2 6 3 2 4" xfId="3690"/>
    <cellStyle name="Cálculo 3 2 6 3 3" xfId="3691"/>
    <cellStyle name="Cálculo 3 2 6 3 3 2" xfId="3692"/>
    <cellStyle name="Cálculo 3 2 6 3 3 3" xfId="3693"/>
    <cellStyle name="Cálculo 3 2 6 3 3 4" xfId="3694"/>
    <cellStyle name="Cálculo 3 2 6 3 4" xfId="3695"/>
    <cellStyle name="Cálculo 3 2 6 3 5" xfId="3696"/>
    <cellStyle name="Cálculo 3 2 6 3 6" xfId="3697"/>
    <cellStyle name="Cálculo 3 2 6 4" xfId="3698"/>
    <cellStyle name="Cálculo 3 2 6 4 2" xfId="3699"/>
    <cellStyle name="Cálculo 3 2 6 4 3" xfId="3700"/>
    <cellStyle name="Cálculo 3 2 6 4 4" xfId="3701"/>
    <cellStyle name="Cálculo 3 2 6 5" xfId="3702"/>
    <cellStyle name="Cálculo 3 2 6 6" xfId="3703"/>
    <cellStyle name="Cálculo 3 2 7" xfId="3704"/>
    <cellStyle name="Cálculo 3 2 7 2" xfId="3705"/>
    <cellStyle name="Cálculo 3 2 7 2 2" xfId="3706"/>
    <cellStyle name="Cálculo 3 2 7 2 2 2" xfId="3707"/>
    <cellStyle name="Cálculo 3 2 7 2 2 3" xfId="3708"/>
    <cellStyle name="Cálculo 3 2 7 2 2 4" xfId="3709"/>
    <cellStyle name="Cálculo 3 2 7 2 3" xfId="3710"/>
    <cellStyle name="Cálculo 3 2 7 2 3 2" xfId="3711"/>
    <cellStyle name="Cálculo 3 2 7 2 3 3" xfId="3712"/>
    <cellStyle name="Cálculo 3 2 7 2 3 4" xfId="3713"/>
    <cellStyle name="Cálculo 3 2 7 2 4" xfId="3714"/>
    <cellStyle name="Cálculo 3 2 7 2 5" xfId="3715"/>
    <cellStyle name="Cálculo 3 2 7 2 6" xfId="3716"/>
    <cellStyle name="Cálculo 3 2 7 3" xfId="3717"/>
    <cellStyle name="Cálculo 3 2 7 3 2" xfId="3718"/>
    <cellStyle name="Cálculo 3 2 7 3 2 2" xfId="3719"/>
    <cellStyle name="Cálculo 3 2 7 3 2 3" xfId="3720"/>
    <cellStyle name="Cálculo 3 2 7 3 2 4" xfId="3721"/>
    <cellStyle name="Cálculo 3 2 7 3 3" xfId="3722"/>
    <cellStyle name="Cálculo 3 2 7 3 3 2" xfId="3723"/>
    <cellStyle name="Cálculo 3 2 7 3 3 3" xfId="3724"/>
    <cellStyle name="Cálculo 3 2 7 3 3 4" xfId="3725"/>
    <cellStyle name="Cálculo 3 2 7 3 4" xfId="3726"/>
    <cellStyle name="Cálculo 3 2 7 3 5" xfId="3727"/>
    <cellStyle name="Cálculo 3 2 7 3 6" xfId="3728"/>
    <cellStyle name="Cálculo 3 2 7 4" xfId="3729"/>
    <cellStyle name="Cálculo 3 2 7 4 2" xfId="3730"/>
    <cellStyle name="Cálculo 3 2 7 4 3" xfId="3731"/>
    <cellStyle name="Cálculo 3 2 7 4 4" xfId="3732"/>
    <cellStyle name="Cálculo 3 2 7 5" xfId="3733"/>
    <cellStyle name="Cálculo 3 2 7 6" xfId="3734"/>
    <cellStyle name="Cálculo 3 2 8" xfId="3735"/>
    <cellStyle name="Cálculo 3 2 8 2" xfId="3736"/>
    <cellStyle name="Cálculo 3 2 8 2 2" xfId="3737"/>
    <cellStyle name="Cálculo 3 2 8 2 2 2" xfId="3738"/>
    <cellStyle name="Cálculo 3 2 8 2 2 3" xfId="3739"/>
    <cellStyle name="Cálculo 3 2 8 2 2 4" xfId="3740"/>
    <cellStyle name="Cálculo 3 2 8 2 3" xfId="3741"/>
    <cellStyle name="Cálculo 3 2 8 2 3 2" xfId="3742"/>
    <cellStyle name="Cálculo 3 2 8 2 3 3" xfId="3743"/>
    <cellStyle name="Cálculo 3 2 8 2 3 4" xfId="3744"/>
    <cellStyle name="Cálculo 3 2 8 2 4" xfId="3745"/>
    <cellStyle name="Cálculo 3 2 8 2 5" xfId="3746"/>
    <cellStyle name="Cálculo 3 2 8 2 6" xfId="3747"/>
    <cellStyle name="Cálculo 3 2 8 3" xfId="3748"/>
    <cellStyle name="Cálculo 3 2 8 3 2" xfId="3749"/>
    <cellStyle name="Cálculo 3 2 8 3 2 2" xfId="3750"/>
    <cellStyle name="Cálculo 3 2 8 3 2 3" xfId="3751"/>
    <cellStyle name="Cálculo 3 2 8 3 2 4" xfId="3752"/>
    <cellStyle name="Cálculo 3 2 8 3 3" xfId="3753"/>
    <cellStyle name="Cálculo 3 2 8 3 3 2" xfId="3754"/>
    <cellStyle name="Cálculo 3 2 8 3 3 3" xfId="3755"/>
    <cellStyle name="Cálculo 3 2 8 3 3 4" xfId="3756"/>
    <cellStyle name="Cálculo 3 2 8 3 4" xfId="3757"/>
    <cellStyle name="Cálculo 3 2 8 3 5" xfId="3758"/>
    <cellStyle name="Cálculo 3 2 8 3 6" xfId="3759"/>
    <cellStyle name="Cálculo 3 2 8 4" xfId="3760"/>
    <cellStyle name="Cálculo 3 2 8 4 2" xfId="3761"/>
    <cellStyle name="Cálculo 3 2 8 4 3" xfId="3762"/>
    <cellStyle name="Cálculo 3 2 8 4 4" xfId="3763"/>
    <cellStyle name="Cálculo 3 2 8 5" xfId="3764"/>
    <cellStyle name="Cálculo 3 2 8 6" xfId="3765"/>
    <cellStyle name="Cálculo 3 2 9" xfId="3766"/>
    <cellStyle name="Cálculo 3 2 9 2" xfId="3767"/>
    <cellStyle name="Cálculo 3 2 9 2 2" xfId="3768"/>
    <cellStyle name="Cálculo 3 2 9 2 2 2" xfId="3769"/>
    <cellStyle name="Cálculo 3 2 9 2 2 3" xfId="3770"/>
    <cellStyle name="Cálculo 3 2 9 2 2 4" xfId="3771"/>
    <cellStyle name="Cálculo 3 2 9 2 3" xfId="3772"/>
    <cellStyle name="Cálculo 3 2 9 2 3 2" xfId="3773"/>
    <cellStyle name="Cálculo 3 2 9 2 3 3" xfId="3774"/>
    <cellStyle name="Cálculo 3 2 9 2 3 4" xfId="3775"/>
    <cellStyle name="Cálculo 3 2 9 2 4" xfId="3776"/>
    <cellStyle name="Cálculo 3 2 9 2 5" xfId="3777"/>
    <cellStyle name="Cálculo 3 2 9 2 6" xfId="3778"/>
    <cellStyle name="Cálculo 3 2 9 3" xfId="3779"/>
    <cellStyle name="Cálculo 3 2 9 3 2" xfId="3780"/>
    <cellStyle name="Cálculo 3 2 9 3 2 2" xfId="3781"/>
    <cellStyle name="Cálculo 3 2 9 3 2 3" xfId="3782"/>
    <cellStyle name="Cálculo 3 2 9 3 2 4" xfId="3783"/>
    <cellStyle name="Cálculo 3 2 9 3 3" xfId="3784"/>
    <cellStyle name="Cálculo 3 2 9 3 3 2" xfId="3785"/>
    <cellStyle name="Cálculo 3 2 9 3 3 3" xfId="3786"/>
    <cellStyle name="Cálculo 3 2 9 3 3 4" xfId="3787"/>
    <cellStyle name="Cálculo 3 2 9 3 4" xfId="3788"/>
    <cellStyle name="Cálculo 3 2 9 3 5" xfId="3789"/>
    <cellStyle name="Cálculo 3 2 9 3 6" xfId="3790"/>
    <cellStyle name="Cálculo 3 2 9 4" xfId="3791"/>
    <cellStyle name="Cálculo 3 2 9 4 2" xfId="3792"/>
    <cellStyle name="Cálculo 3 2 9 4 3" xfId="3793"/>
    <cellStyle name="Cálculo 3 2 9 4 4" xfId="3794"/>
    <cellStyle name="Cálculo 3 2 9 5" xfId="3795"/>
    <cellStyle name="Cálculo 3 2 9 6" xfId="3796"/>
    <cellStyle name="Cálculo 3 3" xfId="3797"/>
    <cellStyle name="Cálculo 3 3 10" xfId="3798"/>
    <cellStyle name="Cálculo 3 3 10 2" xfId="3799"/>
    <cellStyle name="Cálculo 3 3 10 2 2" xfId="3800"/>
    <cellStyle name="Cálculo 3 3 10 2 2 2" xfId="3801"/>
    <cellStyle name="Cálculo 3 3 10 2 2 3" xfId="3802"/>
    <cellStyle name="Cálculo 3 3 10 2 2 4" xfId="3803"/>
    <cellStyle name="Cálculo 3 3 10 2 3" xfId="3804"/>
    <cellStyle name="Cálculo 3 3 10 2 3 2" xfId="3805"/>
    <cellStyle name="Cálculo 3 3 10 2 3 3" xfId="3806"/>
    <cellStyle name="Cálculo 3 3 10 2 3 4" xfId="3807"/>
    <cellStyle name="Cálculo 3 3 10 2 4" xfId="3808"/>
    <cellStyle name="Cálculo 3 3 10 2 5" xfId="3809"/>
    <cellStyle name="Cálculo 3 3 10 2 6" xfId="3810"/>
    <cellStyle name="Cálculo 3 3 10 3" xfId="3811"/>
    <cellStyle name="Cálculo 3 3 10 3 2" xfId="3812"/>
    <cellStyle name="Cálculo 3 3 10 3 2 2" xfId="3813"/>
    <cellStyle name="Cálculo 3 3 10 3 2 3" xfId="3814"/>
    <cellStyle name="Cálculo 3 3 10 3 2 4" xfId="3815"/>
    <cellStyle name="Cálculo 3 3 10 3 3" xfId="3816"/>
    <cellStyle name="Cálculo 3 3 10 3 3 2" xfId="3817"/>
    <cellStyle name="Cálculo 3 3 10 3 3 3" xfId="3818"/>
    <cellStyle name="Cálculo 3 3 10 3 3 4" xfId="3819"/>
    <cellStyle name="Cálculo 3 3 10 3 4" xfId="3820"/>
    <cellStyle name="Cálculo 3 3 10 3 5" xfId="3821"/>
    <cellStyle name="Cálculo 3 3 10 3 6" xfId="3822"/>
    <cellStyle name="Cálculo 3 3 10 4" xfId="3823"/>
    <cellStyle name="Cálculo 3 3 10 5" xfId="3824"/>
    <cellStyle name="Cálculo 3 3 10 6" xfId="3825"/>
    <cellStyle name="Cálculo 3 3 11" xfId="3826"/>
    <cellStyle name="Cálculo 3 3 12" xfId="3827"/>
    <cellStyle name="Cálculo 3 3 2" xfId="3828"/>
    <cellStyle name="Cálculo 3 3 2 2" xfId="3829"/>
    <cellStyle name="Cálculo 3 3 2 2 2" xfId="3830"/>
    <cellStyle name="Cálculo 3 3 2 2 2 2" xfId="3831"/>
    <cellStyle name="Cálculo 3 3 2 2 2 2 2" xfId="3832"/>
    <cellStyle name="Cálculo 3 3 2 2 2 2 3" xfId="3833"/>
    <cellStyle name="Cálculo 3 3 2 2 2 2 4" xfId="3834"/>
    <cellStyle name="Cálculo 3 3 2 2 2 3" xfId="3835"/>
    <cellStyle name="Cálculo 3 3 2 2 2 3 2" xfId="3836"/>
    <cellStyle name="Cálculo 3 3 2 2 2 3 3" xfId="3837"/>
    <cellStyle name="Cálculo 3 3 2 2 2 3 4" xfId="3838"/>
    <cellStyle name="Cálculo 3 3 2 2 2 4" xfId="3839"/>
    <cellStyle name="Cálculo 3 3 2 2 2 5" xfId="3840"/>
    <cellStyle name="Cálculo 3 3 2 2 2 6" xfId="3841"/>
    <cellStyle name="Cálculo 3 3 2 2 3" xfId="3842"/>
    <cellStyle name="Cálculo 3 3 2 2 3 2" xfId="3843"/>
    <cellStyle name="Cálculo 3 3 2 2 3 2 2" xfId="3844"/>
    <cellStyle name="Cálculo 3 3 2 2 3 2 3" xfId="3845"/>
    <cellStyle name="Cálculo 3 3 2 2 3 2 4" xfId="3846"/>
    <cellStyle name="Cálculo 3 3 2 2 3 3" xfId="3847"/>
    <cellStyle name="Cálculo 3 3 2 2 3 3 2" xfId="3848"/>
    <cellStyle name="Cálculo 3 3 2 2 3 3 3" xfId="3849"/>
    <cellStyle name="Cálculo 3 3 2 2 3 3 4" xfId="3850"/>
    <cellStyle name="Cálculo 3 3 2 2 3 4" xfId="3851"/>
    <cellStyle name="Cálculo 3 3 2 2 3 5" xfId="3852"/>
    <cellStyle name="Cálculo 3 3 2 2 3 6" xfId="3853"/>
    <cellStyle name="Cálculo 3 3 2 2 4" xfId="3854"/>
    <cellStyle name="Cálculo 3 3 2 2 5" xfId="3855"/>
    <cellStyle name="Cálculo 3 3 2 2 6" xfId="3856"/>
    <cellStyle name="Cálculo 3 3 2 3" xfId="3857"/>
    <cellStyle name="Cálculo 3 3 2 4" xfId="3858"/>
    <cellStyle name="Cálculo 3 3 3" xfId="3859"/>
    <cellStyle name="Cálculo 3 3 3 2" xfId="3860"/>
    <cellStyle name="Cálculo 3 3 3 2 2" xfId="3861"/>
    <cellStyle name="Cálculo 3 3 3 2 2 2" xfId="3862"/>
    <cellStyle name="Cálculo 3 3 3 2 2 2 2" xfId="3863"/>
    <cellStyle name="Cálculo 3 3 3 2 2 2 3" xfId="3864"/>
    <cellStyle name="Cálculo 3 3 3 2 2 2 4" xfId="3865"/>
    <cellStyle name="Cálculo 3 3 3 2 2 3" xfId="3866"/>
    <cellStyle name="Cálculo 3 3 3 2 2 3 2" xfId="3867"/>
    <cellStyle name="Cálculo 3 3 3 2 2 3 3" xfId="3868"/>
    <cellStyle name="Cálculo 3 3 3 2 2 3 4" xfId="3869"/>
    <cellStyle name="Cálculo 3 3 3 2 2 4" xfId="3870"/>
    <cellStyle name="Cálculo 3 3 3 2 2 5" xfId="3871"/>
    <cellStyle name="Cálculo 3 3 3 2 2 6" xfId="3872"/>
    <cellStyle name="Cálculo 3 3 3 2 3" xfId="3873"/>
    <cellStyle name="Cálculo 3 3 3 2 3 2" xfId="3874"/>
    <cellStyle name="Cálculo 3 3 3 2 3 2 2" xfId="3875"/>
    <cellStyle name="Cálculo 3 3 3 2 3 2 3" xfId="3876"/>
    <cellStyle name="Cálculo 3 3 3 2 3 2 4" xfId="3877"/>
    <cellStyle name="Cálculo 3 3 3 2 3 3" xfId="3878"/>
    <cellStyle name="Cálculo 3 3 3 2 3 3 2" xfId="3879"/>
    <cellStyle name="Cálculo 3 3 3 2 3 3 3" xfId="3880"/>
    <cellStyle name="Cálculo 3 3 3 2 3 3 4" xfId="3881"/>
    <cellStyle name="Cálculo 3 3 3 2 3 4" xfId="3882"/>
    <cellStyle name="Cálculo 3 3 3 2 3 5" xfId="3883"/>
    <cellStyle name="Cálculo 3 3 3 2 3 6" xfId="3884"/>
    <cellStyle name="Cálculo 3 3 3 2 4" xfId="3885"/>
    <cellStyle name="Cálculo 3 3 3 2 5" xfId="3886"/>
    <cellStyle name="Cálculo 3 3 3 2 6" xfId="3887"/>
    <cellStyle name="Cálculo 3 3 3 3" xfId="3888"/>
    <cellStyle name="Cálculo 3 3 3 4" xfId="3889"/>
    <cellStyle name="Cálculo 3 3 4" xfId="3890"/>
    <cellStyle name="Cálculo 3 3 4 2" xfId="3891"/>
    <cellStyle name="Cálculo 3 3 4 2 2" xfId="3892"/>
    <cellStyle name="Cálculo 3 3 4 2 2 2" xfId="3893"/>
    <cellStyle name="Cálculo 3 3 4 2 2 2 2" xfId="3894"/>
    <cellStyle name="Cálculo 3 3 4 2 2 2 3" xfId="3895"/>
    <cellStyle name="Cálculo 3 3 4 2 2 2 4" xfId="3896"/>
    <cellStyle name="Cálculo 3 3 4 2 2 3" xfId="3897"/>
    <cellStyle name="Cálculo 3 3 4 2 2 3 2" xfId="3898"/>
    <cellStyle name="Cálculo 3 3 4 2 2 3 3" xfId="3899"/>
    <cellStyle name="Cálculo 3 3 4 2 2 3 4" xfId="3900"/>
    <cellStyle name="Cálculo 3 3 4 2 2 4" xfId="3901"/>
    <cellStyle name="Cálculo 3 3 4 2 2 5" xfId="3902"/>
    <cellStyle name="Cálculo 3 3 4 2 2 6" xfId="3903"/>
    <cellStyle name="Cálculo 3 3 4 2 3" xfId="3904"/>
    <cellStyle name="Cálculo 3 3 4 2 3 2" xfId="3905"/>
    <cellStyle name="Cálculo 3 3 4 2 3 2 2" xfId="3906"/>
    <cellStyle name="Cálculo 3 3 4 2 3 2 3" xfId="3907"/>
    <cellStyle name="Cálculo 3 3 4 2 3 2 4" xfId="3908"/>
    <cellStyle name="Cálculo 3 3 4 2 3 3" xfId="3909"/>
    <cellStyle name="Cálculo 3 3 4 2 3 3 2" xfId="3910"/>
    <cellStyle name="Cálculo 3 3 4 2 3 3 3" xfId="3911"/>
    <cellStyle name="Cálculo 3 3 4 2 3 3 4" xfId="3912"/>
    <cellStyle name="Cálculo 3 3 4 2 3 4" xfId="3913"/>
    <cellStyle name="Cálculo 3 3 4 2 3 5" xfId="3914"/>
    <cellStyle name="Cálculo 3 3 4 2 3 6" xfId="3915"/>
    <cellStyle name="Cálculo 3 3 4 2 4" xfId="3916"/>
    <cellStyle name="Cálculo 3 3 4 2 5" xfId="3917"/>
    <cellStyle name="Cálculo 3 3 4 2 6" xfId="3918"/>
    <cellStyle name="Cálculo 3 3 4 3" xfId="3919"/>
    <cellStyle name="Cálculo 3 3 4 4" xfId="3920"/>
    <cellStyle name="Cálculo 3 3 5" xfId="3921"/>
    <cellStyle name="Cálculo 3 3 5 2" xfId="3922"/>
    <cellStyle name="Cálculo 3 3 5 2 2" xfId="3923"/>
    <cellStyle name="Cálculo 3 3 5 2 2 2" xfId="3924"/>
    <cellStyle name="Cálculo 3 3 5 2 2 2 2" xfId="3925"/>
    <cellStyle name="Cálculo 3 3 5 2 2 2 3" xfId="3926"/>
    <cellStyle name="Cálculo 3 3 5 2 2 2 4" xfId="3927"/>
    <cellStyle name="Cálculo 3 3 5 2 2 3" xfId="3928"/>
    <cellStyle name="Cálculo 3 3 5 2 2 3 2" xfId="3929"/>
    <cellStyle name="Cálculo 3 3 5 2 2 3 3" xfId="3930"/>
    <cellStyle name="Cálculo 3 3 5 2 2 3 4" xfId="3931"/>
    <cellStyle name="Cálculo 3 3 5 2 2 4" xfId="3932"/>
    <cellStyle name="Cálculo 3 3 5 2 2 5" xfId="3933"/>
    <cellStyle name="Cálculo 3 3 5 2 2 6" xfId="3934"/>
    <cellStyle name="Cálculo 3 3 5 2 3" xfId="3935"/>
    <cellStyle name="Cálculo 3 3 5 2 3 2" xfId="3936"/>
    <cellStyle name="Cálculo 3 3 5 2 3 2 2" xfId="3937"/>
    <cellStyle name="Cálculo 3 3 5 2 3 2 3" xfId="3938"/>
    <cellStyle name="Cálculo 3 3 5 2 3 2 4" xfId="3939"/>
    <cellStyle name="Cálculo 3 3 5 2 3 3" xfId="3940"/>
    <cellStyle name="Cálculo 3 3 5 2 3 3 2" xfId="3941"/>
    <cellStyle name="Cálculo 3 3 5 2 3 3 3" xfId="3942"/>
    <cellStyle name="Cálculo 3 3 5 2 3 3 4" xfId="3943"/>
    <cellStyle name="Cálculo 3 3 5 2 3 4" xfId="3944"/>
    <cellStyle name="Cálculo 3 3 5 2 3 5" xfId="3945"/>
    <cellStyle name="Cálculo 3 3 5 2 3 6" xfId="3946"/>
    <cellStyle name="Cálculo 3 3 5 2 4" xfId="3947"/>
    <cellStyle name="Cálculo 3 3 5 2 5" xfId="3948"/>
    <cellStyle name="Cálculo 3 3 5 2 6" xfId="3949"/>
    <cellStyle name="Cálculo 3 3 5 3" xfId="3950"/>
    <cellStyle name="Cálculo 3 3 5 4" xfId="3951"/>
    <cellStyle name="Cálculo 3 3 6" xfId="3952"/>
    <cellStyle name="Cálculo 3 3 6 2" xfId="3953"/>
    <cellStyle name="Cálculo 3 3 6 2 2" xfId="3954"/>
    <cellStyle name="Cálculo 3 3 6 2 2 2" xfId="3955"/>
    <cellStyle name="Cálculo 3 3 6 2 2 3" xfId="3956"/>
    <cellStyle name="Cálculo 3 3 6 2 2 4" xfId="3957"/>
    <cellStyle name="Cálculo 3 3 6 2 3" xfId="3958"/>
    <cellStyle name="Cálculo 3 3 6 2 3 2" xfId="3959"/>
    <cellStyle name="Cálculo 3 3 6 2 3 3" xfId="3960"/>
    <cellStyle name="Cálculo 3 3 6 2 3 4" xfId="3961"/>
    <cellStyle name="Cálculo 3 3 6 2 4" xfId="3962"/>
    <cellStyle name="Cálculo 3 3 6 2 5" xfId="3963"/>
    <cellStyle name="Cálculo 3 3 6 2 6" xfId="3964"/>
    <cellStyle name="Cálculo 3 3 6 3" xfId="3965"/>
    <cellStyle name="Cálculo 3 3 6 3 2" xfId="3966"/>
    <cellStyle name="Cálculo 3 3 6 3 2 2" xfId="3967"/>
    <cellStyle name="Cálculo 3 3 6 3 2 3" xfId="3968"/>
    <cellStyle name="Cálculo 3 3 6 3 2 4" xfId="3969"/>
    <cellStyle name="Cálculo 3 3 6 3 3" xfId="3970"/>
    <cellStyle name="Cálculo 3 3 6 3 3 2" xfId="3971"/>
    <cellStyle name="Cálculo 3 3 6 3 3 3" xfId="3972"/>
    <cellStyle name="Cálculo 3 3 6 3 3 4" xfId="3973"/>
    <cellStyle name="Cálculo 3 3 6 3 4" xfId="3974"/>
    <cellStyle name="Cálculo 3 3 6 3 5" xfId="3975"/>
    <cellStyle name="Cálculo 3 3 6 3 6" xfId="3976"/>
    <cellStyle name="Cálculo 3 3 6 4" xfId="3977"/>
    <cellStyle name="Cálculo 3 3 6 4 2" xfId="3978"/>
    <cellStyle name="Cálculo 3 3 6 4 3" xfId="3979"/>
    <cellStyle name="Cálculo 3 3 6 4 4" xfId="3980"/>
    <cellStyle name="Cálculo 3 3 6 5" xfId="3981"/>
    <cellStyle name="Cálculo 3 3 6 6" xfId="3982"/>
    <cellStyle name="Cálculo 3 3 7" xfId="3983"/>
    <cellStyle name="Cálculo 3 3 7 2" xfId="3984"/>
    <cellStyle name="Cálculo 3 3 7 2 2" xfId="3985"/>
    <cellStyle name="Cálculo 3 3 7 2 2 2" xfId="3986"/>
    <cellStyle name="Cálculo 3 3 7 2 2 3" xfId="3987"/>
    <cellStyle name="Cálculo 3 3 7 2 2 4" xfId="3988"/>
    <cellStyle name="Cálculo 3 3 7 2 3" xfId="3989"/>
    <cellStyle name="Cálculo 3 3 7 2 3 2" xfId="3990"/>
    <cellStyle name="Cálculo 3 3 7 2 3 3" xfId="3991"/>
    <cellStyle name="Cálculo 3 3 7 2 3 4" xfId="3992"/>
    <cellStyle name="Cálculo 3 3 7 2 4" xfId="3993"/>
    <cellStyle name="Cálculo 3 3 7 2 5" xfId="3994"/>
    <cellStyle name="Cálculo 3 3 7 2 6" xfId="3995"/>
    <cellStyle name="Cálculo 3 3 7 3" xfId="3996"/>
    <cellStyle name="Cálculo 3 3 7 3 2" xfId="3997"/>
    <cellStyle name="Cálculo 3 3 7 3 2 2" xfId="3998"/>
    <cellStyle name="Cálculo 3 3 7 3 2 3" xfId="3999"/>
    <cellStyle name="Cálculo 3 3 7 3 2 4" xfId="4000"/>
    <cellStyle name="Cálculo 3 3 7 3 3" xfId="4001"/>
    <cellStyle name="Cálculo 3 3 7 3 3 2" xfId="4002"/>
    <cellStyle name="Cálculo 3 3 7 3 3 3" xfId="4003"/>
    <cellStyle name="Cálculo 3 3 7 3 3 4" xfId="4004"/>
    <cellStyle name="Cálculo 3 3 7 3 4" xfId="4005"/>
    <cellStyle name="Cálculo 3 3 7 3 5" xfId="4006"/>
    <cellStyle name="Cálculo 3 3 7 3 6" xfId="4007"/>
    <cellStyle name="Cálculo 3 3 7 4" xfId="4008"/>
    <cellStyle name="Cálculo 3 3 7 4 2" xfId="4009"/>
    <cellStyle name="Cálculo 3 3 7 4 3" xfId="4010"/>
    <cellStyle name="Cálculo 3 3 7 4 4" xfId="4011"/>
    <cellStyle name="Cálculo 3 3 7 5" xfId="4012"/>
    <cellStyle name="Cálculo 3 3 7 6" xfId="4013"/>
    <cellStyle name="Cálculo 3 3 8" xfId="4014"/>
    <cellStyle name="Cálculo 3 3 8 2" xfId="4015"/>
    <cellStyle name="Cálculo 3 3 8 2 2" xfId="4016"/>
    <cellStyle name="Cálculo 3 3 8 2 2 2" xfId="4017"/>
    <cellStyle name="Cálculo 3 3 8 2 2 3" xfId="4018"/>
    <cellStyle name="Cálculo 3 3 8 2 2 4" xfId="4019"/>
    <cellStyle name="Cálculo 3 3 8 2 3" xfId="4020"/>
    <cellStyle name="Cálculo 3 3 8 2 3 2" xfId="4021"/>
    <cellStyle name="Cálculo 3 3 8 2 3 3" xfId="4022"/>
    <cellStyle name="Cálculo 3 3 8 2 3 4" xfId="4023"/>
    <cellStyle name="Cálculo 3 3 8 2 4" xfId="4024"/>
    <cellStyle name="Cálculo 3 3 8 2 5" xfId="4025"/>
    <cellStyle name="Cálculo 3 3 8 2 6" xfId="4026"/>
    <cellStyle name="Cálculo 3 3 8 3" xfId="4027"/>
    <cellStyle name="Cálculo 3 3 8 3 2" xfId="4028"/>
    <cellStyle name="Cálculo 3 3 8 3 2 2" xfId="4029"/>
    <cellStyle name="Cálculo 3 3 8 3 2 3" xfId="4030"/>
    <cellStyle name="Cálculo 3 3 8 3 2 4" xfId="4031"/>
    <cellStyle name="Cálculo 3 3 8 3 3" xfId="4032"/>
    <cellStyle name="Cálculo 3 3 8 3 3 2" xfId="4033"/>
    <cellStyle name="Cálculo 3 3 8 3 3 3" xfId="4034"/>
    <cellStyle name="Cálculo 3 3 8 3 3 4" xfId="4035"/>
    <cellStyle name="Cálculo 3 3 8 3 4" xfId="4036"/>
    <cellStyle name="Cálculo 3 3 8 3 5" xfId="4037"/>
    <cellStyle name="Cálculo 3 3 8 3 6" xfId="4038"/>
    <cellStyle name="Cálculo 3 3 8 4" xfId="4039"/>
    <cellStyle name="Cálculo 3 3 8 4 2" xfId="4040"/>
    <cellStyle name="Cálculo 3 3 8 4 3" xfId="4041"/>
    <cellStyle name="Cálculo 3 3 8 4 4" xfId="4042"/>
    <cellStyle name="Cálculo 3 3 8 5" xfId="4043"/>
    <cellStyle name="Cálculo 3 3 8 6" xfId="4044"/>
    <cellStyle name="Cálculo 3 3 9" xfId="4045"/>
    <cellStyle name="Cálculo 3 3 9 2" xfId="4046"/>
    <cellStyle name="Cálculo 3 3 9 2 2" xfId="4047"/>
    <cellStyle name="Cálculo 3 3 9 2 2 2" xfId="4048"/>
    <cellStyle name="Cálculo 3 3 9 2 2 3" xfId="4049"/>
    <cellStyle name="Cálculo 3 3 9 2 2 4" xfId="4050"/>
    <cellStyle name="Cálculo 3 3 9 2 3" xfId="4051"/>
    <cellStyle name="Cálculo 3 3 9 2 3 2" xfId="4052"/>
    <cellStyle name="Cálculo 3 3 9 2 3 3" xfId="4053"/>
    <cellStyle name="Cálculo 3 3 9 2 3 4" xfId="4054"/>
    <cellStyle name="Cálculo 3 3 9 2 4" xfId="4055"/>
    <cellStyle name="Cálculo 3 3 9 2 5" xfId="4056"/>
    <cellStyle name="Cálculo 3 3 9 2 6" xfId="4057"/>
    <cellStyle name="Cálculo 3 3 9 3" xfId="4058"/>
    <cellStyle name="Cálculo 3 3 9 3 2" xfId="4059"/>
    <cellStyle name="Cálculo 3 3 9 3 2 2" xfId="4060"/>
    <cellStyle name="Cálculo 3 3 9 3 2 3" xfId="4061"/>
    <cellStyle name="Cálculo 3 3 9 3 2 4" xfId="4062"/>
    <cellStyle name="Cálculo 3 3 9 3 3" xfId="4063"/>
    <cellStyle name="Cálculo 3 3 9 3 3 2" xfId="4064"/>
    <cellStyle name="Cálculo 3 3 9 3 3 3" xfId="4065"/>
    <cellStyle name="Cálculo 3 3 9 3 3 4" xfId="4066"/>
    <cellStyle name="Cálculo 3 3 9 3 4" xfId="4067"/>
    <cellStyle name="Cálculo 3 3 9 3 5" xfId="4068"/>
    <cellStyle name="Cálculo 3 3 9 3 6" xfId="4069"/>
    <cellStyle name="Cálculo 3 3 9 4" xfId="4070"/>
    <cellStyle name="Cálculo 3 3 9 4 2" xfId="4071"/>
    <cellStyle name="Cálculo 3 3 9 4 3" xfId="4072"/>
    <cellStyle name="Cálculo 3 3 9 4 4" xfId="4073"/>
    <cellStyle name="Cálculo 3 3 9 5" xfId="4074"/>
    <cellStyle name="Cálculo 3 3 9 6" xfId="4075"/>
    <cellStyle name="Cálculo 3 4" xfId="4076"/>
    <cellStyle name="Cálculo 3 4 2" xfId="4077"/>
    <cellStyle name="Cálculo 3 4 2 2" xfId="4078"/>
    <cellStyle name="Cálculo 3 4 2 2 2" xfId="4079"/>
    <cellStyle name="Cálculo 3 4 2 2 2 2" xfId="4080"/>
    <cellStyle name="Cálculo 3 4 2 2 2 3" xfId="4081"/>
    <cellStyle name="Cálculo 3 4 2 2 2 4" xfId="4082"/>
    <cellStyle name="Cálculo 3 4 2 2 3" xfId="4083"/>
    <cellStyle name="Cálculo 3 4 2 2 3 2" xfId="4084"/>
    <cellStyle name="Cálculo 3 4 2 2 3 3" xfId="4085"/>
    <cellStyle name="Cálculo 3 4 2 2 3 4" xfId="4086"/>
    <cellStyle name="Cálculo 3 4 2 2 4" xfId="4087"/>
    <cellStyle name="Cálculo 3 4 2 2 5" xfId="4088"/>
    <cellStyle name="Cálculo 3 4 2 2 6" xfId="4089"/>
    <cellStyle name="Cálculo 3 4 2 3" xfId="4090"/>
    <cellStyle name="Cálculo 3 4 2 3 2" xfId="4091"/>
    <cellStyle name="Cálculo 3 4 2 3 2 2" xfId="4092"/>
    <cellStyle name="Cálculo 3 4 2 3 2 3" xfId="4093"/>
    <cellStyle name="Cálculo 3 4 2 3 2 4" xfId="4094"/>
    <cellStyle name="Cálculo 3 4 2 3 3" xfId="4095"/>
    <cellStyle name="Cálculo 3 4 2 3 3 2" xfId="4096"/>
    <cellStyle name="Cálculo 3 4 2 3 3 3" xfId="4097"/>
    <cellStyle name="Cálculo 3 4 2 3 3 4" xfId="4098"/>
    <cellStyle name="Cálculo 3 4 2 3 4" xfId="4099"/>
    <cellStyle name="Cálculo 3 4 2 3 5" xfId="4100"/>
    <cellStyle name="Cálculo 3 4 2 3 6" xfId="4101"/>
    <cellStyle name="Cálculo 3 4 2 4" xfId="4102"/>
    <cellStyle name="Cálculo 3 4 2 5" xfId="4103"/>
    <cellStyle name="Cálculo 3 4 2 6" xfId="4104"/>
    <cellStyle name="Cálculo 3 4 3" xfId="4105"/>
    <cellStyle name="Cálculo 3 4 4" xfId="4106"/>
    <cellStyle name="Cálculo 3 5" xfId="4107"/>
    <cellStyle name="Cálculo 3 5 2" xfId="4108"/>
    <cellStyle name="Cálculo 3 5 2 2" xfId="4109"/>
    <cellStyle name="Cálculo 3 5 2 2 2" xfId="4110"/>
    <cellStyle name="Cálculo 3 5 2 2 2 2" xfId="4111"/>
    <cellStyle name="Cálculo 3 5 2 2 2 3" xfId="4112"/>
    <cellStyle name="Cálculo 3 5 2 2 2 4" xfId="4113"/>
    <cellStyle name="Cálculo 3 5 2 2 3" xfId="4114"/>
    <cellStyle name="Cálculo 3 5 2 2 3 2" xfId="4115"/>
    <cellStyle name="Cálculo 3 5 2 2 3 3" xfId="4116"/>
    <cellStyle name="Cálculo 3 5 2 2 3 4" xfId="4117"/>
    <cellStyle name="Cálculo 3 5 2 2 4" xfId="4118"/>
    <cellStyle name="Cálculo 3 5 2 2 5" xfId="4119"/>
    <cellStyle name="Cálculo 3 5 2 2 6" xfId="4120"/>
    <cellStyle name="Cálculo 3 5 2 3" xfId="4121"/>
    <cellStyle name="Cálculo 3 5 2 3 2" xfId="4122"/>
    <cellStyle name="Cálculo 3 5 2 3 2 2" xfId="4123"/>
    <cellStyle name="Cálculo 3 5 2 3 2 3" xfId="4124"/>
    <cellStyle name="Cálculo 3 5 2 3 2 4" xfId="4125"/>
    <cellStyle name="Cálculo 3 5 2 3 3" xfId="4126"/>
    <cellStyle name="Cálculo 3 5 2 3 3 2" xfId="4127"/>
    <cellStyle name="Cálculo 3 5 2 3 3 3" xfId="4128"/>
    <cellStyle name="Cálculo 3 5 2 3 3 4" xfId="4129"/>
    <cellStyle name="Cálculo 3 5 2 3 4" xfId="4130"/>
    <cellStyle name="Cálculo 3 5 2 3 5" xfId="4131"/>
    <cellStyle name="Cálculo 3 5 2 3 6" xfId="4132"/>
    <cellStyle name="Cálculo 3 5 2 4" xfId="4133"/>
    <cellStyle name="Cálculo 3 5 2 5" xfId="4134"/>
    <cellStyle name="Cálculo 3 5 2 6" xfId="4135"/>
    <cellStyle name="Cálculo 3 5 3" xfId="4136"/>
    <cellStyle name="Cálculo 3 5 4" xfId="4137"/>
    <cellStyle name="Cálculo 3 6" xfId="4138"/>
    <cellStyle name="Cálculo 3 6 2" xfId="4139"/>
    <cellStyle name="Cálculo 3 6 2 2" xfId="4140"/>
    <cellStyle name="Cálculo 3 6 2 2 2" xfId="4141"/>
    <cellStyle name="Cálculo 3 6 2 2 2 2" xfId="4142"/>
    <cellStyle name="Cálculo 3 6 2 2 2 3" xfId="4143"/>
    <cellStyle name="Cálculo 3 6 2 2 2 4" xfId="4144"/>
    <cellStyle name="Cálculo 3 6 2 2 3" xfId="4145"/>
    <cellStyle name="Cálculo 3 6 2 2 3 2" xfId="4146"/>
    <cellStyle name="Cálculo 3 6 2 2 3 3" xfId="4147"/>
    <cellStyle name="Cálculo 3 6 2 2 3 4" xfId="4148"/>
    <cellStyle name="Cálculo 3 6 2 2 4" xfId="4149"/>
    <cellStyle name="Cálculo 3 6 2 2 5" xfId="4150"/>
    <cellStyle name="Cálculo 3 6 2 2 6" xfId="4151"/>
    <cellStyle name="Cálculo 3 6 2 3" xfId="4152"/>
    <cellStyle name="Cálculo 3 6 2 3 2" xfId="4153"/>
    <cellStyle name="Cálculo 3 6 2 3 2 2" xfId="4154"/>
    <cellStyle name="Cálculo 3 6 2 3 2 3" xfId="4155"/>
    <cellStyle name="Cálculo 3 6 2 3 2 4" xfId="4156"/>
    <cellStyle name="Cálculo 3 6 2 3 3" xfId="4157"/>
    <cellStyle name="Cálculo 3 6 2 3 3 2" xfId="4158"/>
    <cellStyle name="Cálculo 3 6 2 3 3 3" xfId="4159"/>
    <cellStyle name="Cálculo 3 6 2 3 3 4" xfId="4160"/>
    <cellStyle name="Cálculo 3 6 2 3 4" xfId="4161"/>
    <cellStyle name="Cálculo 3 6 2 3 5" xfId="4162"/>
    <cellStyle name="Cálculo 3 6 2 3 6" xfId="4163"/>
    <cellStyle name="Cálculo 3 6 2 4" xfId="4164"/>
    <cellStyle name="Cálculo 3 6 2 5" xfId="4165"/>
    <cellStyle name="Cálculo 3 6 2 6" xfId="4166"/>
    <cellStyle name="Cálculo 3 6 3" xfId="4167"/>
    <cellStyle name="Cálculo 3 6 4" xfId="4168"/>
    <cellStyle name="Cálculo 3 7" xfId="4169"/>
    <cellStyle name="Cálculo 3 7 2" xfId="4170"/>
    <cellStyle name="Cálculo 3 7 2 2" xfId="4171"/>
    <cellStyle name="Cálculo 3 7 2 2 2" xfId="4172"/>
    <cellStyle name="Cálculo 3 7 2 2 2 2" xfId="4173"/>
    <cellStyle name="Cálculo 3 7 2 2 2 3" xfId="4174"/>
    <cellStyle name="Cálculo 3 7 2 2 2 4" xfId="4175"/>
    <cellStyle name="Cálculo 3 7 2 2 3" xfId="4176"/>
    <cellStyle name="Cálculo 3 7 2 2 3 2" xfId="4177"/>
    <cellStyle name="Cálculo 3 7 2 2 3 3" xfId="4178"/>
    <cellStyle name="Cálculo 3 7 2 2 3 4" xfId="4179"/>
    <cellStyle name="Cálculo 3 7 2 2 4" xfId="4180"/>
    <cellStyle name="Cálculo 3 7 2 2 5" xfId="4181"/>
    <cellStyle name="Cálculo 3 7 2 2 6" xfId="4182"/>
    <cellStyle name="Cálculo 3 7 2 3" xfId="4183"/>
    <cellStyle name="Cálculo 3 7 2 3 2" xfId="4184"/>
    <cellStyle name="Cálculo 3 7 2 3 2 2" xfId="4185"/>
    <cellStyle name="Cálculo 3 7 2 3 2 3" xfId="4186"/>
    <cellStyle name="Cálculo 3 7 2 3 2 4" xfId="4187"/>
    <cellStyle name="Cálculo 3 7 2 3 3" xfId="4188"/>
    <cellStyle name="Cálculo 3 7 2 3 3 2" xfId="4189"/>
    <cellStyle name="Cálculo 3 7 2 3 3 3" xfId="4190"/>
    <cellStyle name="Cálculo 3 7 2 3 3 4" xfId="4191"/>
    <cellStyle name="Cálculo 3 7 2 3 4" xfId="4192"/>
    <cellStyle name="Cálculo 3 7 2 3 5" xfId="4193"/>
    <cellStyle name="Cálculo 3 7 2 3 6" xfId="4194"/>
    <cellStyle name="Cálculo 3 7 2 4" xfId="4195"/>
    <cellStyle name="Cálculo 3 7 2 5" xfId="4196"/>
    <cellStyle name="Cálculo 3 7 2 6" xfId="4197"/>
    <cellStyle name="Cálculo 3 7 3" xfId="4198"/>
    <cellStyle name="Cálculo 3 7 4" xfId="4199"/>
    <cellStyle name="Cálculo 3 8" xfId="4200"/>
    <cellStyle name="Cálculo 3 8 2" xfId="4201"/>
    <cellStyle name="Cálculo 3 8 2 2" xfId="4202"/>
    <cellStyle name="Cálculo 3 8 2 2 2" xfId="4203"/>
    <cellStyle name="Cálculo 3 8 2 2 3" xfId="4204"/>
    <cellStyle name="Cálculo 3 8 2 2 4" xfId="4205"/>
    <cellStyle name="Cálculo 3 8 2 3" xfId="4206"/>
    <cellStyle name="Cálculo 3 8 2 3 2" xfId="4207"/>
    <cellStyle name="Cálculo 3 8 2 3 3" xfId="4208"/>
    <cellStyle name="Cálculo 3 8 2 3 4" xfId="4209"/>
    <cellStyle name="Cálculo 3 8 2 4" xfId="4210"/>
    <cellStyle name="Cálculo 3 8 2 5" xfId="4211"/>
    <cellStyle name="Cálculo 3 8 2 6" xfId="4212"/>
    <cellStyle name="Cálculo 3 8 3" xfId="4213"/>
    <cellStyle name="Cálculo 3 8 3 2" xfId="4214"/>
    <cellStyle name="Cálculo 3 8 3 2 2" xfId="4215"/>
    <cellStyle name="Cálculo 3 8 3 2 3" xfId="4216"/>
    <cellStyle name="Cálculo 3 8 3 2 4" xfId="4217"/>
    <cellStyle name="Cálculo 3 8 3 3" xfId="4218"/>
    <cellStyle name="Cálculo 3 8 3 3 2" xfId="4219"/>
    <cellStyle name="Cálculo 3 8 3 3 3" xfId="4220"/>
    <cellStyle name="Cálculo 3 8 3 3 4" xfId="4221"/>
    <cellStyle name="Cálculo 3 8 3 4" xfId="4222"/>
    <cellStyle name="Cálculo 3 8 3 5" xfId="4223"/>
    <cellStyle name="Cálculo 3 8 3 6" xfId="4224"/>
    <cellStyle name="Cálculo 3 8 4" xfId="4225"/>
    <cellStyle name="Cálculo 3 8 4 2" xfId="4226"/>
    <cellStyle name="Cálculo 3 8 4 3" xfId="4227"/>
    <cellStyle name="Cálculo 3 8 4 4" xfId="4228"/>
    <cellStyle name="Cálculo 3 8 5" xfId="4229"/>
    <cellStyle name="Cálculo 3 8 6" xfId="4230"/>
    <cellStyle name="Cálculo 3 9" xfId="4231"/>
    <cellStyle name="Cálculo 3 9 2" xfId="4232"/>
    <cellStyle name="Cálculo 3 9 2 2" xfId="4233"/>
    <cellStyle name="Cálculo 3 9 2 2 2" xfId="4234"/>
    <cellStyle name="Cálculo 3 9 2 2 3" xfId="4235"/>
    <cellStyle name="Cálculo 3 9 2 2 4" xfId="4236"/>
    <cellStyle name="Cálculo 3 9 2 3" xfId="4237"/>
    <cellStyle name="Cálculo 3 9 2 3 2" xfId="4238"/>
    <cellStyle name="Cálculo 3 9 2 3 3" xfId="4239"/>
    <cellStyle name="Cálculo 3 9 2 3 4" xfId="4240"/>
    <cellStyle name="Cálculo 3 9 2 4" xfId="4241"/>
    <cellStyle name="Cálculo 3 9 2 5" xfId="4242"/>
    <cellStyle name="Cálculo 3 9 2 6" xfId="4243"/>
    <cellStyle name="Cálculo 3 9 3" xfId="4244"/>
    <cellStyle name="Cálculo 3 9 3 2" xfId="4245"/>
    <cellStyle name="Cálculo 3 9 3 2 2" xfId="4246"/>
    <cellStyle name="Cálculo 3 9 3 2 3" xfId="4247"/>
    <cellStyle name="Cálculo 3 9 3 2 4" xfId="4248"/>
    <cellStyle name="Cálculo 3 9 3 3" xfId="4249"/>
    <cellStyle name="Cálculo 3 9 3 3 2" xfId="4250"/>
    <cellStyle name="Cálculo 3 9 3 3 3" xfId="4251"/>
    <cellStyle name="Cálculo 3 9 3 3 4" xfId="4252"/>
    <cellStyle name="Cálculo 3 9 3 4" xfId="4253"/>
    <cellStyle name="Cálculo 3 9 3 5" xfId="4254"/>
    <cellStyle name="Cálculo 3 9 3 6" xfId="4255"/>
    <cellStyle name="Cálculo 3 9 4" xfId="4256"/>
    <cellStyle name="Cálculo 3 9 4 2" xfId="4257"/>
    <cellStyle name="Cálculo 3 9 4 3" xfId="4258"/>
    <cellStyle name="Cálculo 3 9 4 4" xfId="4259"/>
    <cellStyle name="Cálculo 3 9 5" xfId="4260"/>
    <cellStyle name="Cálculo 3 9 6" xfId="4261"/>
    <cellStyle name="Cálculo 4" xfId="4262"/>
    <cellStyle name="Cálculo 4 10" xfId="4263"/>
    <cellStyle name="Cálculo 4 10 2" xfId="4264"/>
    <cellStyle name="Cálculo 4 10 2 2" xfId="4265"/>
    <cellStyle name="Cálculo 4 10 2 2 2" xfId="4266"/>
    <cellStyle name="Cálculo 4 10 2 2 3" xfId="4267"/>
    <cellStyle name="Cálculo 4 10 2 2 4" xfId="4268"/>
    <cellStyle name="Cálculo 4 10 2 3" xfId="4269"/>
    <cellStyle name="Cálculo 4 10 2 3 2" xfId="4270"/>
    <cellStyle name="Cálculo 4 10 2 3 3" xfId="4271"/>
    <cellStyle name="Cálculo 4 10 2 3 4" xfId="4272"/>
    <cellStyle name="Cálculo 4 10 2 4" xfId="4273"/>
    <cellStyle name="Cálculo 4 10 2 5" xfId="4274"/>
    <cellStyle name="Cálculo 4 10 2 6" xfId="4275"/>
    <cellStyle name="Cálculo 4 10 3" xfId="4276"/>
    <cellStyle name="Cálculo 4 10 3 2" xfId="4277"/>
    <cellStyle name="Cálculo 4 10 3 2 2" xfId="4278"/>
    <cellStyle name="Cálculo 4 10 3 2 3" xfId="4279"/>
    <cellStyle name="Cálculo 4 10 3 2 4" xfId="4280"/>
    <cellStyle name="Cálculo 4 10 3 3" xfId="4281"/>
    <cellStyle name="Cálculo 4 10 3 3 2" xfId="4282"/>
    <cellStyle name="Cálculo 4 10 3 3 3" xfId="4283"/>
    <cellStyle name="Cálculo 4 10 3 3 4" xfId="4284"/>
    <cellStyle name="Cálculo 4 10 3 4" xfId="4285"/>
    <cellStyle name="Cálculo 4 10 3 5" xfId="4286"/>
    <cellStyle name="Cálculo 4 10 3 6" xfId="4287"/>
    <cellStyle name="Cálculo 4 10 4" xfId="4288"/>
    <cellStyle name="Cálculo 4 10 4 2" xfId="4289"/>
    <cellStyle name="Cálculo 4 10 4 3" xfId="4290"/>
    <cellStyle name="Cálculo 4 10 4 4" xfId="4291"/>
    <cellStyle name="Cálculo 4 10 5" xfId="4292"/>
    <cellStyle name="Cálculo 4 10 6" xfId="4293"/>
    <cellStyle name="Cálculo 4 11" xfId="4294"/>
    <cellStyle name="Cálculo 4 11 2" xfId="4295"/>
    <cellStyle name="Cálculo 4 11 2 2" xfId="4296"/>
    <cellStyle name="Cálculo 4 11 2 2 2" xfId="4297"/>
    <cellStyle name="Cálculo 4 11 2 2 3" xfId="4298"/>
    <cellStyle name="Cálculo 4 11 2 2 4" xfId="4299"/>
    <cellStyle name="Cálculo 4 11 2 3" xfId="4300"/>
    <cellStyle name="Cálculo 4 11 2 3 2" xfId="4301"/>
    <cellStyle name="Cálculo 4 11 2 3 3" xfId="4302"/>
    <cellStyle name="Cálculo 4 11 2 3 4" xfId="4303"/>
    <cellStyle name="Cálculo 4 11 2 4" xfId="4304"/>
    <cellStyle name="Cálculo 4 11 2 5" xfId="4305"/>
    <cellStyle name="Cálculo 4 11 2 6" xfId="4306"/>
    <cellStyle name="Cálculo 4 11 3" xfId="4307"/>
    <cellStyle name="Cálculo 4 11 3 2" xfId="4308"/>
    <cellStyle name="Cálculo 4 11 3 2 2" xfId="4309"/>
    <cellStyle name="Cálculo 4 11 3 2 3" xfId="4310"/>
    <cellStyle name="Cálculo 4 11 3 2 4" xfId="4311"/>
    <cellStyle name="Cálculo 4 11 3 3" xfId="4312"/>
    <cellStyle name="Cálculo 4 11 3 3 2" xfId="4313"/>
    <cellStyle name="Cálculo 4 11 3 3 3" xfId="4314"/>
    <cellStyle name="Cálculo 4 11 3 3 4" xfId="4315"/>
    <cellStyle name="Cálculo 4 11 3 4" xfId="4316"/>
    <cellStyle name="Cálculo 4 11 3 5" xfId="4317"/>
    <cellStyle name="Cálculo 4 11 3 6" xfId="4318"/>
    <cellStyle name="Cálculo 4 11 4" xfId="4319"/>
    <cellStyle name="Cálculo 4 11 5" xfId="4320"/>
    <cellStyle name="Cálculo 4 11 6" xfId="4321"/>
    <cellStyle name="Cálculo 4 12" xfId="4322"/>
    <cellStyle name="Cálculo 4 13" xfId="4323"/>
    <cellStyle name="Cálculo 4 2" xfId="4324"/>
    <cellStyle name="Cálculo 4 2 10" xfId="4325"/>
    <cellStyle name="Cálculo 4 2 10 2" xfId="4326"/>
    <cellStyle name="Cálculo 4 2 10 2 2" xfId="4327"/>
    <cellStyle name="Cálculo 4 2 10 2 2 2" xfId="4328"/>
    <cellStyle name="Cálculo 4 2 10 2 2 3" xfId="4329"/>
    <cellStyle name="Cálculo 4 2 10 2 2 4" xfId="4330"/>
    <cellStyle name="Cálculo 4 2 10 2 3" xfId="4331"/>
    <cellStyle name="Cálculo 4 2 10 2 3 2" xfId="4332"/>
    <cellStyle name="Cálculo 4 2 10 2 3 3" xfId="4333"/>
    <cellStyle name="Cálculo 4 2 10 2 3 4" xfId="4334"/>
    <cellStyle name="Cálculo 4 2 10 2 4" xfId="4335"/>
    <cellStyle name="Cálculo 4 2 10 2 5" xfId="4336"/>
    <cellStyle name="Cálculo 4 2 10 2 6" xfId="4337"/>
    <cellStyle name="Cálculo 4 2 10 3" xfId="4338"/>
    <cellStyle name="Cálculo 4 2 10 3 2" xfId="4339"/>
    <cellStyle name="Cálculo 4 2 10 3 2 2" xfId="4340"/>
    <cellStyle name="Cálculo 4 2 10 3 2 3" xfId="4341"/>
    <cellStyle name="Cálculo 4 2 10 3 2 4" xfId="4342"/>
    <cellStyle name="Cálculo 4 2 10 3 3" xfId="4343"/>
    <cellStyle name="Cálculo 4 2 10 3 3 2" xfId="4344"/>
    <cellStyle name="Cálculo 4 2 10 3 3 3" xfId="4345"/>
    <cellStyle name="Cálculo 4 2 10 3 3 4" xfId="4346"/>
    <cellStyle name="Cálculo 4 2 10 3 4" xfId="4347"/>
    <cellStyle name="Cálculo 4 2 10 3 5" xfId="4348"/>
    <cellStyle name="Cálculo 4 2 10 3 6" xfId="4349"/>
    <cellStyle name="Cálculo 4 2 10 4" xfId="4350"/>
    <cellStyle name="Cálculo 4 2 10 5" xfId="4351"/>
    <cellStyle name="Cálculo 4 2 10 6" xfId="4352"/>
    <cellStyle name="Cálculo 4 2 11" xfId="4353"/>
    <cellStyle name="Cálculo 4 2 12" xfId="4354"/>
    <cellStyle name="Cálculo 4 2 2" xfId="4355"/>
    <cellStyle name="Cálculo 4 2 2 2" xfId="4356"/>
    <cellStyle name="Cálculo 4 2 2 2 2" xfId="4357"/>
    <cellStyle name="Cálculo 4 2 2 2 2 2" xfId="4358"/>
    <cellStyle name="Cálculo 4 2 2 2 2 2 2" xfId="4359"/>
    <cellStyle name="Cálculo 4 2 2 2 2 2 3" xfId="4360"/>
    <cellStyle name="Cálculo 4 2 2 2 2 2 4" xfId="4361"/>
    <cellStyle name="Cálculo 4 2 2 2 2 3" xfId="4362"/>
    <cellStyle name="Cálculo 4 2 2 2 2 3 2" xfId="4363"/>
    <cellStyle name="Cálculo 4 2 2 2 2 3 3" xfId="4364"/>
    <cellStyle name="Cálculo 4 2 2 2 2 3 4" xfId="4365"/>
    <cellStyle name="Cálculo 4 2 2 2 2 4" xfId="4366"/>
    <cellStyle name="Cálculo 4 2 2 2 2 5" xfId="4367"/>
    <cellStyle name="Cálculo 4 2 2 2 2 6" xfId="4368"/>
    <cellStyle name="Cálculo 4 2 2 2 3" xfId="4369"/>
    <cellStyle name="Cálculo 4 2 2 2 3 2" xfId="4370"/>
    <cellStyle name="Cálculo 4 2 2 2 3 2 2" xfId="4371"/>
    <cellStyle name="Cálculo 4 2 2 2 3 2 3" xfId="4372"/>
    <cellStyle name="Cálculo 4 2 2 2 3 2 4" xfId="4373"/>
    <cellStyle name="Cálculo 4 2 2 2 3 3" xfId="4374"/>
    <cellStyle name="Cálculo 4 2 2 2 3 3 2" xfId="4375"/>
    <cellStyle name="Cálculo 4 2 2 2 3 3 3" xfId="4376"/>
    <cellStyle name="Cálculo 4 2 2 2 3 3 4" xfId="4377"/>
    <cellStyle name="Cálculo 4 2 2 2 3 4" xfId="4378"/>
    <cellStyle name="Cálculo 4 2 2 2 3 5" xfId="4379"/>
    <cellStyle name="Cálculo 4 2 2 2 3 6" xfId="4380"/>
    <cellStyle name="Cálculo 4 2 2 2 4" xfId="4381"/>
    <cellStyle name="Cálculo 4 2 2 2 5" xfId="4382"/>
    <cellStyle name="Cálculo 4 2 2 2 6" xfId="4383"/>
    <cellStyle name="Cálculo 4 2 2 3" xfId="4384"/>
    <cellStyle name="Cálculo 4 2 2 4" xfId="4385"/>
    <cellStyle name="Cálculo 4 2 3" xfId="4386"/>
    <cellStyle name="Cálculo 4 2 3 2" xfId="4387"/>
    <cellStyle name="Cálculo 4 2 3 2 2" xfId="4388"/>
    <cellStyle name="Cálculo 4 2 3 2 2 2" xfId="4389"/>
    <cellStyle name="Cálculo 4 2 3 2 2 2 2" xfId="4390"/>
    <cellStyle name="Cálculo 4 2 3 2 2 2 3" xfId="4391"/>
    <cellStyle name="Cálculo 4 2 3 2 2 2 4" xfId="4392"/>
    <cellStyle name="Cálculo 4 2 3 2 2 3" xfId="4393"/>
    <cellStyle name="Cálculo 4 2 3 2 2 3 2" xfId="4394"/>
    <cellStyle name="Cálculo 4 2 3 2 2 3 3" xfId="4395"/>
    <cellStyle name="Cálculo 4 2 3 2 2 3 4" xfId="4396"/>
    <cellStyle name="Cálculo 4 2 3 2 2 4" xfId="4397"/>
    <cellStyle name="Cálculo 4 2 3 2 2 5" xfId="4398"/>
    <cellStyle name="Cálculo 4 2 3 2 2 6" xfId="4399"/>
    <cellStyle name="Cálculo 4 2 3 2 3" xfId="4400"/>
    <cellStyle name="Cálculo 4 2 3 2 3 2" xfId="4401"/>
    <cellStyle name="Cálculo 4 2 3 2 3 2 2" xfId="4402"/>
    <cellStyle name="Cálculo 4 2 3 2 3 2 3" xfId="4403"/>
    <cellStyle name="Cálculo 4 2 3 2 3 2 4" xfId="4404"/>
    <cellStyle name="Cálculo 4 2 3 2 3 3" xfId="4405"/>
    <cellStyle name="Cálculo 4 2 3 2 3 3 2" xfId="4406"/>
    <cellStyle name="Cálculo 4 2 3 2 3 3 3" xfId="4407"/>
    <cellStyle name="Cálculo 4 2 3 2 3 3 4" xfId="4408"/>
    <cellStyle name="Cálculo 4 2 3 2 3 4" xfId="4409"/>
    <cellStyle name="Cálculo 4 2 3 2 3 5" xfId="4410"/>
    <cellStyle name="Cálculo 4 2 3 2 3 6" xfId="4411"/>
    <cellStyle name="Cálculo 4 2 3 2 4" xfId="4412"/>
    <cellStyle name="Cálculo 4 2 3 2 5" xfId="4413"/>
    <cellStyle name="Cálculo 4 2 3 2 6" xfId="4414"/>
    <cellStyle name="Cálculo 4 2 3 3" xfId="4415"/>
    <cellStyle name="Cálculo 4 2 3 4" xfId="4416"/>
    <cellStyle name="Cálculo 4 2 4" xfId="4417"/>
    <cellStyle name="Cálculo 4 2 4 2" xfId="4418"/>
    <cellStyle name="Cálculo 4 2 4 2 2" xfId="4419"/>
    <cellStyle name="Cálculo 4 2 4 2 2 2" xfId="4420"/>
    <cellStyle name="Cálculo 4 2 4 2 2 2 2" xfId="4421"/>
    <cellStyle name="Cálculo 4 2 4 2 2 2 3" xfId="4422"/>
    <cellStyle name="Cálculo 4 2 4 2 2 2 4" xfId="4423"/>
    <cellStyle name="Cálculo 4 2 4 2 2 3" xfId="4424"/>
    <cellStyle name="Cálculo 4 2 4 2 2 3 2" xfId="4425"/>
    <cellStyle name="Cálculo 4 2 4 2 2 3 3" xfId="4426"/>
    <cellStyle name="Cálculo 4 2 4 2 2 3 4" xfId="4427"/>
    <cellStyle name="Cálculo 4 2 4 2 2 4" xfId="4428"/>
    <cellStyle name="Cálculo 4 2 4 2 2 5" xfId="4429"/>
    <cellStyle name="Cálculo 4 2 4 2 2 6" xfId="4430"/>
    <cellStyle name="Cálculo 4 2 4 2 3" xfId="4431"/>
    <cellStyle name="Cálculo 4 2 4 2 3 2" xfId="4432"/>
    <cellStyle name="Cálculo 4 2 4 2 3 2 2" xfId="4433"/>
    <cellStyle name="Cálculo 4 2 4 2 3 2 3" xfId="4434"/>
    <cellStyle name="Cálculo 4 2 4 2 3 2 4" xfId="4435"/>
    <cellStyle name="Cálculo 4 2 4 2 3 3" xfId="4436"/>
    <cellStyle name="Cálculo 4 2 4 2 3 3 2" xfId="4437"/>
    <cellStyle name="Cálculo 4 2 4 2 3 3 3" xfId="4438"/>
    <cellStyle name="Cálculo 4 2 4 2 3 3 4" xfId="4439"/>
    <cellStyle name="Cálculo 4 2 4 2 3 4" xfId="4440"/>
    <cellStyle name="Cálculo 4 2 4 2 3 5" xfId="4441"/>
    <cellStyle name="Cálculo 4 2 4 2 3 6" xfId="4442"/>
    <cellStyle name="Cálculo 4 2 4 2 4" xfId="4443"/>
    <cellStyle name="Cálculo 4 2 4 2 5" xfId="4444"/>
    <cellStyle name="Cálculo 4 2 4 2 6" xfId="4445"/>
    <cellStyle name="Cálculo 4 2 4 3" xfId="4446"/>
    <cellStyle name="Cálculo 4 2 4 4" xfId="4447"/>
    <cellStyle name="Cálculo 4 2 5" xfId="4448"/>
    <cellStyle name="Cálculo 4 2 5 2" xfId="4449"/>
    <cellStyle name="Cálculo 4 2 5 2 2" xfId="4450"/>
    <cellStyle name="Cálculo 4 2 5 2 2 2" xfId="4451"/>
    <cellStyle name="Cálculo 4 2 5 2 2 2 2" xfId="4452"/>
    <cellStyle name="Cálculo 4 2 5 2 2 2 3" xfId="4453"/>
    <cellStyle name="Cálculo 4 2 5 2 2 2 4" xfId="4454"/>
    <cellStyle name="Cálculo 4 2 5 2 2 3" xfId="4455"/>
    <cellStyle name="Cálculo 4 2 5 2 2 3 2" xfId="4456"/>
    <cellStyle name="Cálculo 4 2 5 2 2 3 3" xfId="4457"/>
    <cellStyle name="Cálculo 4 2 5 2 2 3 4" xfId="4458"/>
    <cellStyle name="Cálculo 4 2 5 2 2 4" xfId="4459"/>
    <cellStyle name="Cálculo 4 2 5 2 2 5" xfId="4460"/>
    <cellStyle name="Cálculo 4 2 5 2 2 6" xfId="4461"/>
    <cellStyle name="Cálculo 4 2 5 2 3" xfId="4462"/>
    <cellStyle name="Cálculo 4 2 5 2 3 2" xfId="4463"/>
    <cellStyle name="Cálculo 4 2 5 2 3 2 2" xfId="4464"/>
    <cellStyle name="Cálculo 4 2 5 2 3 2 3" xfId="4465"/>
    <cellStyle name="Cálculo 4 2 5 2 3 2 4" xfId="4466"/>
    <cellStyle name="Cálculo 4 2 5 2 3 3" xfId="4467"/>
    <cellStyle name="Cálculo 4 2 5 2 3 3 2" xfId="4468"/>
    <cellStyle name="Cálculo 4 2 5 2 3 3 3" xfId="4469"/>
    <cellStyle name="Cálculo 4 2 5 2 3 3 4" xfId="4470"/>
    <cellStyle name="Cálculo 4 2 5 2 3 4" xfId="4471"/>
    <cellStyle name="Cálculo 4 2 5 2 3 5" xfId="4472"/>
    <cellStyle name="Cálculo 4 2 5 2 3 6" xfId="4473"/>
    <cellStyle name="Cálculo 4 2 5 2 4" xfId="4474"/>
    <cellStyle name="Cálculo 4 2 5 2 5" xfId="4475"/>
    <cellStyle name="Cálculo 4 2 5 2 6" xfId="4476"/>
    <cellStyle name="Cálculo 4 2 5 3" xfId="4477"/>
    <cellStyle name="Cálculo 4 2 5 4" xfId="4478"/>
    <cellStyle name="Cálculo 4 2 6" xfId="4479"/>
    <cellStyle name="Cálculo 4 2 6 2" xfId="4480"/>
    <cellStyle name="Cálculo 4 2 6 2 2" xfId="4481"/>
    <cellStyle name="Cálculo 4 2 6 2 2 2" xfId="4482"/>
    <cellStyle name="Cálculo 4 2 6 2 2 3" xfId="4483"/>
    <cellStyle name="Cálculo 4 2 6 2 2 4" xfId="4484"/>
    <cellStyle name="Cálculo 4 2 6 2 3" xfId="4485"/>
    <cellStyle name="Cálculo 4 2 6 2 3 2" xfId="4486"/>
    <cellStyle name="Cálculo 4 2 6 2 3 3" xfId="4487"/>
    <cellStyle name="Cálculo 4 2 6 2 3 4" xfId="4488"/>
    <cellStyle name="Cálculo 4 2 6 2 4" xfId="4489"/>
    <cellStyle name="Cálculo 4 2 6 2 5" xfId="4490"/>
    <cellStyle name="Cálculo 4 2 6 2 6" xfId="4491"/>
    <cellStyle name="Cálculo 4 2 6 3" xfId="4492"/>
    <cellStyle name="Cálculo 4 2 6 3 2" xfId="4493"/>
    <cellStyle name="Cálculo 4 2 6 3 2 2" xfId="4494"/>
    <cellStyle name="Cálculo 4 2 6 3 2 3" xfId="4495"/>
    <cellStyle name="Cálculo 4 2 6 3 2 4" xfId="4496"/>
    <cellStyle name="Cálculo 4 2 6 3 3" xfId="4497"/>
    <cellStyle name="Cálculo 4 2 6 3 3 2" xfId="4498"/>
    <cellStyle name="Cálculo 4 2 6 3 3 3" xfId="4499"/>
    <cellStyle name="Cálculo 4 2 6 3 3 4" xfId="4500"/>
    <cellStyle name="Cálculo 4 2 6 3 4" xfId="4501"/>
    <cellStyle name="Cálculo 4 2 6 3 5" xfId="4502"/>
    <cellStyle name="Cálculo 4 2 6 3 6" xfId="4503"/>
    <cellStyle name="Cálculo 4 2 6 4" xfId="4504"/>
    <cellStyle name="Cálculo 4 2 6 4 2" xfId="4505"/>
    <cellStyle name="Cálculo 4 2 6 4 3" xfId="4506"/>
    <cellStyle name="Cálculo 4 2 6 4 4" xfId="4507"/>
    <cellStyle name="Cálculo 4 2 6 5" xfId="4508"/>
    <cellStyle name="Cálculo 4 2 6 6" xfId="4509"/>
    <cellStyle name="Cálculo 4 2 7" xfId="4510"/>
    <cellStyle name="Cálculo 4 2 7 2" xfId="4511"/>
    <cellStyle name="Cálculo 4 2 7 2 2" xfId="4512"/>
    <cellStyle name="Cálculo 4 2 7 2 2 2" xfId="4513"/>
    <cellStyle name="Cálculo 4 2 7 2 2 3" xfId="4514"/>
    <cellStyle name="Cálculo 4 2 7 2 2 4" xfId="4515"/>
    <cellStyle name="Cálculo 4 2 7 2 3" xfId="4516"/>
    <cellStyle name="Cálculo 4 2 7 2 3 2" xfId="4517"/>
    <cellStyle name="Cálculo 4 2 7 2 3 3" xfId="4518"/>
    <cellStyle name="Cálculo 4 2 7 2 3 4" xfId="4519"/>
    <cellStyle name="Cálculo 4 2 7 2 4" xfId="4520"/>
    <cellStyle name="Cálculo 4 2 7 2 5" xfId="4521"/>
    <cellStyle name="Cálculo 4 2 7 2 6" xfId="4522"/>
    <cellStyle name="Cálculo 4 2 7 3" xfId="4523"/>
    <cellStyle name="Cálculo 4 2 7 3 2" xfId="4524"/>
    <cellStyle name="Cálculo 4 2 7 3 2 2" xfId="4525"/>
    <cellStyle name="Cálculo 4 2 7 3 2 3" xfId="4526"/>
    <cellStyle name="Cálculo 4 2 7 3 2 4" xfId="4527"/>
    <cellStyle name="Cálculo 4 2 7 3 3" xfId="4528"/>
    <cellStyle name="Cálculo 4 2 7 3 3 2" xfId="4529"/>
    <cellStyle name="Cálculo 4 2 7 3 3 3" xfId="4530"/>
    <cellStyle name="Cálculo 4 2 7 3 3 4" xfId="4531"/>
    <cellStyle name="Cálculo 4 2 7 3 4" xfId="4532"/>
    <cellStyle name="Cálculo 4 2 7 3 5" xfId="4533"/>
    <cellStyle name="Cálculo 4 2 7 3 6" xfId="4534"/>
    <cellStyle name="Cálculo 4 2 7 4" xfId="4535"/>
    <cellStyle name="Cálculo 4 2 7 4 2" xfId="4536"/>
    <cellStyle name="Cálculo 4 2 7 4 3" xfId="4537"/>
    <cellStyle name="Cálculo 4 2 7 4 4" xfId="4538"/>
    <cellStyle name="Cálculo 4 2 7 5" xfId="4539"/>
    <cellStyle name="Cálculo 4 2 7 6" xfId="4540"/>
    <cellStyle name="Cálculo 4 2 8" xfId="4541"/>
    <cellStyle name="Cálculo 4 2 8 2" xfId="4542"/>
    <cellStyle name="Cálculo 4 2 8 2 2" xfId="4543"/>
    <cellStyle name="Cálculo 4 2 8 2 2 2" xfId="4544"/>
    <cellStyle name="Cálculo 4 2 8 2 2 3" xfId="4545"/>
    <cellStyle name="Cálculo 4 2 8 2 2 4" xfId="4546"/>
    <cellStyle name="Cálculo 4 2 8 2 3" xfId="4547"/>
    <cellStyle name="Cálculo 4 2 8 2 3 2" xfId="4548"/>
    <cellStyle name="Cálculo 4 2 8 2 3 3" xfId="4549"/>
    <cellStyle name="Cálculo 4 2 8 2 3 4" xfId="4550"/>
    <cellStyle name="Cálculo 4 2 8 2 4" xfId="4551"/>
    <cellStyle name="Cálculo 4 2 8 2 5" xfId="4552"/>
    <cellStyle name="Cálculo 4 2 8 2 6" xfId="4553"/>
    <cellStyle name="Cálculo 4 2 8 3" xfId="4554"/>
    <cellStyle name="Cálculo 4 2 8 3 2" xfId="4555"/>
    <cellStyle name="Cálculo 4 2 8 3 2 2" xfId="4556"/>
    <cellStyle name="Cálculo 4 2 8 3 2 3" xfId="4557"/>
    <cellStyle name="Cálculo 4 2 8 3 2 4" xfId="4558"/>
    <cellStyle name="Cálculo 4 2 8 3 3" xfId="4559"/>
    <cellStyle name="Cálculo 4 2 8 3 3 2" xfId="4560"/>
    <cellStyle name="Cálculo 4 2 8 3 3 3" xfId="4561"/>
    <cellStyle name="Cálculo 4 2 8 3 3 4" xfId="4562"/>
    <cellStyle name="Cálculo 4 2 8 3 4" xfId="4563"/>
    <cellStyle name="Cálculo 4 2 8 3 5" xfId="4564"/>
    <cellStyle name="Cálculo 4 2 8 3 6" xfId="4565"/>
    <cellStyle name="Cálculo 4 2 8 4" xfId="4566"/>
    <cellStyle name="Cálculo 4 2 8 4 2" xfId="4567"/>
    <cellStyle name="Cálculo 4 2 8 4 3" xfId="4568"/>
    <cellStyle name="Cálculo 4 2 8 4 4" xfId="4569"/>
    <cellStyle name="Cálculo 4 2 8 5" xfId="4570"/>
    <cellStyle name="Cálculo 4 2 8 6" xfId="4571"/>
    <cellStyle name="Cálculo 4 2 9" xfId="4572"/>
    <cellStyle name="Cálculo 4 2 9 2" xfId="4573"/>
    <cellStyle name="Cálculo 4 2 9 2 2" xfId="4574"/>
    <cellStyle name="Cálculo 4 2 9 2 2 2" xfId="4575"/>
    <cellStyle name="Cálculo 4 2 9 2 2 3" xfId="4576"/>
    <cellStyle name="Cálculo 4 2 9 2 2 4" xfId="4577"/>
    <cellStyle name="Cálculo 4 2 9 2 3" xfId="4578"/>
    <cellStyle name="Cálculo 4 2 9 2 3 2" xfId="4579"/>
    <cellStyle name="Cálculo 4 2 9 2 3 3" xfId="4580"/>
    <cellStyle name="Cálculo 4 2 9 2 3 4" xfId="4581"/>
    <cellStyle name="Cálculo 4 2 9 2 4" xfId="4582"/>
    <cellStyle name="Cálculo 4 2 9 2 5" xfId="4583"/>
    <cellStyle name="Cálculo 4 2 9 2 6" xfId="4584"/>
    <cellStyle name="Cálculo 4 2 9 3" xfId="4585"/>
    <cellStyle name="Cálculo 4 2 9 3 2" xfId="4586"/>
    <cellStyle name="Cálculo 4 2 9 3 2 2" xfId="4587"/>
    <cellStyle name="Cálculo 4 2 9 3 2 3" xfId="4588"/>
    <cellStyle name="Cálculo 4 2 9 3 2 4" xfId="4589"/>
    <cellStyle name="Cálculo 4 2 9 3 3" xfId="4590"/>
    <cellStyle name="Cálculo 4 2 9 3 3 2" xfId="4591"/>
    <cellStyle name="Cálculo 4 2 9 3 3 3" xfId="4592"/>
    <cellStyle name="Cálculo 4 2 9 3 3 4" xfId="4593"/>
    <cellStyle name="Cálculo 4 2 9 3 4" xfId="4594"/>
    <cellStyle name="Cálculo 4 2 9 3 5" xfId="4595"/>
    <cellStyle name="Cálculo 4 2 9 3 6" xfId="4596"/>
    <cellStyle name="Cálculo 4 2 9 4" xfId="4597"/>
    <cellStyle name="Cálculo 4 2 9 4 2" xfId="4598"/>
    <cellStyle name="Cálculo 4 2 9 4 3" xfId="4599"/>
    <cellStyle name="Cálculo 4 2 9 4 4" xfId="4600"/>
    <cellStyle name="Cálculo 4 2 9 5" xfId="4601"/>
    <cellStyle name="Cálculo 4 2 9 6" xfId="4602"/>
    <cellStyle name="Cálculo 4 3" xfId="4603"/>
    <cellStyle name="Cálculo 4 3 10" xfId="4604"/>
    <cellStyle name="Cálculo 4 3 10 2" xfId="4605"/>
    <cellStyle name="Cálculo 4 3 10 2 2" xfId="4606"/>
    <cellStyle name="Cálculo 4 3 10 2 2 2" xfId="4607"/>
    <cellStyle name="Cálculo 4 3 10 2 2 3" xfId="4608"/>
    <cellStyle name="Cálculo 4 3 10 2 2 4" xfId="4609"/>
    <cellStyle name="Cálculo 4 3 10 2 3" xfId="4610"/>
    <cellStyle name="Cálculo 4 3 10 2 3 2" xfId="4611"/>
    <cellStyle name="Cálculo 4 3 10 2 3 3" xfId="4612"/>
    <cellStyle name="Cálculo 4 3 10 2 3 4" xfId="4613"/>
    <cellStyle name="Cálculo 4 3 10 2 4" xfId="4614"/>
    <cellStyle name="Cálculo 4 3 10 2 5" xfId="4615"/>
    <cellStyle name="Cálculo 4 3 10 2 6" xfId="4616"/>
    <cellStyle name="Cálculo 4 3 10 3" xfId="4617"/>
    <cellStyle name="Cálculo 4 3 10 3 2" xfId="4618"/>
    <cellStyle name="Cálculo 4 3 10 3 2 2" xfId="4619"/>
    <cellStyle name="Cálculo 4 3 10 3 2 3" xfId="4620"/>
    <cellStyle name="Cálculo 4 3 10 3 2 4" xfId="4621"/>
    <cellStyle name="Cálculo 4 3 10 3 3" xfId="4622"/>
    <cellStyle name="Cálculo 4 3 10 3 3 2" xfId="4623"/>
    <cellStyle name="Cálculo 4 3 10 3 3 3" xfId="4624"/>
    <cellStyle name="Cálculo 4 3 10 3 3 4" xfId="4625"/>
    <cellStyle name="Cálculo 4 3 10 3 4" xfId="4626"/>
    <cellStyle name="Cálculo 4 3 10 3 5" xfId="4627"/>
    <cellStyle name="Cálculo 4 3 10 3 6" xfId="4628"/>
    <cellStyle name="Cálculo 4 3 10 4" xfId="4629"/>
    <cellStyle name="Cálculo 4 3 10 5" xfId="4630"/>
    <cellStyle name="Cálculo 4 3 10 6" xfId="4631"/>
    <cellStyle name="Cálculo 4 3 11" xfId="4632"/>
    <cellStyle name="Cálculo 4 3 12" xfId="4633"/>
    <cellStyle name="Cálculo 4 3 2" xfId="4634"/>
    <cellStyle name="Cálculo 4 3 2 2" xfId="4635"/>
    <cellStyle name="Cálculo 4 3 2 2 2" xfId="4636"/>
    <cellStyle name="Cálculo 4 3 2 2 2 2" xfId="4637"/>
    <cellStyle name="Cálculo 4 3 2 2 2 2 2" xfId="4638"/>
    <cellStyle name="Cálculo 4 3 2 2 2 2 3" xfId="4639"/>
    <cellStyle name="Cálculo 4 3 2 2 2 2 4" xfId="4640"/>
    <cellStyle name="Cálculo 4 3 2 2 2 3" xfId="4641"/>
    <cellStyle name="Cálculo 4 3 2 2 2 3 2" xfId="4642"/>
    <cellStyle name="Cálculo 4 3 2 2 2 3 3" xfId="4643"/>
    <cellStyle name="Cálculo 4 3 2 2 2 3 4" xfId="4644"/>
    <cellStyle name="Cálculo 4 3 2 2 2 4" xfId="4645"/>
    <cellStyle name="Cálculo 4 3 2 2 2 5" xfId="4646"/>
    <cellStyle name="Cálculo 4 3 2 2 2 6" xfId="4647"/>
    <cellStyle name="Cálculo 4 3 2 2 3" xfId="4648"/>
    <cellStyle name="Cálculo 4 3 2 2 3 2" xfId="4649"/>
    <cellStyle name="Cálculo 4 3 2 2 3 2 2" xfId="4650"/>
    <cellStyle name="Cálculo 4 3 2 2 3 2 3" xfId="4651"/>
    <cellStyle name="Cálculo 4 3 2 2 3 2 4" xfId="4652"/>
    <cellStyle name="Cálculo 4 3 2 2 3 3" xfId="4653"/>
    <cellStyle name="Cálculo 4 3 2 2 3 3 2" xfId="4654"/>
    <cellStyle name="Cálculo 4 3 2 2 3 3 3" xfId="4655"/>
    <cellStyle name="Cálculo 4 3 2 2 3 3 4" xfId="4656"/>
    <cellStyle name="Cálculo 4 3 2 2 3 4" xfId="4657"/>
    <cellStyle name="Cálculo 4 3 2 2 3 5" xfId="4658"/>
    <cellStyle name="Cálculo 4 3 2 2 3 6" xfId="4659"/>
    <cellStyle name="Cálculo 4 3 2 2 4" xfId="4660"/>
    <cellStyle name="Cálculo 4 3 2 2 5" xfId="4661"/>
    <cellStyle name="Cálculo 4 3 2 2 6" xfId="4662"/>
    <cellStyle name="Cálculo 4 3 2 3" xfId="4663"/>
    <cellStyle name="Cálculo 4 3 2 4" xfId="4664"/>
    <cellStyle name="Cálculo 4 3 3" xfId="4665"/>
    <cellStyle name="Cálculo 4 3 3 2" xfId="4666"/>
    <cellStyle name="Cálculo 4 3 3 2 2" xfId="4667"/>
    <cellStyle name="Cálculo 4 3 3 2 2 2" xfId="4668"/>
    <cellStyle name="Cálculo 4 3 3 2 2 2 2" xfId="4669"/>
    <cellStyle name="Cálculo 4 3 3 2 2 2 3" xfId="4670"/>
    <cellStyle name="Cálculo 4 3 3 2 2 2 4" xfId="4671"/>
    <cellStyle name="Cálculo 4 3 3 2 2 3" xfId="4672"/>
    <cellStyle name="Cálculo 4 3 3 2 2 3 2" xfId="4673"/>
    <cellStyle name="Cálculo 4 3 3 2 2 3 3" xfId="4674"/>
    <cellStyle name="Cálculo 4 3 3 2 2 3 4" xfId="4675"/>
    <cellStyle name="Cálculo 4 3 3 2 2 4" xfId="4676"/>
    <cellStyle name="Cálculo 4 3 3 2 2 5" xfId="4677"/>
    <cellStyle name="Cálculo 4 3 3 2 2 6" xfId="4678"/>
    <cellStyle name="Cálculo 4 3 3 2 3" xfId="4679"/>
    <cellStyle name="Cálculo 4 3 3 2 3 2" xfId="4680"/>
    <cellStyle name="Cálculo 4 3 3 2 3 2 2" xfId="4681"/>
    <cellStyle name="Cálculo 4 3 3 2 3 2 3" xfId="4682"/>
    <cellStyle name="Cálculo 4 3 3 2 3 2 4" xfId="4683"/>
    <cellStyle name="Cálculo 4 3 3 2 3 3" xfId="4684"/>
    <cellStyle name="Cálculo 4 3 3 2 3 3 2" xfId="4685"/>
    <cellStyle name="Cálculo 4 3 3 2 3 3 3" xfId="4686"/>
    <cellStyle name="Cálculo 4 3 3 2 3 3 4" xfId="4687"/>
    <cellStyle name="Cálculo 4 3 3 2 3 4" xfId="4688"/>
    <cellStyle name="Cálculo 4 3 3 2 3 5" xfId="4689"/>
    <cellStyle name="Cálculo 4 3 3 2 3 6" xfId="4690"/>
    <cellStyle name="Cálculo 4 3 3 2 4" xfId="4691"/>
    <cellStyle name="Cálculo 4 3 3 2 5" xfId="4692"/>
    <cellStyle name="Cálculo 4 3 3 2 6" xfId="4693"/>
    <cellStyle name="Cálculo 4 3 3 3" xfId="4694"/>
    <cellStyle name="Cálculo 4 3 3 4" xfId="4695"/>
    <cellStyle name="Cálculo 4 3 4" xfId="4696"/>
    <cellStyle name="Cálculo 4 3 4 2" xfId="4697"/>
    <cellStyle name="Cálculo 4 3 4 2 2" xfId="4698"/>
    <cellStyle name="Cálculo 4 3 4 2 2 2" xfId="4699"/>
    <cellStyle name="Cálculo 4 3 4 2 2 2 2" xfId="4700"/>
    <cellStyle name="Cálculo 4 3 4 2 2 2 3" xfId="4701"/>
    <cellStyle name="Cálculo 4 3 4 2 2 2 4" xfId="4702"/>
    <cellStyle name="Cálculo 4 3 4 2 2 3" xfId="4703"/>
    <cellStyle name="Cálculo 4 3 4 2 2 3 2" xfId="4704"/>
    <cellStyle name="Cálculo 4 3 4 2 2 3 3" xfId="4705"/>
    <cellStyle name="Cálculo 4 3 4 2 2 3 4" xfId="4706"/>
    <cellStyle name="Cálculo 4 3 4 2 2 4" xfId="4707"/>
    <cellStyle name="Cálculo 4 3 4 2 2 5" xfId="4708"/>
    <cellStyle name="Cálculo 4 3 4 2 2 6" xfId="4709"/>
    <cellStyle name="Cálculo 4 3 4 2 3" xfId="4710"/>
    <cellStyle name="Cálculo 4 3 4 2 3 2" xfId="4711"/>
    <cellStyle name="Cálculo 4 3 4 2 3 2 2" xfId="4712"/>
    <cellStyle name="Cálculo 4 3 4 2 3 2 3" xfId="4713"/>
    <cellStyle name="Cálculo 4 3 4 2 3 2 4" xfId="4714"/>
    <cellStyle name="Cálculo 4 3 4 2 3 3" xfId="4715"/>
    <cellStyle name="Cálculo 4 3 4 2 3 3 2" xfId="4716"/>
    <cellStyle name="Cálculo 4 3 4 2 3 3 3" xfId="4717"/>
    <cellStyle name="Cálculo 4 3 4 2 3 3 4" xfId="4718"/>
    <cellStyle name="Cálculo 4 3 4 2 3 4" xfId="4719"/>
    <cellStyle name="Cálculo 4 3 4 2 3 5" xfId="4720"/>
    <cellStyle name="Cálculo 4 3 4 2 3 6" xfId="4721"/>
    <cellStyle name="Cálculo 4 3 4 2 4" xfId="4722"/>
    <cellStyle name="Cálculo 4 3 4 2 5" xfId="4723"/>
    <cellStyle name="Cálculo 4 3 4 2 6" xfId="4724"/>
    <cellStyle name="Cálculo 4 3 4 3" xfId="4725"/>
    <cellStyle name="Cálculo 4 3 4 4" xfId="4726"/>
    <cellStyle name="Cálculo 4 3 5" xfId="4727"/>
    <cellStyle name="Cálculo 4 3 5 2" xfId="4728"/>
    <cellStyle name="Cálculo 4 3 5 2 2" xfId="4729"/>
    <cellStyle name="Cálculo 4 3 5 2 2 2" xfId="4730"/>
    <cellStyle name="Cálculo 4 3 5 2 2 2 2" xfId="4731"/>
    <cellStyle name="Cálculo 4 3 5 2 2 2 3" xfId="4732"/>
    <cellStyle name="Cálculo 4 3 5 2 2 2 4" xfId="4733"/>
    <cellStyle name="Cálculo 4 3 5 2 2 3" xfId="4734"/>
    <cellStyle name="Cálculo 4 3 5 2 2 3 2" xfId="4735"/>
    <cellStyle name="Cálculo 4 3 5 2 2 3 3" xfId="4736"/>
    <cellStyle name="Cálculo 4 3 5 2 2 3 4" xfId="4737"/>
    <cellStyle name="Cálculo 4 3 5 2 2 4" xfId="4738"/>
    <cellStyle name="Cálculo 4 3 5 2 2 5" xfId="4739"/>
    <cellStyle name="Cálculo 4 3 5 2 2 6" xfId="4740"/>
    <cellStyle name="Cálculo 4 3 5 2 3" xfId="4741"/>
    <cellStyle name="Cálculo 4 3 5 2 3 2" xfId="4742"/>
    <cellStyle name="Cálculo 4 3 5 2 3 2 2" xfId="4743"/>
    <cellStyle name="Cálculo 4 3 5 2 3 2 3" xfId="4744"/>
    <cellStyle name="Cálculo 4 3 5 2 3 2 4" xfId="4745"/>
    <cellStyle name="Cálculo 4 3 5 2 3 3" xfId="4746"/>
    <cellStyle name="Cálculo 4 3 5 2 3 3 2" xfId="4747"/>
    <cellStyle name="Cálculo 4 3 5 2 3 3 3" xfId="4748"/>
    <cellStyle name="Cálculo 4 3 5 2 3 3 4" xfId="4749"/>
    <cellStyle name="Cálculo 4 3 5 2 3 4" xfId="4750"/>
    <cellStyle name="Cálculo 4 3 5 2 3 5" xfId="4751"/>
    <cellStyle name="Cálculo 4 3 5 2 3 6" xfId="4752"/>
    <cellStyle name="Cálculo 4 3 5 2 4" xfId="4753"/>
    <cellStyle name="Cálculo 4 3 5 2 5" xfId="4754"/>
    <cellStyle name="Cálculo 4 3 5 2 6" xfId="4755"/>
    <cellStyle name="Cálculo 4 3 5 3" xfId="4756"/>
    <cellStyle name="Cálculo 4 3 5 4" xfId="4757"/>
    <cellStyle name="Cálculo 4 3 6" xfId="4758"/>
    <cellStyle name="Cálculo 4 3 6 2" xfId="4759"/>
    <cellStyle name="Cálculo 4 3 6 2 2" xfId="4760"/>
    <cellStyle name="Cálculo 4 3 6 2 2 2" xfId="4761"/>
    <cellStyle name="Cálculo 4 3 6 2 2 3" xfId="4762"/>
    <cellStyle name="Cálculo 4 3 6 2 2 4" xfId="4763"/>
    <cellStyle name="Cálculo 4 3 6 2 3" xfId="4764"/>
    <cellStyle name="Cálculo 4 3 6 2 3 2" xfId="4765"/>
    <cellStyle name="Cálculo 4 3 6 2 3 3" xfId="4766"/>
    <cellStyle name="Cálculo 4 3 6 2 3 4" xfId="4767"/>
    <cellStyle name="Cálculo 4 3 6 2 4" xfId="4768"/>
    <cellStyle name="Cálculo 4 3 6 2 5" xfId="4769"/>
    <cellStyle name="Cálculo 4 3 6 2 6" xfId="4770"/>
    <cellStyle name="Cálculo 4 3 6 3" xfId="4771"/>
    <cellStyle name="Cálculo 4 3 6 3 2" xfId="4772"/>
    <cellStyle name="Cálculo 4 3 6 3 2 2" xfId="4773"/>
    <cellStyle name="Cálculo 4 3 6 3 2 3" xfId="4774"/>
    <cellStyle name="Cálculo 4 3 6 3 2 4" xfId="4775"/>
    <cellStyle name="Cálculo 4 3 6 3 3" xfId="4776"/>
    <cellStyle name="Cálculo 4 3 6 3 3 2" xfId="4777"/>
    <cellStyle name="Cálculo 4 3 6 3 3 3" xfId="4778"/>
    <cellStyle name="Cálculo 4 3 6 3 3 4" xfId="4779"/>
    <cellStyle name="Cálculo 4 3 6 3 4" xfId="4780"/>
    <cellStyle name="Cálculo 4 3 6 3 5" xfId="4781"/>
    <cellStyle name="Cálculo 4 3 6 3 6" xfId="4782"/>
    <cellStyle name="Cálculo 4 3 6 4" xfId="4783"/>
    <cellStyle name="Cálculo 4 3 6 4 2" xfId="4784"/>
    <cellStyle name="Cálculo 4 3 6 4 3" xfId="4785"/>
    <cellStyle name="Cálculo 4 3 6 4 4" xfId="4786"/>
    <cellStyle name="Cálculo 4 3 6 5" xfId="4787"/>
    <cellStyle name="Cálculo 4 3 6 6" xfId="4788"/>
    <cellStyle name="Cálculo 4 3 7" xfId="4789"/>
    <cellStyle name="Cálculo 4 3 7 2" xfId="4790"/>
    <cellStyle name="Cálculo 4 3 7 2 2" xfId="4791"/>
    <cellStyle name="Cálculo 4 3 7 2 2 2" xfId="4792"/>
    <cellStyle name="Cálculo 4 3 7 2 2 3" xfId="4793"/>
    <cellStyle name="Cálculo 4 3 7 2 2 4" xfId="4794"/>
    <cellStyle name="Cálculo 4 3 7 2 3" xfId="4795"/>
    <cellStyle name="Cálculo 4 3 7 2 3 2" xfId="4796"/>
    <cellStyle name="Cálculo 4 3 7 2 3 3" xfId="4797"/>
    <cellStyle name="Cálculo 4 3 7 2 3 4" xfId="4798"/>
    <cellStyle name="Cálculo 4 3 7 2 4" xfId="4799"/>
    <cellStyle name="Cálculo 4 3 7 2 5" xfId="4800"/>
    <cellStyle name="Cálculo 4 3 7 2 6" xfId="4801"/>
    <cellStyle name="Cálculo 4 3 7 3" xfId="4802"/>
    <cellStyle name="Cálculo 4 3 7 3 2" xfId="4803"/>
    <cellStyle name="Cálculo 4 3 7 3 2 2" xfId="4804"/>
    <cellStyle name="Cálculo 4 3 7 3 2 3" xfId="4805"/>
    <cellStyle name="Cálculo 4 3 7 3 2 4" xfId="4806"/>
    <cellStyle name="Cálculo 4 3 7 3 3" xfId="4807"/>
    <cellStyle name="Cálculo 4 3 7 3 3 2" xfId="4808"/>
    <cellStyle name="Cálculo 4 3 7 3 3 3" xfId="4809"/>
    <cellStyle name="Cálculo 4 3 7 3 3 4" xfId="4810"/>
    <cellStyle name="Cálculo 4 3 7 3 4" xfId="4811"/>
    <cellStyle name="Cálculo 4 3 7 3 5" xfId="4812"/>
    <cellStyle name="Cálculo 4 3 7 3 6" xfId="4813"/>
    <cellStyle name="Cálculo 4 3 7 4" xfId="4814"/>
    <cellStyle name="Cálculo 4 3 7 4 2" xfId="4815"/>
    <cellStyle name="Cálculo 4 3 7 4 3" xfId="4816"/>
    <cellStyle name="Cálculo 4 3 7 4 4" xfId="4817"/>
    <cellStyle name="Cálculo 4 3 7 5" xfId="4818"/>
    <cellStyle name="Cálculo 4 3 7 6" xfId="4819"/>
    <cellStyle name="Cálculo 4 3 8" xfId="4820"/>
    <cellStyle name="Cálculo 4 3 8 2" xfId="4821"/>
    <cellStyle name="Cálculo 4 3 8 2 2" xfId="4822"/>
    <cellStyle name="Cálculo 4 3 8 2 2 2" xfId="4823"/>
    <cellStyle name="Cálculo 4 3 8 2 2 3" xfId="4824"/>
    <cellStyle name="Cálculo 4 3 8 2 2 4" xfId="4825"/>
    <cellStyle name="Cálculo 4 3 8 2 3" xfId="4826"/>
    <cellStyle name="Cálculo 4 3 8 2 3 2" xfId="4827"/>
    <cellStyle name="Cálculo 4 3 8 2 3 3" xfId="4828"/>
    <cellStyle name="Cálculo 4 3 8 2 3 4" xfId="4829"/>
    <cellStyle name="Cálculo 4 3 8 2 4" xfId="4830"/>
    <cellStyle name="Cálculo 4 3 8 2 5" xfId="4831"/>
    <cellStyle name="Cálculo 4 3 8 2 6" xfId="4832"/>
    <cellStyle name="Cálculo 4 3 8 3" xfId="4833"/>
    <cellStyle name="Cálculo 4 3 8 3 2" xfId="4834"/>
    <cellStyle name="Cálculo 4 3 8 3 2 2" xfId="4835"/>
    <cellStyle name="Cálculo 4 3 8 3 2 3" xfId="4836"/>
    <cellStyle name="Cálculo 4 3 8 3 2 4" xfId="4837"/>
    <cellStyle name="Cálculo 4 3 8 3 3" xfId="4838"/>
    <cellStyle name="Cálculo 4 3 8 3 3 2" xfId="4839"/>
    <cellStyle name="Cálculo 4 3 8 3 3 3" xfId="4840"/>
    <cellStyle name="Cálculo 4 3 8 3 3 4" xfId="4841"/>
    <cellStyle name="Cálculo 4 3 8 3 4" xfId="4842"/>
    <cellStyle name="Cálculo 4 3 8 3 5" xfId="4843"/>
    <cellStyle name="Cálculo 4 3 8 3 6" xfId="4844"/>
    <cellStyle name="Cálculo 4 3 8 4" xfId="4845"/>
    <cellStyle name="Cálculo 4 3 8 4 2" xfId="4846"/>
    <cellStyle name="Cálculo 4 3 8 4 3" xfId="4847"/>
    <cellStyle name="Cálculo 4 3 8 4 4" xfId="4848"/>
    <cellStyle name="Cálculo 4 3 8 5" xfId="4849"/>
    <cellStyle name="Cálculo 4 3 8 6" xfId="4850"/>
    <cellStyle name="Cálculo 4 3 9" xfId="4851"/>
    <cellStyle name="Cálculo 4 3 9 2" xfId="4852"/>
    <cellStyle name="Cálculo 4 3 9 2 2" xfId="4853"/>
    <cellStyle name="Cálculo 4 3 9 2 2 2" xfId="4854"/>
    <cellStyle name="Cálculo 4 3 9 2 2 3" xfId="4855"/>
    <cellStyle name="Cálculo 4 3 9 2 2 4" xfId="4856"/>
    <cellStyle name="Cálculo 4 3 9 2 3" xfId="4857"/>
    <cellStyle name="Cálculo 4 3 9 2 3 2" xfId="4858"/>
    <cellStyle name="Cálculo 4 3 9 2 3 3" xfId="4859"/>
    <cellStyle name="Cálculo 4 3 9 2 3 4" xfId="4860"/>
    <cellStyle name="Cálculo 4 3 9 2 4" xfId="4861"/>
    <cellStyle name="Cálculo 4 3 9 2 5" xfId="4862"/>
    <cellStyle name="Cálculo 4 3 9 2 6" xfId="4863"/>
    <cellStyle name="Cálculo 4 3 9 3" xfId="4864"/>
    <cellStyle name="Cálculo 4 3 9 3 2" xfId="4865"/>
    <cellStyle name="Cálculo 4 3 9 3 2 2" xfId="4866"/>
    <cellStyle name="Cálculo 4 3 9 3 2 3" xfId="4867"/>
    <cellStyle name="Cálculo 4 3 9 3 2 4" xfId="4868"/>
    <cellStyle name="Cálculo 4 3 9 3 3" xfId="4869"/>
    <cellStyle name="Cálculo 4 3 9 3 3 2" xfId="4870"/>
    <cellStyle name="Cálculo 4 3 9 3 3 3" xfId="4871"/>
    <cellStyle name="Cálculo 4 3 9 3 3 4" xfId="4872"/>
    <cellStyle name="Cálculo 4 3 9 3 4" xfId="4873"/>
    <cellStyle name="Cálculo 4 3 9 3 5" xfId="4874"/>
    <cellStyle name="Cálculo 4 3 9 3 6" xfId="4875"/>
    <cellStyle name="Cálculo 4 3 9 4" xfId="4876"/>
    <cellStyle name="Cálculo 4 3 9 4 2" xfId="4877"/>
    <cellStyle name="Cálculo 4 3 9 4 3" xfId="4878"/>
    <cellStyle name="Cálculo 4 3 9 4 4" xfId="4879"/>
    <cellStyle name="Cálculo 4 3 9 5" xfId="4880"/>
    <cellStyle name="Cálculo 4 3 9 6" xfId="4881"/>
    <cellStyle name="Cálculo 4 4" xfId="4882"/>
    <cellStyle name="Cálculo 4 4 2" xfId="4883"/>
    <cellStyle name="Cálculo 4 4 2 2" xfId="4884"/>
    <cellStyle name="Cálculo 4 4 2 2 2" xfId="4885"/>
    <cellStyle name="Cálculo 4 4 2 2 2 2" xfId="4886"/>
    <cellStyle name="Cálculo 4 4 2 2 2 3" xfId="4887"/>
    <cellStyle name="Cálculo 4 4 2 2 2 4" xfId="4888"/>
    <cellStyle name="Cálculo 4 4 2 2 3" xfId="4889"/>
    <cellStyle name="Cálculo 4 4 2 2 3 2" xfId="4890"/>
    <cellStyle name="Cálculo 4 4 2 2 3 3" xfId="4891"/>
    <cellStyle name="Cálculo 4 4 2 2 3 4" xfId="4892"/>
    <cellStyle name="Cálculo 4 4 2 2 4" xfId="4893"/>
    <cellStyle name="Cálculo 4 4 2 2 5" xfId="4894"/>
    <cellStyle name="Cálculo 4 4 2 2 6" xfId="4895"/>
    <cellStyle name="Cálculo 4 4 2 3" xfId="4896"/>
    <cellStyle name="Cálculo 4 4 2 3 2" xfId="4897"/>
    <cellStyle name="Cálculo 4 4 2 3 2 2" xfId="4898"/>
    <cellStyle name="Cálculo 4 4 2 3 2 3" xfId="4899"/>
    <cellStyle name="Cálculo 4 4 2 3 2 4" xfId="4900"/>
    <cellStyle name="Cálculo 4 4 2 3 3" xfId="4901"/>
    <cellStyle name="Cálculo 4 4 2 3 3 2" xfId="4902"/>
    <cellStyle name="Cálculo 4 4 2 3 3 3" xfId="4903"/>
    <cellStyle name="Cálculo 4 4 2 3 3 4" xfId="4904"/>
    <cellStyle name="Cálculo 4 4 2 3 4" xfId="4905"/>
    <cellStyle name="Cálculo 4 4 2 3 5" xfId="4906"/>
    <cellStyle name="Cálculo 4 4 2 3 6" xfId="4907"/>
    <cellStyle name="Cálculo 4 4 2 4" xfId="4908"/>
    <cellStyle name="Cálculo 4 4 2 5" xfId="4909"/>
    <cellStyle name="Cálculo 4 4 2 6" xfId="4910"/>
    <cellStyle name="Cálculo 4 4 3" xfId="4911"/>
    <cellStyle name="Cálculo 4 4 4" xfId="4912"/>
    <cellStyle name="Cálculo 4 5" xfId="4913"/>
    <cellStyle name="Cálculo 4 5 2" xfId="4914"/>
    <cellStyle name="Cálculo 4 5 2 2" xfId="4915"/>
    <cellStyle name="Cálculo 4 5 2 2 2" xfId="4916"/>
    <cellStyle name="Cálculo 4 5 2 2 2 2" xfId="4917"/>
    <cellStyle name="Cálculo 4 5 2 2 2 3" xfId="4918"/>
    <cellStyle name="Cálculo 4 5 2 2 2 4" xfId="4919"/>
    <cellStyle name="Cálculo 4 5 2 2 3" xfId="4920"/>
    <cellStyle name="Cálculo 4 5 2 2 3 2" xfId="4921"/>
    <cellStyle name="Cálculo 4 5 2 2 3 3" xfId="4922"/>
    <cellStyle name="Cálculo 4 5 2 2 3 4" xfId="4923"/>
    <cellStyle name="Cálculo 4 5 2 2 4" xfId="4924"/>
    <cellStyle name="Cálculo 4 5 2 2 5" xfId="4925"/>
    <cellStyle name="Cálculo 4 5 2 2 6" xfId="4926"/>
    <cellStyle name="Cálculo 4 5 2 3" xfId="4927"/>
    <cellStyle name="Cálculo 4 5 2 3 2" xfId="4928"/>
    <cellStyle name="Cálculo 4 5 2 3 2 2" xfId="4929"/>
    <cellStyle name="Cálculo 4 5 2 3 2 3" xfId="4930"/>
    <cellStyle name="Cálculo 4 5 2 3 2 4" xfId="4931"/>
    <cellStyle name="Cálculo 4 5 2 3 3" xfId="4932"/>
    <cellStyle name="Cálculo 4 5 2 3 3 2" xfId="4933"/>
    <cellStyle name="Cálculo 4 5 2 3 3 3" xfId="4934"/>
    <cellStyle name="Cálculo 4 5 2 3 3 4" xfId="4935"/>
    <cellStyle name="Cálculo 4 5 2 3 4" xfId="4936"/>
    <cellStyle name="Cálculo 4 5 2 3 5" xfId="4937"/>
    <cellStyle name="Cálculo 4 5 2 3 6" xfId="4938"/>
    <cellStyle name="Cálculo 4 5 2 4" xfId="4939"/>
    <cellStyle name="Cálculo 4 5 2 5" xfId="4940"/>
    <cellStyle name="Cálculo 4 5 2 6" xfId="4941"/>
    <cellStyle name="Cálculo 4 5 3" xfId="4942"/>
    <cellStyle name="Cálculo 4 5 4" xfId="4943"/>
    <cellStyle name="Cálculo 4 6" xfId="4944"/>
    <cellStyle name="Cálculo 4 6 2" xfId="4945"/>
    <cellStyle name="Cálculo 4 6 2 2" xfId="4946"/>
    <cellStyle name="Cálculo 4 6 2 2 2" xfId="4947"/>
    <cellStyle name="Cálculo 4 6 2 2 2 2" xfId="4948"/>
    <cellStyle name="Cálculo 4 6 2 2 2 3" xfId="4949"/>
    <cellStyle name="Cálculo 4 6 2 2 2 4" xfId="4950"/>
    <cellStyle name="Cálculo 4 6 2 2 3" xfId="4951"/>
    <cellStyle name="Cálculo 4 6 2 2 3 2" xfId="4952"/>
    <cellStyle name="Cálculo 4 6 2 2 3 3" xfId="4953"/>
    <cellStyle name="Cálculo 4 6 2 2 3 4" xfId="4954"/>
    <cellStyle name="Cálculo 4 6 2 2 4" xfId="4955"/>
    <cellStyle name="Cálculo 4 6 2 2 5" xfId="4956"/>
    <cellStyle name="Cálculo 4 6 2 2 6" xfId="4957"/>
    <cellStyle name="Cálculo 4 6 2 3" xfId="4958"/>
    <cellStyle name="Cálculo 4 6 2 3 2" xfId="4959"/>
    <cellStyle name="Cálculo 4 6 2 3 2 2" xfId="4960"/>
    <cellStyle name="Cálculo 4 6 2 3 2 3" xfId="4961"/>
    <cellStyle name="Cálculo 4 6 2 3 2 4" xfId="4962"/>
    <cellStyle name="Cálculo 4 6 2 3 3" xfId="4963"/>
    <cellStyle name="Cálculo 4 6 2 3 3 2" xfId="4964"/>
    <cellStyle name="Cálculo 4 6 2 3 3 3" xfId="4965"/>
    <cellStyle name="Cálculo 4 6 2 3 3 4" xfId="4966"/>
    <cellStyle name="Cálculo 4 6 2 3 4" xfId="4967"/>
    <cellStyle name="Cálculo 4 6 2 3 5" xfId="4968"/>
    <cellStyle name="Cálculo 4 6 2 3 6" xfId="4969"/>
    <cellStyle name="Cálculo 4 6 2 4" xfId="4970"/>
    <cellStyle name="Cálculo 4 6 2 5" xfId="4971"/>
    <cellStyle name="Cálculo 4 6 2 6" xfId="4972"/>
    <cellStyle name="Cálculo 4 6 3" xfId="4973"/>
    <cellStyle name="Cálculo 4 6 4" xfId="4974"/>
    <cellStyle name="Cálculo 4 7" xfId="4975"/>
    <cellStyle name="Cálculo 4 7 2" xfId="4976"/>
    <cellStyle name="Cálculo 4 7 2 2" xfId="4977"/>
    <cellStyle name="Cálculo 4 7 2 2 2" xfId="4978"/>
    <cellStyle name="Cálculo 4 7 2 2 2 2" xfId="4979"/>
    <cellStyle name="Cálculo 4 7 2 2 2 3" xfId="4980"/>
    <cellStyle name="Cálculo 4 7 2 2 2 4" xfId="4981"/>
    <cellStyle name="Cálculo 4 7 2 2 3" xfId="4982"/>
    <cellStyle name="Cálculo 4 7 2 2 3 2" xfId="4983"/>
    <cellStyle name="Cálculo 4 7 2 2 3 3" xfId="4984"/>
    <cellStyle name="Cálculo 4 7 2 2 3 4" xfId="4985"/>
    <cellStyle name="Cálculo 4 7 2 2 4" xfId="4986"/>
    <cellStyle name="Cálculo 4 7 2 2 5" xfId="4987"/>
    <cellStyle name="Cálculo 4 7 2 2 6" xfId="4988"/>
    <cellStyle name="Cálculo 4 7 2 3" xfId="4989"/>
    <cellStyle name="Cálculo 4 7 2 3 2" xfId="4990"/>
    <cellStyle name="Cálculo 4 7 2 3 2 2" xfId="4991"/>
    <cellStyle name="Cálculo 4 7 2 3 2 3" xfId="4992"/>
    <cellStyle name="Cálculo 4 7 2 3 2 4" xfId="4993"/>
    <cellStyle name="Cálculo 4 7 2 3 3" xfId="4994"/>
    <cellStyle name="Cálculo 4 7 2 3 3 2" xfId="4995"/>
    <cellStyle name="Cálculo 4 7 2 3 3 3" xfId="4996"/>
    <cellStyle name="Cálculo 4 7 2 3 3 4" xfId="4997"/>
    <cellStyle name="Cálculo 4 7 2 3 4" xfId="4998"/>
    <cellStyle name="Cálculo 4 7 2 3 5" xfId="4999"/>
    <cellStyle name="Cálculo 4 7 2 3 6" xfId="5000"/>
    <cellStyle name="Cálculo 4 7 2 4" xfId="5001"/>
    <cellStyle name="Cálculo 4 7 2 5" xfId="5002"/>
    <cellStyle name="Cálculo 4 7 2 6" xfId="5003"/>
    <cellStyle name="Cálculo 4 7 3" xfId="5004"/>
    <cellStyle name="Cálculo 4 7 4" xfId="5005"/>
    <cellStyle name="Cálculo 4 8" xfId="5006"/>
    <cellStyle name="Cálculo 4 8 2" xfId="5007"/>
    <cellStyle name="Cálculo 4 8 2 2" xfId="5008"/>
    <cellStyle name="Cálculo 4 8 2 2 2" xfId="5009"/>
    <cellStyle name="Cálculo 4 8 2 2 3" xfId="5010"/>
    <cellStyle name="Cálculo 4 8 2 2 4" xfId="5011"/>
    <cellStyle name="Cálculo 4 8 2 3" xfId="5012"/>
    <cellStyle name="Cálculo 4 8 2 3 2" xfId="5013"/>
    <cellStyle name="Cálculo 4 8 2 3 3" xfId="5014"/>
    <cellStyle name="Cálculo 4 8 2 3 4" xfId="5015"/>
    <cellStyle name="Cálculo 4 8 2 4" xfId="5016"/>
    <cellStyle name="Cálculo 4 8 2 5" xfId="5017"/>
    <cellStyle name="Cálculo 4 8 2 6" xfId="5018"/>
    <cellStyle name="Cálculo 4 8 3" xfId="5019"/>
    <cellStyle name="Cálculo 4 8 3 2" xfId="5020"/>
    <cellStyle name="Cálculo 4 8 3 2 2" xfId="5021"/>
    <cellStyle name="Cálculo 4 8 3 2 3" xfId="5022"/>
    <cellStyle name="Cálculo 4 8 3 2 4" xfId="5023"/>
    <cellStyle name="Cálculo 4 8 3 3" xfId="5024"/>
    <cellStyle name="Cálculo 4 8 3 3 2" xfId="5025"/>
    <cellStyle name="Cálculo 4 8 3 3 3" xfId="5026"/>
    <cellStyle name="Cálculo 4 8 3 3 4" xfId="5027"/>
    <cellStyle name="Cálculo 4 8 3 4" xfId="5028"/>
    <cellStyle name="Cálculo 4 8 3 5" xfId="5029"/>
    <cellStyle name="Cálculo 4 8 3 6" xfId="5030"/>
    <cellStyle name="Cálculo 4 8 4" xfId="5031"/>
    <cellStyle name="Cálculo 4 8 4 2" xfId="5032"/>
    <cellStyle name="Cálculo 4 8 4 3" xfId="5033"/>
    <cellStyle name="Cálculo 4 8 4 4" xfId="5034"/>
    <cellStyle name="Cálculo 4 8 5" xfId="5035"/>
    <cellStyle name="Cálculo 4 8 6" xfId="5036"/>
    <cellStyle name="Cálculo 4 9" xfId="5037"/>
    <cellStyle name="Cálculo 4 9 2" xfId="5038"/>
    <cellStyle name="Cálculo 4 9 2 2" xfId="5039"/>
    <cellStyle name="Cálculo 4 9 2 2 2" xfId="5040"/>
    <cellStyle name="Cálculo 4 9 2 2 3" xfId="5041"/>
    <cellStyle name="Cálculo 4 9 2 2 4" xfId="5042"/>
    <cellStyle name="Cálculo 4 9 2 3" xfId="5043"/>
    <cellStyle name="Cálculo 4 9 2 3 2" xfId="5044"/>
    <cellStyle name="Cálculo 4 9 2 3 3" xfId="5045"/>
    <cellStyle name="Cálculo 4 9 2 3 4" xfId="5046"/>
    <cellStyle name="Cálculo 4 9 2 4" xfId="5047"/>
    <cellStyle name="Cálculo 4 9 2 5" xfId="5048"/>
    <cellStyle name="Cálculo 4 9 2 6" xfId="5049"/>
    <cellStyle name="Cálculo 4 9 3" xfId="5050"/>
    <cellStyle name="Cálculo 4 9 3 2" xfId="5051"/>
    <cellStyle name="Cálculo 4 9 3 2 2" xfId="5052"/>
    <cellStyle name="Cálculo 4 9 3 2 3" xfId="5053"/>
    <cellStyle name="Cálculo 4 9 3 2 4" xfId="5054"/>
    <cellStyle name="Cálculo 4 9 3 3" xfId="5055"/>
    <cellStyle name="Cálculo 4 9 3 3 2" xfId="5056"/>
    <cellStyle name="Cálculo 4 9 3 3 3" xfId="5057"/>
    <cellStyle name="Cálculo 4 9 3 3 4" xfId="5058"/>
    <cellStyle name="Cálculo 4 9 3 4" xfId="5059"/>
    <cellStyle name="Cálculo 4 9 3 5" xfId="5060"/>
    <cellStyle name="Cálculo 4 9 3 6" xfId="5061"/>
    <cellStyle name="Cálculo 4 9 4" xfId="5062"/>
    <cellStyle name="Cálculo 4 9 4 2" xfId="5063"/>
    <cellStyle name="Cálculo 4 9 4 3" xfId="5064"/>
    <cellStyle name="Cálculo 4 9 4 4" xfId="5065"/>
    <cellStyle name="Cálculo 4 9 5" xfId="5066"/>
    <cellStyle name="Cálculo 4 9 6" xfId="5067"/>
    <cellStyle name="Cálculo 5" xfId="5068"/>
    <cellStyle name="Cálculo 5 10" xfId="5069"/>
    <cellStyle name="Cálculo 5 10 2" xfId="5070"/>
    <cellStyle name="Cálculo 5 10 2 2" xfId="5071"/>
    <cellStyle name="Cálculo 5 10 2 2 2" xfId="5072"/>
    <cellStyle name="Cálculo 5 10 2 2 3" xfId="5073"/>
    <cellStyle name="Cálculo 5 10 2 2 4" xfId="5074"/>
    <cellStyle name="Cálculo 5 10 2 3" xfId="5075"/>
    <cellStyle name="Cálculo 5 10 2 3 2" xfId="5076"/>
    <cellStyle name="Cálculo 5 10 2 3 3" xfId="5077"/>
    <cellStyle name="Cálculo 5 10 2 3 4" xfId="5078"/>
    <cellStyle name="Cálculo 5 10 2 4" xfId="5079"/>
    <cellStyle name="Cálculo 5 10 2 5" xfId="5080"/>
    <cellStyle name="Cálculo 5 10 2 6" xfId="5081"/>
    <cellStyle name="Cálculo 5 10 3" xfId="5082"/>
    <cellStyle name="Cálculo 5 10 3 2" xfId="5083"/>
    <cellStyle name="Cálculo 5 10 3 2 2" xfId="5084"/>
    <cellStyle name="Cálculo 5 10 3 2 3" xfId="5085"/>
    <cellStyle name="Cálculo 5 10 3 2 4" xfId="5086"/>
    <cellStyle name="Cálculo 5 10 3 3" xfId="5087"/>
    <cellStyle name="Cálculo 5 10 3 3 2" xfId="5088"/>
    <cellStyle name="Cálculo 5 10 3 3 3" xfId="5089"/>
    <cellStyle name="Cálculo 5 10 3 3 4" xfId="5090"/>
    <cellStyle name="Cálculo 5 10 3 4" xfId="5091"/>
    <cellStyle name="Cálculo 5 10 3 5" xfId="5092"/>
    <cellStyle name="Cálculo 5 10 3 6" xfId="5093"/>
    <cellStyle name="Cálculo 5 10 4" xfId="5094"/>
    <cellStyle name="Cálculo 5 10 4 2" xfId="5095"/>
    <cellStyle name="Cálculo 5 10 4 3" xfId="5096"/>
    <cellStyle name="Cálculo 5 10 4 4" xfId="5097"/>
    <cellStyle name="Cálculo 5 10 5" xfId="5098"/>
    <cellStyle name="Cálculo 5 10 6" xfId="5099"/>
    <cellStyle name="Cálculo 5 11" xfId="5100"/>
    <cellStyle name="Cálculo 5 11 2" xfId="5101"/>
    <cellStyle name="Cálculo 5 11 2 2" xfId="5102"/>
    <cellStyle name="Cálculo 5 11 2 2 2" xfId="5103"/>
    <cellStyle name="Cálculo 5 11 2 2 3" xfId="5104"/>
    <cellStyle name="Cálculo 5 11 2 2 4" xfId="5105"/>
    <cellStyle name="Cálculo 5 11 2 3" xfId="5106"/>
    <cellStyle name="Cálculo 5 11 2 3 2" xfId="5107"/>
    <cellStyle name="Cálculo 5 11 2 3 3" xfId="5108"/>
    <cellStyle name="Cálculo 5 11 2 3 4" xfId="5109"/>
    <cellStyle name="Cálculo 5 11 2 4" xfId="5110"/>
    <cellStyle name="Cálculo 5 11 2 5" xfId="5111"/>
    <cellStyle name="Cálculo 5 11 2 6" xfId="5112"/>
    <cellStyle name="Cálculo 5 11 3" xfId="5113"/>
    <cellStyle name="Cálculo 5 11 3 2" xfId="5114"/>
    <cellStyle name="Cálculo 5 11 3 2 2" xfId="5115"/>
    <cellStyle name="Cálculo 5 11 3 2 3" xfId="5116"/>
    <cellStyle name="Cálculo 5 11 3 2 4" xfId="5117"/>
    <cellStyle name="Cálculo 5 11 3 3" xfId="5118"/>
    <cellStyle name="Cálculo 5 11 3 3 2" xfId="5119"/>
    <cellStyle name="Cálculo 5 11 3 3 3" xfId="5120"/>
    <cellStyle name="Cálculo 5 11 3 3 4" xfId="5121"/>
    <cellStyle name="Cálculo 5 11 3 4" xfId="5122"/>
    <cellStyle name="Cálculo 5 11 3 5" xfId="5123"/>
    <cellStyle name="Cálculo 5 11 3 6" xfId="5124"/>
    <cellStyle name="Cálculo 5 11 4" xfId="5125"/>
    <cellStyle name="Cálculo 5 11 5" xfId="5126"/>
    <cellStyle name="Cálculo 5 11 6" xfId="5127"/>
    <cellStyle name="Cálculo 5 12" xfId="5128"/>
    <cellStyle name="Cálculo 5 13" xfId="5129"/>
    <cellStyle name="Cálculo 5 2" xfId="5130"/>
    <cellStyle name="Cálculo 5 2 10" xfId="5131"/>
    <cellStyle name="Cálculo 5 2 10 2" xfId="5132"/>
    <cellStyle name="Cálculo 5 2 10 2 2" xfId="5133"/>
    <cellStyle name="Cálculo 5 2 10 2 2 2" xfId="5134"/>
    <cellStyle name="Cálculo 5 2 10 2 2 3" xfId="5135"/>
    <cellStyle name="Cálculo 5 2 10 2 2 4" xfId="5136"/>
    <cellStyle name="Cálculo 5 2 10 2 3" xfId="5137"/>
    <cellStyle name="Cálculo 5 2 10 2 3 2" xfId="5138"/>
    <cellStyle name="Cálculo 5 2 10 2 3 3" xfId="5139"/>
    <cellStyle name="Cálculo 5 2 10 2 3 4" xfId="5140"/>
    <cellStyle name="Cálculo 5 2 10 2 4" xfId="5141"/>
    <cellStyle name="Cálculo 5 2 10 2 5" xfId="5142"/>
    <cellStyle name="Cálculo 5 2 10 2 6" xfId="5143"/>
    <cellStyle name="Cálculo 5 2 10 3" xfId="5144"/>
    <cellStyle name="Cálculo 5 2 10 3 2" xfId="5145"/>
    <cellStyle name="Cálculo 5 2 10 3 2 2" xfId="5146"/>
    <cellStyle name="Cálculo 5 2 10 3 2 3" xfId="5147"/>
    <cellStyle name="Cálculo 5 2 10 3 2 4" xfId="5148"/>
    <cellStyle name="Cálculo 5 2 10 3 3" xfId="5149"/>
    <cellStyle name="Cálculo 5 2 10 3 3 2" xfId="5150"/>
    <cellStyle name="Cálculo 5 2 10 3 3 3" xfId="5151"/>
    <cellStyle name="Cálculo 5 2 10 3 3 4" xfId="5152"/>
    <cellStyle name="Cálculo 5 2 10 3 4" xfId="5153"/>
    <cellStyle name="Cálculo 5 2 10 3 5" xfId="5154"/>
    <cellStyle name="Cálculo 5 2 10 3 6" xfId="5155"/>
    <cellStyle name="Cálculo 5 2 10 4" xfId="5156"/>
    <cellStyle name="Cálculo 5 2 10 5" xfId="5157"/>
    <cellStyle name="Cálculo 5 2 10 6" xfId="5158"/>
    <cellStyle name="Cálculo 5 2 11" xfId="5159"/>
    <cellStyle name="Cálculo 5 2 12" xfId="5160"/>
    <cellStyle name="Cálculo 5 2 2" xfId="5161"/>
    <cellStyle name="Cálculo 5 2 2 2" xfId="5162"/>
    <cellStyle name="Cálculo 5 2 2 2 2" xfId="5163"/>
    <cellStyle name="Cálculo 5 2 2 2 2 2" xfId="5164"/>
    <cellStyle name="Cálculo 5 2 2 2 2 2 2" xfId="5165"/>
    <cellStyle name="Cálculo 5 2 2 2 2 2 3" xfId="5166"/>
    <cellStyle name="Cálculo 5 2 2 2 2 2 4" xfId="5167"/>
    <cellStyle name="Cálculo 5 2 2 2 2 3" xfId="5168"/>
    <cellStyle name="Cálculo 5 2 2 2 2 3 2" xfId="5169"/>
    <cellStyle name="Cálculo 5 2 2 2 2 3 3" xfId="5170"/>
    <cellStyle name="Cálculo 5 2 2 2 2 3 4" xfId="5171"/>
    <cellStyle name="Cálculo 5 2 2 2 2 4" xfId="5172"/>
    <cellStyle name="Cálculo 5 2 2 2 2 5" xfId="5173"/>
    <cellStyle name="Cálculo 5 2 2 2 2 6" xfId="5174"/>
    <cellStyle name="Cálculo 5 2 2 2 3" xfId="5175"/>
    <cellStyle name="Cálculo 5 2 2 2 3 2" xfId="5176"/>
    <cellStyle name="Cálculo 5 2 2 2 3 2 2" xfId="5177"/>
    <cellStyle name="Cálculo 5 2 2 2 3 2 3" xfId="5178"/>
    <cellStyle name="Cálculo 5 2 2 2 3 2 4" xfId="5179"/>
    <cellStyle name="Cálculo 5 2 2 2 3 3" xfId="5180"/>
    <cellStyle name="Cálculo 5 2 2 2 3 3 2" xfId="5181"/>
    <cellStyle name="Cálculo 5 2 2 2 3 3 3" xfId="5182"/>
    <cellStyle name="Cálculo 5 2 2 2 3 3 4" xfId="5183"/>
    <cellStyle name="Cálculo 5 2 2 2 3 4" xfId="5184"/>
    <cellStyle name="Cálculo 5 2 2 2 3 5" xfId="5185"/>
    <cellStyle name="Cálculo 5 2 2 2 3 6" xfId="5186"/>
    <cellStyle name="Cálculo 5 2 2 2 4" xfId="5187"/>
    <cellStyle name="Cálculo 5 2 2 2 5" xfId="5188"/>
    <cellStyle name="Cálculo 5 2 2 2 6" xfId="5189"/>
    <cellStyle name="Cálculo 5 2 2 3" xfId="5190"/>
    <cellStyle name="Cálculo 5 2 2 4" xfId="5191"/>
    <cellStyle name="Cálculo 5 2 3" xfId="5192"/>
    <cellStyle name="Cálculo 5 2 3 2" xfId="5193"/>
    <cellStyle name="Cálculo 5 2 3 2 2" xfId="5194"/>
    <cellStyle name="Cálculo 5 2 3 2 2 2" xfId="5195"/>
    <cellStyle name="Cálculo 5 2 3 2 2 2 2" xfId="5196"/>
    <cellStyle name="Cálculo 5 2 3 2 2 2 3" xfId="5197"/>
    <cellStyle name="Cálculo 5 2 3 2 2 2 4" xfId="5198"/>
    <cellStyle name="Cálculo 5 2 3 2 2 3" xfId="5199"/>
    <cellStyle name="Cálculo 5 2 3 2 2 3 2" xfId="5200"/>
    <cellStyle name="Cálculo 5 2 3 2 2 3 3" xfId="5201"/>
    <cellStyle name="Cálculo 5 2 3 2 2 3 4" xfId="5202"/>
    <cellStyle name="Cálculo 5 2 3 2 2 4" xfId="5203"/>
    <cellStyle name="Cálculo 5 2 3 2 2 5" xfId="5204"/>
    <cellStyle name="Cálculo 5 2 3 2 2 6" xfId="5205"/>
    <cellStyle name="Cálculo 5 2 3 2 3" xfId="5206"/>
    <cellStyle name="Cálculo 5 2 3 2 3 2" xfId="5207"/>
    <cellStyle name="Cálculo 5 2 3 2 3 2 2" xfId="5208"/>
    <cellStyle name="Cálculo 5 2 3 2 3 2 3" xfId="5209"/>
    <cellStyle name="Cálculo 5 2 3 2 3 2 4" xfId="5210"/>
    <cellStyle name="Cálculo 5 2 3 2 3 3" xfId="5211"/>
    <cellStyle name="Cálculo 5 2 3 2 3 3 2" xfId="5212"/>
    <cellStyle name="Cálculo 5 2 3 2 3 3 3" xfId="5213"/>
    <cellStyle name="Cálculo 5 2 3 2 3 3 4" xfId="5214"/>
    <cellStyle name="Cálculo 5 2 3 2 3 4" xfId="5215"/>
    <cellStyle name="Cálculo 5 2 3 2 3 5" xfId="5216"/>
    <cellStyle name="Cálculo 5 2 3 2 3 6" xfId="5217"/>
    <cellStyle name="Cálculo 5 2 3 2 4" xfId="5218"/>
    <cellStyle name="Cálculo 5 2 3 2 5" xfId="5219"/>
    <cellStyle name="Cálculo 5 2 3 2 6" xfId="5220"/>
    <cellStyle name="Cálculo 5 2 3 3" xfId="5221"/>
    <cellStyle name="Cálculo 5 2 3 4" xfId="5222"/>
    <cellStyle name="Cálculo 5 2 4" xfId="5223"/>
    <cellStyle name="Cálculo 5 2 4 2" xfId="5224"/>
    <cellStyle name="Cálculo 5 2 4 2 2" xfId="5225"/>
    <cellStyle name="Cálculo 5 2 4 2 2 2" xfId="5226"/>
    <cellStyle name="Cálculo 5 2 4 2 2 2 2" xfId="5227"/>
    <cellStyle name="Cálculo 5 2 4 2 2 2 3" xfId="5228"/>
    <cellStyle name="Cálculo 5 2 4 2 2 2 4" xfId="5229"/>
    <cellStyle name="Cálculo 5 2 4 2 2 3" xfId="5230"/>
    <cellStyle name="Cálculo 5 2 4 2 2 3 2" xfId="5231"/>
    <cellStyle name="Cálculo 5 2 4 2 2 3 3" xfId="5232"/>
    <cellStyle name="Cálculo 5 2 4 2 2 3 4" xfId="5233"/>
    <cellStyle name="Cálculo 5 2 4 2 2 4" xfId="5234"/>
    <cellStyle name="Cálculo 5 2 4 2 2 5" xfId="5235"/>
    <cellStyle name="Cálculo 5 2 4 2 2 6" xfId="5236"/>
    <cellStyle name="Cálculo 5 2 4 2 3" xfId="5237"/>
    <cellStyle name="Cálculo 5 2 4 2 3 2" xfId="5238"/>
    <cellStyle name="Cálculo 5 2 4 2 3 2 2" xfId="5239"/>
    <cellStyle name="Cálculo 5 2 4 2 3 2 3" xfId="5240"/>
    <cellStyle name="Cálculo 5 2 4 2 3 2 4" xfId="5241"/>
    <cellStyle name="Cálculo 5 2 4 2 3 3" xfId="5242"/>
    <cellStyle name="Cálculo 5 2 4 2 3 3 2" xfId="5243"/>
    <cellStyle name="Cálculo 5 2 4 2 3 3 3" xfId="5244"/>
    <cellStyle name="Cálculo 5 2 4 2 3 3 4" xfId="5245"/>
    <cellStyle name="Cálculo 5 2 4 2 3 4" xfId="5246"/>
    <cellStyle name="Cálculo 5 2 4 2 3 5" xfId="5247"/>
    <cellStyle name="Cálculo 5 2 4 2 3 6" xfId="5248"/>
    <cellStyle name="Cálculo 5 2 4 2 4" xfId="5249"/>
    <cellStyle name="Cálculo 5 2 4 2 5" xfId="5250"/>
    <cellStyle name="Cálculo 5 2 4 2 6" xfId="5251"/>
    <cellStyle name="Cálculo 5 2 4 3" xfId="5252"/>
    <cellStyle name="Cálculo 5 2 4 4" xfId="5253"/>
    <cellStyle name="Cálculo 5 2 5" xfId="5254"/>
    <cellStyle name="Cálculo 5 2 5 2" xfId="5255"/>
    <cellStyle name="Cálculo 5 2 5 2 2" xfId="5256"/>
    <cellStyle name="Cálculo 5 2 5 2 2 2" xfId="5257"/>
    <cellStyle name="Cálculo 5 2 5 2 2 2 2" xfId="5258"/>
    <cellStyle name="Cálculo 5 2 5 2 2 2 3" xfId="5259"/>
    <cellStyle name="Cálculo 5 2 5 2 2 2 4" xfId="5260"/>
    <cellStyle name="Cálculo 5 2 5 2 2 3" xfId="5261"/>
    <cellStyle name="Cálculo 5 2 5 2 2 3 2" xfId="5262"/>
    <cellStyle name="Cálculo 5 2 5 2 2 3 3" xfId="5263"/>
    <cellStyle name="Cálculo 5 2 5 2 2 3 4" xfId="5264"/>
    <cellStyle name="Cálculo 5 2 5 2 2 4" xfId="5265"/>
    <cellStyle name="Cálculo 5 2 5 2 2 5" xfId="5266"/>
    <cellStyle name="Cálculo 5 2 5 2 2 6" xfId="5267"/>
    <cellStyle name="Cálculo 5 2 5 2 3" xfId="5268"/>
    <cellStyle name="Cálculo 5 2 5 2 3 2" xfId="5269"/>
    <cellStyle name="Cálculo 5 2 5 2 3 2 2" xfId="5270"/>
    <cellStyle name="Cálculo 5 2 5 2 3 2 3" xfId="5271"/>
    <cellStyle name="Cálculo 5 2 5 2 3 2 4" xfId="5272"/>
    <cellStyle name="Cálculo 5 2 5 2 3 3" xfId="5273"/>
    <cellStyle name="Cálculo 5 2 5 2 3 3 2" xfId="5274"/>
    <cellStyle name="Cálculo 5 2 5 2 3 3 3" xfId="5275"/>
    <cellStyle name="Cálculo 5 2 5 2 3 3 4" xfId="5276"/>
    <cellStyle name="Cálculo 5 2 5 2 3 4" xfId="5277"/>
    <cellStyle name="Cálculo 5 2 5 2 3 5" xfId="5278"/>
    <cellStyle name="Cálculo 5 2 5 2 3 6" xfId="5279"/>
    <cellStyle name="Cálculo 5 2 5 2 4" xfId="5280"/>
    <cellStyle name="Cálculo 5 2 5 2 5" xfId="5281"/>
    <cellStyle name="Cálculo 5 2 5 2 6" xfId="5282"/>
    <cellStyle name="Cálculo 5 2 5 3" xfId="5283"/>
    <cellStyle name="Cálculo 5 2 5 4" xfId="5284"/>
    <cellStyle name="Cálculo 5 2 6" xfId="5285"/>
    <cellStyle name="Cálculo 5 2 6 2" xfId="5286"/>
    <cellStyle name="Cálculo 5 2 6 2 2" xfId="5287"/>
    <cellStyle name="Cálculo 5 2 6 2 2 2" xfId="5288"/>
    <cellStyle name="Cálculo 5 2 6 2 2 3" xfId="5289"/>
    <cellStyle name="Cálculo 5 2 6 2 2 4" xfId="5290"/>
    <cellStyle name="Cálculo 5 2 6 2 3" xfId="5291"/>
    <cellStyle name="Cálculo 5 2 6 2 3 2" xfId="5292"/>
    <cellStyle name="Cálculo 5 2 6 2 3 3" xfId="5293"/>
    <cellStyle name="Cálculo 5 2 6 2 3 4" xfId="5294"/>
    <cellStyle name="Cálculo 5 2 6 2 4" xfId="5295"/>
    <cellStyle name="Cálculo 5 2 6 2 5" xfId="5296"/>
    <cellStyle name="Cálculo 5 2 6 2 6" xfId="5297"/>
    <cellStyle name="Cálculo 5 2 6 3" xfId="5298"/>
    <cellStyle name="Cálculo 5 2 6 3 2" xfId="5299"/>
    <cellStyle name="Cálculo 5 2 6 3 2 2" xfId="5300"/>
    <cellStyle name="Cálculo 5 2 6 3 2 3" xfId="5301"/>
    <cellStyle name="Cálculo 5 2 6 3 2 4" xfId="5302"/>
    <cellStyle name="Cálculo 5 2 6 3 3" xfId="5303"/>
    <cellStyle name="Cálculo 5 2 6 3 3 2" xfId="5304"/>
    <cellStyle name="Cálculo 5 2 6 3 3 3" xfId="5305"/>
    <cellStyle name="Cálculo 5 2 6 3 3 4" xfId="5306"/>
    <cellStyle name="Cálculo 5 2 6 3 4" xfId="5307"/>
    <cellStyle name="Cálculo 5 2 6 3 5" xfId="5308"/>
    <cellStyle name="Cálculo 5 2 6 3 6" xfId="5309"/>
    <cellStyle name="Cálculo 5 2 6 4" xfId="5310"/>
    <cellStyle name="Cálculo 5 2 6 4 2" xfId="5311"/>
    <cellStyle name="Cálculo 5 2 6 4 3" xfId="5312"/>
    <cellStyle name="Cálculo 5 2 6 4 4" xfId="5313"/>
    <cellStyle name="Cálculo 5 2 6 5" xfId="5314"/>
    <cellStyle name="Cálculo 5 2 6 6" xfId="5315"/>
    <cellStyle name="Cálculo 5 2 7" xfId="5316"/>
    <cellStyle name="Cálculo 5 2 7 2" xfId="5317"/>
    <cellStyle name="Cálculo 5 2 7 2 2" xfId="5318"/>
    <cellStyle name="Cálculo 5 2 7 2 2 2" xfId="5319"/>
    <cellStyle name="Cálculo 5 2 7 2 2 3" xfId="5320"/>
    <cellStyle name="Cálculo 5 2 7 2 2 4" xfId="5321"/>
    <cellStyle name="Cálculo 5 2 7 2 3" xfId="5322"/>
    <cellStyle name="Cálculo 5 2 7 2 3 2" xfId="5323"/>
    <cellStyle name="Cálculo 5 2 7 2 3 3" xfId="5324"/>
    <cellStyle name="Cálculo 5 2 7 2 3 4" xfId="5325"/>
    <cellStyle name="Cálculo 5 2 7 2 4" xfId="5326"/>
    <cellStyle name="Cálculo 5 2 7 2 5" xfId="5327"/>
    <cellStyle name="Cálculo 5 2 7 2 6" xfId="5328"/>
    <cellStyle name="Cálculo 5 2 7 3" xfId="5329"/>
    <cellStyle name="Cálculo 5 2 7 3 2" xfId="5330"/>
    <cellStyle name="Cálculo 5 2 7 3 2 2" xfId="5331"/>
    <cellStyle name="Cálculo 5 2 7 3 2 3" xfId="5332"/>
    <cellStyle name="Cálculo 5 2 7 3 2 4" xfId="5333"/>
    <cellStyle name="Cálculo 5 2 7 3 3" xfId="5334"/>
    <cellStyle name="Cálculo 5 2 7 3 3 2" xfId="5335"/>
    <cellStyle name="Cálculo 5 2 7 3 3 3" xfId="5336"/>
    <cellStyle name="Cálculo 5 2 7 3 3 4" xfId="5337"/>
    <cellStyle name="Cálculo 5 2 7 3 4" xfId="5338"/>
    <cellStyle name="Cálculo 5 2 7 3 5" xfId="5339"/>
    <cellStyle name="Cálculo 5 2 7 3 6" xfId="5340"/>
    <cellStyle name="Cálculo 5 2 7 4" xfId="5341"/>
    <cellStyle name="Cálculo 5 2 7 4 2" xfId="5342"/>
    <cellStyle name="Cálculo 5 2 7 4 3" xfId="5343"/>
    <cellStyle name="Cálculo 5 2 7 4 4" xfId="5344"/>
    <cellStyle name="Cálculo 5 2 7 5" xfId="5345"/>
    <cellStyle name="Cálculo 5 2 7 6" xfId="5346"/>
    <cellStyle name="Cálculo 5 2 8" xfId="5347"/>
    <cellStyle name="Cálculo 5 2 8 2" xfId="5348"/>
    <cellStyle name="Cálculo 5 2 8 2 2" xfId="5349"/>
    <cellStyle name="Cálculo 5 2 8 2 2 2" xfId="5350"/>
    <cellStyle name="Cálculo 5 2 8 2 2 3" xfId="5351"/>
    <cellStyle name="Cálculo 5 2 8 2 2 4" xfId="5352"/>
    <cellStyle name="Cálculo 5 2 8 2 3" xfId="5353"/>
    <cellStyle name="Cálculo 5 2 8 2 3 2" xfId="5354"/>
    <cellStyle name="Cálculo 5 2 8 2 3 3" xfId="5355"/>
    <cellStyle name="Cálculo 5 2 8 2 3 4" xfId="5356"/>
    <cellStyle name="Cálculo 5 2 8 2 4" xfId="5357"/>
    <cellStyle name="Cálculo 5 2 8 2 5" xfId="5358"/>
    <cellStyle name="Cálculo 5 2 8 2 6" xfId="5359"/>
    <cellStyle name="Cálculo 5 2 8 3" xfId="5360"/>
    <cellStyle name="Cálculo 5 2 8 3 2" xfId="5361"/>
    <cellStyle name="Cálculo 5 2 8 3 2 2" xfId="5362"/>
    <cellStyle name="Cálculo 5 2 8 3 2 3" xfId="5363"/>
    <cellStyle name="Cálculo 5 2 8 3 2 4" xfId="5364"/>
    <cellStyle name="Cálculo 5 2 8 3 3" xfId="5365"/>
    <cellStyle name="Cálculo 5 2 8 3 3 2" xfId="5366"/>
    <cellStyle name="Cálculo 5 2 8 3 3 3" xfId="5367"/>
    <cellStyle name="Cálculo 5 2 8 3 3 4" xfId="5368"/>
    <cellStyle name="Cálculo 5 2 8 3 4" xfId="5369"/>
    <cellStyle name="Cálculo 5 2 8 3 5" xfId="5370"/>
    <cellStyle name="Cálculo 5 2 8 3 6" xfId="5371"/>
    <cellStyle name="Cálculo 5 2 8 4" xfId="5372"/>
    <cellStyle name="Cálculo 5 2 8 4 2" xfId="5373"/>
    <cellStyle name="Cálculo 5 2 8 4 3" xfId="5374"/>
    <cellStyle name="Cálculo 5 2 8 4 4" xfId="5375"/>
    <cellStyle name="Cálculo 5 2 8 5" xfId="5376"/>
    <cellStyle name="Cálculo 5 2 8 6" xfId="5377"/>
    <cellStyle name="Cálculo 5 2 9" xfId="5378"/>
    <cellStyle name="Cálculo 5 2 9 2" xfId="5379"/>
    <cellStyle name="Cálculo 5 2 9 2 2" xfId="5380"/>
    <cellStyle name="Cálculo 5 2 9 2 2 2" xfId="5381"/>
    <cellStyle name="Cálculo 5 2 9 2 2 3" xfId="5382"/>
    <cellStyle name="Cálculo 5 2 9 2 2 4" xfId="5383"/>
    <cellStyle name="Cálculo 5 2 9 2 3" xfId="5384"/>
    <cellStyle name="Cálculo 5 2 9 2 3 2" xfId="5385"/>
    <cellStyle name="Cálculo 5 2 9 2 3 3" xfId="5386"/>
    <cellStyle name="Cálculo 5 2 9 2 3 4" xfId="5387"/>
    <cellStyle name="Cálculo 5 2 9 2 4" xfId="5388"/>
    <cellStyle name="Cálculo 5 2 9 2 5" xfId="5389"/>
    <cellStyle name="Cálculo 5 2 9 2 6" xfId="5390"/>
    <cellStyle name="Cálculo 5 2 9 3" xfId="5391"/>
    <cellStyle name="Cálculo 5 2 9 3 2" xfId="5392"/>
    <cellStyle name="Cálculo 5 2 9 3 2 2" xfId="5393"/>
    <cellStyle name="Cálculo 5 2 9 3 2 3" xfId="5394"/>
    <cellStyle name="Cálculo 5 2 9 3 2 4" xfId="5395"/>
    <cellStyle name="Cálculo 5 2 9 3 3" xfId="5396"/>
    <cellStyle name="Cálculo 5 2 9 3 3 2" xfId="5397"/>
    <cellStyle name="Cálculo 5 2 9 3 3 3" xfId="5398"/>
    <cellStyle name="Cálculo 5 2 9 3 3 4" xfId="5399"/>
    <cellStyle name="Cálculo 5 2 9 3 4" xfId="5400"/>
    <cellStyle name="Cálculo 5 2 9 3 5" xfId="5401"/>
    <cellStyle name="Cálculo 5 2 9 3 6" xfId="5402"/>
    <cellStyle name="Cálculo 5 2 9 4" xfId="5403"/>
    <cellStyle name="Cálculo 5 2 9 4 2" xfId="5404"/>
    <cellStyle name="Cálculo 5 2 9 4 3" xfId="5405"/>
    <cellStyle name="Cálculo 5 2 9 4 4" xfId="5406"/>
    <cellStyle name="Cálculo 5 2 9 5" xfId="5407"/>
    <cellStyle name="Cálculo 5 2 9 6" xfId="5408"/>
    <cellStyle name="Cálculo 5 3" xfId="5409"/>
    <cellStyle name="Cálculo 5 3 10" xfId="5410"/>
    <cellStyle name="Cálculo 5 3 10 2" xfId="5411"/>
    <cellStyle name="Cálculo 5 3 10 2 2" xfId="5412"/>
    <cellStyle name="Cálculo 5 3 10 2 2 2" xfId="5413"/>
    <cellStyle name="Cálculo 5 3 10 2 2 3" xfId="5414"/>
    <cellStyle name="Cálculo 5 3 10 2 2 4" xfId="5415"/>
    <cellStyle name="Cálculo 5 3 10 2 3" xfId="5416"/>
    <cellStyle name="Cálculo 5 3 10 2 3 2" xfId="5417"/>
    <cellStyle name="Cálculo 5 3 10 2 3 3" xfId="5418"/>
    <cellStyle name="Cálculo 5 3 10 2 3 4" xfId="5419"/>
    <cellStyle name="Cálculo 5 3 10 2 4" xfId="5420"/>
    <cellStyle name="Cálculo 5 3 10 2 5" xfId="5421"/>
    <cellStyle name="Cálculo 5 3 10 2 6" xfId="5422"/>
    <cellStyle name="Cálculo 5 3 10 3" xfId="5423"/>
    <cellStyle name="Cálculo 5 3 10 3 2" xfId="5424"/>
    <cellStyle name="Cálculo 5 3 10 3 2 2" xfId="5425"/>
    <cellStyle name="Cálculo 5 3 10 3 2 3" xfId="5426"/>
    <cellStyle name="Cálculo 5 3 10 3 2 4" xfId="5427"/>
    <cellStyle name="Cálculo 5 3 10 3 3" xfId="5428"/>
    <cellStyle name="Cálculo 5 3 10 3 3 2" xfId="5429"/>
    <cellStyle name="Cálculo 5 3 10 3 3 3" xfId="5430"/>
    <cellStyle name="Cálculo 5 3 10 3 3 4" xfId="5431"/>
    <cellStyle name="Cálculo 5 3 10 3 4" xfId="5432"/>
    <cellStyle name="Cálculo 5 3 10 3 5" xfId="5433"/>
    <cellStyle name="Cálculo 5 3 10 3 6" xfId="5434"/>
    <cellStyle name="Cálculo 5 3 10 4" xfId="5435"/>
    <cellStyle name="Cálculo 5 3 10 5" xfId="5436"/>
    <cellStyle name="Cálculo 5 3 10 6" xfId="5437"/>
    <cellStyle name="Cálculo 5 3 11" xfId="5438"/>
    <cellStyle name="Cálculo 5 3 12" xfId="5439"/>
    <cellStyle name="Cálculo 5 3 2" xfId="5440"/>
    <cellStyle name="Cálculo 5 3 2 2" xfId="5441"/>
    <cellStyle name="Cálculo 5 3 2 2 2" xfId="5442"/>
    <cellStyle name="Cálculo 5 3 2 2 2 2" xfId="5443"/>
    <cellStyle name="Cálculo 5 3 2 2 2 2 2" xfId="5444"/>
    <cellStyle name="Cálculo 5 3 2 2 2 2 3" xfId="5445"/>
    <cellStyle name="Cálculo 5 3 2 2 2 2 4" xfId="5446"/>
    <cellStyle name="Cálculo 5 3 2 2 2 3" xfId="5447"/>
    <cellStyle name="Cálculo 5 3 2 2 2 3 2" xfId="5448"/>
    <cellStyle name="Cálculo 5 3 2 2 2 3 3" xfId="5449"/>
    <cellStyle name="Cálculo 5 3 2 2 2 3 4" xfId="5450"/>
    <cellStyle name="Cálculo 5 3 2 2 2 4" xfId="5451"/>
    <cellStyle name="Cálculo 5 3 2 2 2 5" xfId="5452"/>
    <cellStyle name="Cálculo 5 3 2 2 2 6" xfId="5453"/>
    <cellStyle name="Cálculo 5 3 2 2 3" xfId="5454"/>
    <cellStyle name="Cálculo 5 3 2 2 3 2" xfId="5455"/>
    <cellStyle name="Cálculo 5 3 2 2 3 2 2" xfId="5456"/>
    <cellStyle name="Cálculo 5 3 2 2 3 2 3" xfId="5457"/>
    <cellStyle name="Cálculo 5 3 2 2 3 2 4" xfId="5458"/>
    <cellStyle name="Cálculo 5 3 2 2 3 3" xfId="5459"/>
    <cellStyle name="Cálculo 5 3 2 2 3 3 2" xfId="5460"/>
    <cellStyle name="Cálculo 5 3 2 2 3 3 3" xfId="5461"/>
    <cellStyle name="Cálculo 5 3 2 2 3 3 4" xfId="5462"/>
    <cellStyle name="Cálculo 5 3 2 2 3 4" xfId="5463"/>
    <cellStyle name="Cálculo 5 3 2 2 3 5" xfId="5464"/>
    <cellStyle name="Cálculo 5 3 2 2 3 6" xfId="5465"/>
    <cellStyle name="Cálculo 5 3 2 2 4" xfId="5466"/>
    <cellStyle name="Cálculo 5 3 2 2 5" xfId="5467"/>
    <cellStyle name="Cálculo 5 3 2 2 6" xfId="5468"/>
    <cellStyle name="Cálculo 5 3 2 3" xfId="5469"/>
    <cellStyle name="Cálculo 5 3 2 4" xfId="5470"/>
    <cellStyle name="Cálculo 5 3 3" xfId="5471"/>
    <cellStyle name="Cálculo 5 3 3 2" xfId="5472"/>
    <cellStyle name="Cálculo 5 3 3 2 2" xfId="5473"/>
    <cellStyle name="Cálculo 5 3 3 2 2 2" xfId="5474"/>
    <cellStyle name="Cálculo 5 3 3 2 2 2 2" xfId="5475"/>
    <cellStyle name="Cálculo 5 3 3 2 2 2 3" xfId="5476"/>
    <cellStyle name="Cálculo 5 3 3 2 2 2 4" xfId="5477"/>
    <cellStyle name="Cálculo 5 3 3 2 2 3" xfId="5478"/>
    <cellStyle name="Cálculo 5 3 3 2 2 3 2" xfId="5479"/>
    <cellStyle name="Cálculo 5 3 3 2 2 3 3" xfId="5480"/>
    <cellStyle name="Cálculo 5 3 3 2 2 3 4" xfId="5481"/>
    <cellStyle name="Cálculo 5 3 3 2 2 4" xfId="5482"/>
    <cellStyle name="Cálculo 5 3 3 2 2 5" xfId="5483"/>
    <cellStyle name="Cálculo 5 3 3 2 2 6" xfId="5484"/>
    <cellStyle name="Cálculo 5 3 3 2 3" xfId="5485"/>
    <cellStyle name="Cálculo 5 3 3 2 3 2" xfId="5486"/>
    <cellStyle name="Cálculo 5 3 3 2 3 2 2" xfId="5487"/>
    <cellStyle name="Cálculo 5 3 3 2 3 2 3" xfId="5488"/>
    <cellStyle name="Cálculo 5 3 3 2 3 2 4" xfId="5489"/>
    <cellStyle name="Cálculo 5 3 3 2 3 3" xfId="5490"/>
    <cellStyle name="Cálculo 5 3 3 2 3 3 2" xfId="5491"/>
    <cellStyle name="Cálculo 5 3 3 2 3 3 3" xfId="5492"/>
    <cellStyle name="Cálculo 5 3 3 2 3 3 4" xfId="5493"/>
    <cellStyle name="Cálculo 5 3 3 2 3 4" xfId="5494"/>
    <cellStyle name="Cálculo 5 3 3 2 3 5" xfId="5495"/>
    <cellStyle name="Cálculo 5 3 3 2 3 6" xfId="5496"/>
    <cellStyle name="Cálculo 5 3 3 2 4" xfId="5497"/>
    <cellStyle name="Cálculo 5 3 3 2 5" xfId="5498"/>
    <cellStyle name="Cálculo 5 3 3 2 6" xfId="5499"/>
    <cellStyle name="Cálculo 5 3 3 3" xfId="5500"/>
    <cellStyle name="Cálculo 5 3 3 4" xfId="5501"/>
    <cellStyle name="Cálculo 5 3 4" xfId="5502"/>
    <cellStyle name="Cálculo 5 3 4 2" xfId="5503"/>
    <cellStyle name="Cálculo 5 3 4 2 2" xfId="5504"/>
    <cellStyle name="Cálculo 5 3 4 2 2 2" xfId="5505"/>
    <cellStyle name="Cálculo 5 3 4 2 2 2 2" xfId="5506"/>
    <cellStyle name="Cálculo 5 3 4 2 2 2 3" xfId="5507"/>
    <cellStyle name="Cálculo 5 3 4 2 2 2 4" xfId="5508"/>
    <cellStyle name="Cálculo 5 3 4 2 2 3" xfId="5509"/>
    <cellStyle name="Cálculo 5 3 4 2 2 3 2" xfId="5510"/>
    <cellStyle name="Cálculo 5 3 4 2 2 3 3" xfId="5511"/>
    <cellStyle name="Cálculo 5 3 4 2 2 3 4" xfId="5512"/>
    <cellStyle name="Cálculo 5 3 4 2 2 4" xfId="5513"/>
    <cellStyle name="Cálculo 5 3 4 2 2 5" xfId="5514"/>
    <cellStyle name="Cálculo 5 3 4 2 2 6" xfId="5515"/>
    <cellStyle name="Cálculo 5 3 4 2 3" xfId="5516"/>
    <cellStyle name="Cálculo 5 3 4 2 3 2" xfId="5517"/>
    <cellStyle name="Cálculo 5 3 4 2 3 2 2" xfId="5518"/>
    <cellStyle name="Cálculo 5 3 4 2 3 2 3" xfId="5519"/>
    <cellStyle name="Cálculo 5 3 4 2 3 2 4" xfId="5520"/>
    <cellStyle name="Cálculo 5 3 4 2 3 3" xfId="5521"/>
    <cellStyle name="Cálculo 5 3 4 2 3 3 2" xfId="5522"/>
    <cellStyle name="Cálculo 5 3 4 2 3 3 3" xfId="5523"/>
    <cellStyle name="Cálculo 5 3 4 2 3 3 4" xfId="5524"/>
    <cellStyle name="Cálculo 5 3 4 2 3 4" xfId="5525"/>
    <cellStyle name="Cálculo 5 3 4 2 3 5" xfId="5526"/>
    <cellStyle name="Cálculo 5 3 4 2 3 6" xfId="5527"/>
    <cellStyle name="Cálculo 5 3 4 2 4" xfId="5528"/>
    <cellStyle name="Cálculo 5 3 4 2 5" xfId="5529"/>
    <cellStyle name="Cálculo 5 3 4 2 6" xfId="5530"/>
    <cellStyle name="Cálculo 5 3 4 3" xfId="5531"/>
    <cellStyle name="Cálculo 5 3 4 4" xfId="5532"/>
    <cellStyle name="Cálculo 5 3 5" xfId="5533"/>
    <cellStyle name="Cálculo 5 3 5 2" xfId="5534"/>
    <cellStyle name="Cálculo 5 3 5 2 2" xfId="5535"/>
    <cellStyle name="Cálculo 5 3 5 2 2 2" xfId="5536"/>
    <cellStyle name="Cálculo 5 3 5 2 2 2 2" xfId="5537"/>
    <cellStyle name="Cálculo 5 3 5 2 2 2 3" xfId="5538"/>
    <cellStyle name="Cálculo 5 3 5 2 2 2 4" xfId="5539"/>
    <cellStyle name="Cálculo 5 3 5 2 2 3" xfId="5540"/>
    <cellStyle name="Cálculo 5 3 5 2 2 3 2" xfId="5541"/>
    <cellStyle name="Cálculo 5 3 5 2 2 3 3" xfId="5542"/>
    <cellStyle name="Cálculo 5 3 5 2 2 3 4" xfId="5543"/>
    <cellStyle name="Cálculo 5 3 5 2 2 4" xfId="5544"/>
    <cellStyle name="Cálculo 5 3 5 2 2 5" xfId="5545"/>
    <cellStyle name="Cálculo 5 3 5 2 2 6" xfId="5546"/>
    <cellStyle name="Cálculo 5 3 5 2 3" xfId="5547"/>
    <cellStyle name="Cálculo 5 3 5 2 3 2" xfId="5548"/>
    <cellStyle name="Cálculo 5 3 5 2 3 2 2" xfId="5549"/>
    <cellStyle name="Cálculo 5 3 5 2 3 2 3" xfId="5550"/>
    <cellStyle name="Cálculo 5 3 5 2 3 2 4" xfId="5551"/>
    <cellStyle name="Cálculo 5 3 5 2 3 3" xfId="5552"/>
    <cellStyle name="Cálculo 5 3 5 2 3 3 2" xfId="5553"/>
    <cellStyle name="Cálculo 5 3 5 2 3 3 3" xfId="5554"/>
    <cellStyle name="Cálculo 5 3 5 2 3 3 4" xfId="5555"/>
    <cellStyle name="Cálculo 5 3 5 2 3 4" xfId="5556"/>
    <cellStyle name="Cálculo 5 3 5 2 3 5" xfId="5557"/>
    <cellStyle name="Cálculo 5 3 5 2 3 6" xfId="5558"/>
    <cellStyle name="Cálculo 5 3 5 2 4" xfId="5559"/>
    <cellStyle name="Cálculo 5 3 5 2 5" xfId="5560"/>
    <cellStyle name="Cálculo 5 3 5 2 6" xfId="5561"/>
    <cellStyle name="Cálculo 5 3 5 3" xfId="5562"/>
    <cellStyle name="Cálculo 5 3 5 4" xfId="5563"/>
    <cellStyle name="Cálculo 5 3 6" xfId="5564"/>
    <cellStyle name="Cálculo 5 3 6 2" xfId="5565"/>
    <cellStyle name="Cálculo 5 3 6 2 2" xfId="5566"/>
    <cellStyle name="Cálculo 5 3 6 2 2 2" xfId="5567"/>
    <cellStyle name="Cálculo 5 3 6 2 2 3" xfId="5568"/>
    <cellStyle name="Cálculo 5 3 6 2 2 4" xfId="5569"/>
    <cellStyle name="Cálculo 5 3 6 2 3" xfId="5570"/>
    <cellStyle name="Cálculo 5 3 6 2 3 2" xfId="5571"/>
    <cellStyle name="Cálculo 5 3 6 2 3 3" xfId="5572"/>
    <cellStyle name="Cálculo 5 3 6 2 3 4" xfId="5573"/>
    <cellStyle name="Cálculo 5 3 6 2 4" xfId="5574"/>
    <cellStyle name="Cálculo 5 3 6 2 5" xfId="5575"/>
    <cellStyle name="Cálculo 5 3 6 2 6" xfId="5576"/>
    <cellStyle name="Cálculo 5 3 6 3" xfId="5577"/>
    <cellStyle name="Cálculo 5 3 6 3 2" xfId="5578"/>
    <cellStyle name="Cálculo 5 3 6 3 2 2" xfId="5579"/>
    <cellStyle name="Cálculo 5 3 6 3 2 3" xfId="5580"/>
    <cellStyle name="Cálculo 5 3 6 3 2 4" xfId="5581"/>
    <cellStyle name="Cálculo 5 3 6 3 3" xfId="5582"/>
    <cellStyle name="Cálculo 5 3 6 3 3 2" xfId="5583"/>
    <cellStyle name="Cálculo 5 3 6 3 3 3" xfId="5584"/>
    <cellStyle name="Cálculo 5 3 6 3 3 4" xfId="5585"/>
    <cellStyle name="Cálculo 5 3 6 3 4" xfId="5586"/>
    <cellStyle name="Cálculo 5 3 6 3 5" xfId="5587"/>
    <cellStyle name="Cálculo 5 3 6 3 6" xfId="5588"/>
    <cellStyle name="Cálculo 5 3 6 4" xfId="5589"/>
    <cellStyle name="Cálculo 5 3 6 4 2" xfId="5590"/>
    <cellStyle name="Cálculo 5 3 6 4 3" xfId="5591"/>
    <cellStyle name="Cálculo 5 3 6 4 4" xfId="5592"/>
    <cellStyle name="Cálculo 5 3 6 5" xfId="5593"/>
    <cellStyle name="Cálculo 5 3 6 6" xfId="5594"/>
    <cellStyle name="Cálculo 5 3 7" xfId="5595"/>
    <cellStyle name="Cálculo 5 3 7 2" xfId="5596"/>
    <cellStyle name="Cálculo 5 3 7 2 2" xfId="5597"/>
    <cellStyle name="Cálculo 5 3 7 2 2 2" xfId="5598"/>
    <cellStyle name="Cálculo 5 3 7 2 2 3" xfId="5599"/>
    <cellStyle name="Cálculo 5 3 7 2 2 4" xfId="5600"/>
    <cellStyle name="Cálculo 5 3 7 2 3" xfId="5601"/>
    <cellStyle name="Cálculo 5 3 7 2 3 2" xfId="5602"/>
    <cellStyle name="Cálculo 5 3 7 2 3 3" xfId="5603"/>
    <cellStyle name="Cálculo 5 3 7 2 3 4" xfId="5604"/>
    <cellStyle name="Cálculo 5 3 7 2 4" xfId="5605"/>
    <cellStyle name="Cálculo 5 3 7 2 5" xfId="5606"/>
    <cellStyle name="Cálculo 5 3 7 2 6" xfId="5607"/>
    <cellStyle name="Cálculo 5 3 7 3" xfId="5608"/>
    <cellStyle name="Cálculo 5 3 7 3 2" xfId="5609"/>
    <cellStyle name="Cálculo 5 3 7 3 2 2" xfId="5610"/>
    <cellStyle name="Cálculo 5 3 7 3 2 3" xfId="5611"/>
    <cellStyle name="Cálculo 5 3 7 3 2 4" xfId="5612"/>
    <cellStyle name="Cálculo 5 3 7 3 3" xfId="5613"/>
    <cellStyle name="Cálculo 5 3 7 3 3 2" xfId="5614"/>
    <cellStyle name="Cálculo 5 3 7 3 3 3" xfId="5615"/>
    <cellStyle name="Cálculo 5 3 7 3 3 4" xfId="5616"/>
    <cellStyle name="Cálculo 5 3 7 3 4" xfId="5617"/>
    <cellStyle name="Cálculo 5 3 7 3 5" xfId="5618"/>
    <cellStyle name="Cálculo 5 3 7 3 6" xfId="5619"/>
    <cellStyle name="Cálculo 5 3 7 4" xfId="5620"/>
    <cellStyle name="Cálculo 5 3 7 4 2" xfId="5621"/>
    <cellStyle name="Cálculo 5 3 7 4 3" xfId="5622"/>
    <cellStyle name="Cálculo 5 3 7 4 4" xfId="5623"/>
    <cellStyle name="Cálculo 5 3 7 5" xfId="5624"/>
    <cellStyle name="Cálculo 5 3 7 6" xfId="5625"/>
    <cellStyle name="Cálculo 5 3 8" xfId="5626"/>
    <cellStyle name="Cálculo 5 3 8 2" xfId="5627"/>
    <cellStyle name="Cálculo 5 3 8 2 2" xfId="5628"/>
    <cellStyle name="Cálculo 5 3 8 2 2 2" xfId="5629"/>
    <cellStyle name="Cálculo 5 3 8 2 2 3" xfId="5630"/>
    <cellStyle name="Cálculo 5 3 8 2 2 4" xfId="5631"/>
    <cellStyle name="Cálculo 5 3 8 2 3" xfId="5632"/>
    <cellStyle name="Cálculo 5 3 8 2 3 2" xfId="5633"/>
    <cellStyle name="Cálculo 5 3 8 2 3 3" xfId="5634"/>
    <cellStyle name="Cálculo 5 3 8 2 3 4" xfId="5635"/>
    <cellStyle name="Cálculo 5 3 8 2 4" xfId="5636"/>
    <cellStyle name="Cálculo 5 3 8 2 5" xfId="5637"/>
    <cellStyle name="Cálculo 5 3 8 2 6" xfId="5638"/>
    <cellStyle name="Cálculo 5 3 8 3" xfId="5639"/>
    <cellStyle name="Cálculo 5 3 8 3 2" xfId="5640"/>
    <cellStyle name="Cálculo 5 3 8 3 2 2" xfId="5641"/>
    <cellStyle name="Cálculo 5 3 8 3 2 3" xfId="5642"/>
    <cellStyle name="Cálculo 5 3 8 3 2 4" xfId="5643"/>
    <cellStyle name="Cálculo 5 3 8 3 3" xfId="5644"/>
    <cellStyle name="Cálculo 5 3 8 3 3 2" xfId="5645"/>
    <cellStyle name="Cálculo 5 3 8 3 3 3" xfId="5646"/>
    <cellStyle name="Cálculo 5 3 8 3 3 4" xfId="5647"/>
    <cellStyle name="Cálculo 5 3 8 3 4" xfId="5648"/>
    <cellStyle name="Cálculo 5 3 8 3 5" xfId="5649"/>
    <cellStyle name="Cálculo 5 3 8 3 6" xfId="5650"/>
    <cellStyle name="Cálculo 5 3 8 4" xfId="5651"/>
    <cellStyle name="Cálculo 5 3 8 4 2" xfId="5652"/>
    <cellStyle name="Cálculo 5 3 8 4 3" xfId="5653"/>
    <cellStyle name="Cálculo 5 3 8 4 4" xfId="5654"/>
    <cellStyle name="Cálculo 5 3 8 5" xfId="5655"/>
    <cellStyle name="Cálculo 5 3 8 6" xfId="5656"/>
    <cellStyle name="Cálculo 5 3 9" xfId="5657"/>
    <cellStyle name="Cálculo 5 3 9 2" xfId="5658"/>
    <cellStyle name="Cálculo 5 3 9 2 2" xfId="5659"/>
    <cellStyle name="Cálculo 5 3 9 2 2 2" xfId="5660"/>
    <cellStyle name="Cálculo 5 3 9 2 2 3" xfId="5661"/>
    <cellStyle name="Cálculo 5 3 9 2 2 4" xfId="5662"/>
    <cellStyle name="Cálculo 5 3 9 2 3" xfId="5663"/>
    <cellStyle name="Cálculo 5 3 9 2 3 2" xfId="5664"/>
    <cellStyle name="Cálculo 5 3 9 2 3 3" xfId="5665"/>
    <cellStyle name="Cálculo 5 3 9 2 3 4" xfId="5666"/>
    <cellStyle name="Cálculo 5 3 9 2 4" xfId="5667"/>
    <cellStyle name="Cálculo 5 3 9 2 5" xfId="5668"/>
    <cellStyle name="Cálculo 5 3 9 2 6" xfId="5669"/>
    <cellStyle name="Cálculo 5 3 9 3" xfId="5670"/>
    <cellStyle name="Cálculo 5 3 9 3 2" xfId="5671"/>
    <cellStyle name="Cálculo 5 3 9 3 2 2" xfId="5672"/>
    <cellStyle name="Cálculo 5 3 9 3 2 3" xfId="5673"/>
    <cellStyle name="Cálculo 5 3 9 3 2 4" xfId="5674"/>
    <cellStyle name="Cálculo 5 3 9 3 3" xfId="5675"/>
    <cellStyle name="Cálculo 5 3 9 3 3 2" xfId="5676"/>
    <cellStyle name="Cálculo 5 3 9 3 3 3" xfId="5677"/>
    <cellStyle name="Cálculo 5 3 9 3 3 4" xfId="5678"/>
    <cellStyle name="Cálculo 5 3 9 3 4" xfId="5679"/>
    <cellStyle name="Cálculo 5 3 9 3 5" xfId="5680"/>
    <cellStyle name="Cálculo 5 3 9 3 6" xfId="5681"/>
    <cellStyle name="Cálculo 5 3 9 4" xfId="5682"/>
    <cellStyle name="Cálculo 5 3 9 4 2" xfId="5683"/>
    <cellStyle name="Cálculo 5 3 9 4 3" xfId="5684"/>
    <cellStyle name="Cálculo 5 3 9 4 4" xfId="5685"/>
    <cellStyle name="Cálculo 5 3 9 5" xfId="5686"/>
    <cellStyle name="Cálculo 5 3 9 6" xfId="5687"/>
    <cellStyle name="Cálculo 5 4" xfId="5688"/>
    <cellStyle name="Cálculo 5 4 2" xfId="5689"/>
    <cellStyle name="Cálculo 5 4 2 2" xfId="5690"/>
    <cellStyle name="Cálculo 5 4 2 2 2" xfId="5691"/>
    <cellStyle name="Cálculo 5 4 2 2 2 2" xfId="5692"/>
    <cellStyle name="Cálculo 5 4 2 2 2 3" xfId="5693"/>
    <cellStyle name="Cálculo 5 4 2 2 2 4" xfId="5694"/>
    <cellStyle name="Cálculo 5 4 2 2 3" xfId="5695"/>
    <cellStyle name="Cálculo 5 4 2 2 3 2" xfId="5696"/>
    <cellStyle name="Cálculo 5 4 2 2 3 3" xfId="5697"/>
    <cellStyle name="Cálculo 5 4 2 2 3 4" xfId="5698"/>
    <cellStyle name="Cálculo 5 4 2 2 4" xfId="5699"/>
    <cellStyle name="Cálculo 5 4 2 2 5" xfId="5700"/>
    <cellStyle name="Cálculo 5 4 2 2 6" xfId="5701"/>
    <cellStyle name="Cálculo 5 4 2 3" xfId="5702"/>
    <cellStyle name="Cálculo 5 4 2 3 2" xfId="5703"/>
    <cellStyle name="Cálculo 5 4 2 3 2 2" xfId="5704"/>
    <cellStyle name="Cálculo 5 4 2 3 2 3" xfId="5705"/>
    <cellStyle name="Cálculo 5 4 2 3 2 4" xfId="5706"/>
    <cellStyle name="Cálculo 5 4 2 3 3" xfId="5707"/>
    <cellStyle name="Cálculo 5 4 2 3 3 2" xfId="5708"/>
    <cellStyle name="Cálculo 5 4 2 3 3 3" xfId="5709"/>
    <cellStyle name="Cálculo 5 4 2 3 3 4" xfId="5710"/>
    <cellStyle name="Cálculo 5 4 2 3 4" xfId="5711"/>
    <cellStyle name="Cálculo 5 4 2 3 5" xfId="5712"/>
    <cellStyle name="Cálculo 5 4 2 3 6" xfId="5713"/>
    <cellStyle name="Cálculo 5 4 2 4" xfId="5714"/>
    <cellStyle name="Cálculo 5 4 2 5" xfId="5715"/>
    <cellStyle name="Cálculo 5 4 2 6" xfId="5716"/>
    <cellStyle name="Cálculo 5 4 3" xfId="5717"/>
    <cellStyle name="Cálculo 5 4 4" xfId="5718"/>
    <cellStyle name="Cálculo 5 5" xfId="5719"/>
    <cellStyle name="Cálculo 5 5 2" xfId="5720"/>
    <cellStyle name="Cálculo 5 5 2 2" xfId="5721"/>
    <cellStyle name="Cálculo 5 5 2 2 2" xfId="5722"/>
    <cellStyle name="Cálculo 5 5 2 2 2 2" xfId="5723"/>
    <cellStyle name="Cálculo 5 5 2 2 2 3" xfId="5724"/>
    <cellStyle name="Cálculo 5 5 2 2 2 4" xfId="5725"/>
    <cellStyle name="Cálculo 5 5 2 2 3" xfId="5726"/>
    <cellStyle name="Cálculo 5 5 2 2 3 2" xfId="5727"/>
    <cellStyle name="Cálculo 5 5 2 2 3 3" xfId="5728"/>
    <cellStyle name="Cálculo 5 5 2 2 3 4" xfId="5729"/>
    <cellStyle name="Cálculo 5 5 2 2 4" xfId="5730"/>
    <cellStyle name="Cálculo 5 5 2 2 5" xfId="5731"/>
    <cellStyle name="Cálculo 5 5 2 2 6" xfId="5732"/>
    <cellStyle name="Cálculo 5 5 2 3" xfId="5733"/>
    <cellStyle name="Cálculo 5 5 2 3 2" xfId="5734"/>
    <cellStyle name="Cálculo 5 5 2 3 2 2" xfId="5735"/>
    <cellStyle name="Cálculo 5 5 2 3 2 3" xfId="5736"/>
    <cellStyle name="Cálculo 5 5 2 3 2 4" xfId="5737"/>
    <cellStyle name="Cálculo 5 5 2 3 3" xfId="5738"/>
    <cellStyle name="Cálculo 5 5 2 3 3 2" xfId="5739"/>
    <cellStyle name="Cálculo 5 5 2 3 3 3" xfId="5740"/>
    <cellStyle name="Cálculo 5 5 2 3 3 4" xfId="5741"/>
    <cellStyle name="Cálculo 5 5 2 3 4" xfId="5742"/>
    <cellStyle name="Cálculo 5 5 2 3 5" xfId="5743"/>
    <cellStyle name="Cálculo 5 5 2 3 6" xfId="5744"/>
    <cellStyle name="Cálculo 5 5 2 4" xfId="5745"/>
    <cellStyle name="Cálculo 5 5 2 5" xfId="5746"/>
    <cellStyle name="Cálculo 5 5 2 6" xfId="5747"/>
    <cellStyle name="Cálculo 5 5 3" xfId="5748"/>
    <cellStyle name="Cálculo 5 5 4" xfId="5749"/>
    <cellStyle name="Cálculo 5 6" xfId="5750"/>
    <cellStyle name="Cálculo 5 6 2" xfId="5751"/>
    <cellStyle name="Cálculo 5 6 2 2" xfId="5752"/>
    <cellStyle name="Cálculo 5 6 2 2 2" xfId="5753"/>
    <cellStyle name="Cálculo 5 6 2 2 2 2" xfId="5754"/>
    <cellStyle name="Cálculo 5 6 2 2 2 3" xfId="5755"/>
    <cellStyle name="Cálculo 5 6 2 2 2 4" xfId="5756"/>
    <cellStyle name="Cálculo 5 6 2 2 3" xfId="5757"/>
    <cellStyle name="Cálculo 5 6 2 2 3 2" xfId="5758"/>
    <cellStyle name="Cálculo 5 6 2 2 3 3" xfId="5759"/>
    <cellStyle name="Cálculo 5 6 2 2 3 4" xfId="5760"/>
    <cellStyle name="Cálculo 5 6 2 2 4" xfId="5761"/>
    <cellStyle name="Cálculo 5 6 2 2 5" xfId="5762"/>
    <cellStyle name="Cálculo 5 6 2 2 6" xfId="5763"/>
    <cellStyle name="Cálculo 5 6 2 3" xfId="5764"/>
    <cellStyle name="Cálculo 5 6 2 3 2" xfId="5765"/>
    <cellStyle name="Cálculo 5 6 2 3 2 2" xfId="5766"/>
    <cellStyle name="Cálculo 5 6 2 3 2 3" xfId="5767"/>
    <cellStyle name="Cálculo 5 6 2 3 2 4" xfId="5768"/>
    <cellStyle name="Cálculo 5 6 2 3 3" xfId="5769"/>
    <cellStyle name="Cálculo 5 6 2 3 3 2" xfId="5770"/>
    <cellStyle name="Cálculo 5 6 2 3 3 3" xfId="5771"/>
    <cellStyle name="Cálculo 5 6 2 3 3 4" xfId="5772"/>
    <cellStyle name="Cálculo 5 6 2 3 4" xfId="5773"/>
    <cellStyle name="Cálculo 5 6 2 3 5" xfId="5774"/>
    <cellStyle name="Cálculo 5 6 2 3 6" xfId="5775"/>
    <cellStyle name="Cálculo 5 6 2 4" xfId="5776"/>
    <cellStyle name="Cálculo 5 6 2 5" xfId="5777"/>
    <cellStyle name="Cálculo 5 6 2 6" xfId="5778"/>
    <cellStyle name="Cálculo 5 6 3" xfId="5779"/>
    <cellStyle name="Cálculo 5 6 4" xfId="5780"/>
    <cellStyle name="Cálculo 5 7" xfId="5781"/>
    <cellStyle name="Cálculo 5 7 2" xfId="5782"/>
    <cellStyle name="Cálculo 5 7 2 2" xfId="5783"/>
    <cellStyle name="Cálculo 5 7 2 2 2" xfId="5784"/>
    <cellStyle name="Cálculo 5 7 2 2 2 2" xfId="5785"/>
    <cellStyle name="Cálculo 5 7 2 2 2 3" xfId="5786"/>
    <cellStyle name="Cálculo 5 7 2 2 2 4" xfId="5787"/>
    <cellStyle name="Cálculo 5 7 2 2 3" xfId="5788"/>
    <cellStyle name="Cálculo 5 7 2 2 3 2" xfId="5789"/>
    <cellStyle name="Cálculo 5 7 2 2 3 3" xfId="5790"/>
    <cellStyle name="Cálculo 5 7 2 2 3 4" xfId="5791"/>
    <cellStyle name="Cálculo 5 7 2 2 4" xfId="5792"/>
    <cellStyle name="Cálculo 5 7 2 2 5" xfId="5793"/>
    <cellStyle name="Cálculo 5 7 2 2 6" xfId="5794"/>
    <cellStyle name="Cálculo 5 7 2 3" xfId="5795"/>
    <cellStyle name="Cálculo 5 7 2 3 2" xfId="5796"/>
    <cellStyle name="Cálculo 5 7 2 3 2 2" xfId="5797"/>
    <cellStyle name="Cálculo 5 7 2 3 2 3" xfId="5798"/>
    <cellStyle name="Cálculo 5 7 2 3 2 4" xfId="5799"/>
    <cellStyle name="Cálculo 5 7 2 3 3" xfId="5800"/>
    <cellStyle name="Cálculo 5 7 2 3 3 2" xfId="5801"/>
    <cellStyle name="Cálculo 5 7 2 3 3 3" xfId="5802"/>
    <cellStyle name="Cálculo 5 7 2 3 3 4" xfId="5803"/>
    <cellStyle name="Cálculo 5 7 2 3 4" xfId="5804"/>
    <cellStyle name="Cálculo 5 7 2 3 5" xfId="5805"/>
    <cellStyle name="Cálculo 5 7 2 3 6" xfId="5806"/>
    <cellStyle name="Cálculo 5 7 2 4" xfId="5807"/>
    <cellStyle name="Cálculo 5 7 2 5" xfId="5808"/>
    <cellStyle name="Cálculo 5 7 2 6" xfId="5809"/>
    <cellStyle name="Cálculo 5 7 3" xfId="5810"/>
    <cellStyle name="Cálculo 5 7 4" xfId="5811"/>
    <cellStyle name="Cálculo 5 8" xfId="5812"/>
    <cellStyle name="Cálculo 5 8 2" xfId="5813"/>
    <cellStyle name="Cálculo 5 8 2 2" xfId="5814"/>
    <cellStyle name="Cálculo 5 8 2 2 2" xfId="5815"/>
    <cellStyle name="Cálculo 5 8 2 2 3" xfId="5816"/>
    <cellStyle name="Cálculo 5 8 2 2 4" xfId="5817"/>
    <cellStyle name="Cálculo 5 8 2 3" xfId="5818"/>
    <cellStyle name="Cálculo 5 8 2 3 2" xfId="5819"/>
    <cellStyle name="Cálculo 5 8 2 3 3" xfId="5820"/>
    <cellStyle name="Cálculo 5 8 2 3 4" xfId="5821"/>
    <cellStyle name="Cálculo 5 8 2 4" xfId="5822"/>
    <cellStyle name="Cálculo 5 8 2 5" xfId="5823"/>
    <cellStyle name="Cálculo 5 8 2 6" xfId="5824"/>
    <cellStyle name="Cálculo 5 8 3" xfId="5825"/>
    <cellStyle name="Cálculo 5 8 3 2" xfId="5826"/>
    <cellStyle name="Cálculo 5 8 3 2 2" xfId="5827"/>
    <cellStyle name="Cálculo 5 8 3 2 3" xfId="5828"/>
    <cellStyle name="Cálculo 5 8 3 2 4" xfId="5829"/>
    <cellStyle name="Cálculo 5 8 3 3" xfId="5830"/>
    <cellStyle name="Cálculo 5 8 3 3 2" xfId="5831"/>
    <cellStyle name="Cálculo 5 8 3 3 3" xfId="5832"/>
    <cellStyle name="Cálculo 5 8 3 3 4" xfId="5833"/>
    <cellStyle name="Cálculo 5 8 3 4" xfId="5834"/>
    <cellStyle name="Cálculo 5 8 3 5" xfId="5835"/>
    <cellStyle name="Cálculo 5 8 3 6" xfId="5836"/>
    <cellStyle name="Cálculo 5 8 4" xfId="5837"/>
    <cellStyle name="Cálculo 5 8 4 2" xfId="5838"/>
    <cellStyle name="Cálculo 5 8 4 3" xfId="5839"/>
    <cellStyle name="Cálculo 5 8 4 4" xfId="5840"/>
    <cellStyle name="Cálculo 5 8 5" xfId="5841"/>
    <cellStyle name="Cálculo 5 8 6" xfId="5842"/>
    <cellStyle name="Cálculo 5 9" xfId="5843"/>
    <cellStyle name="Cálculo 5 9 2" xfId="5844"/>
    <cellStyle name="Cálculo 5 9 2 2" xfId="5845"/>
    <cellStyle name="Cálculo 5 9 2 2 2" xfId="5846"/>
    <cellStyle name="Cálculo 5 9 2 2 3" xfId="5847"/>
    <cellStyle name="Cálculo 5 9 2 2 4" xfId="5848"/>
    <cellStyle name="Cálculo 5 9 2 3" xfId="5849"/>
    <cellStyle name="Cálculo 5 9 2 3 2" xfId="5850"/>
    <cellStyle name="Cálculo 5 9 2 3 3" xfId="5851"/>
    <cellStyle name="Cálculo 5 9 2 3 4" xfId="5852"/>
    <cellStyle name="Cálculo 5 9 2 4" xfId="5853"/>
    <cellStyle name="Cálculo 5 9 2 5" xfId="5854"/>
    <cellStyle name="Cálculo 5 9 2 6" xfId="5855"/>
    <cellStyle name="Cálculo 5 9 3" xfId="5856"/>
    <cellStyle name="Cálculo 5 9 3 2" xfId="5857"/>
    <cellStyle name="Cálculo 5 9 3 2 2" xfId="5858"/>
    <cellStyle name="Cálculo 5 9 3 2 3" xfId="5859"/>
    <cellStyle name="Cálculo 5 9 3 2 4" xfId="5860"/>
    <cellStyle name="Cálculo 5 9 3 3" xfId="5861"/>
    <cellStyle name="Cálculo 5 9 3 3 2" xfId="5862"/>
    <cellStyle name="Cálculo 5 9 3 3 3" xfId="5863"/>
    <cellStyle name="Cálculo 5 9 3 3 4" xfId="5864"/>
    <cellStyle name="Cálculo 5 9 3 4" xfId="5865"/>
    <cellStyle name="Cálculo 5 9 3 5" xfId="5866"/>
    <cellStyle name="Cálculo 5 9 3 6" xfId="5867"/>
    <cellStyle name="Cálculo 5 9 4" xfId="5868"/>
    <cellStyle name="Cálculo 5 9 4 2" xfId="5869"/>
    <cellStyle name="Cálculo 5 9 4 3" xfId="5870"/>
    <cellStyle name="Cálculo 5 9 4 4" xfId="5871"/>
    <cellStyle name="Cálculo 5 9 5" xfId="5872"/>
    <cellStyle name="Cálculo 5 9 6" xfId="5873"/>
    <cellStyle name="Cálculo 6" xfId="5874"/>
    <cellStyle name="Cálculo 6 10" xfId="5875"/>
    <cellStyle name="Cálculo 6 10 2" xfId="5876"/>
    <cellStyle name="Cálculo 6 10 2 2" xfId="5877"/>
    <cellStyle name="Cálculo 6 10 2 2 2" xfId="5878"/>
    <cellStyle name="Cálculo 6 10 2 2 3" xfId="5879"/>
    <cellStyle name="Cálculo 6 10 2 2 4" xfId="5880"/>
    <cellStyle name="Cálculo 6 10 2 3" xfId="5881"/>
    <cellStyle name="Cálculo 6 10 2 3 2" xfId="5882"/>
    <cellStyle name="Cálculo 6 10 2 3 3" xfId="5883"/>
    <cellStyle name="Cálculo 6 10 2 3 4" xfId="5884"/>
    <cellStyle name="Cálculo 6 10 2 4" xfId="5885"/>
    <cellStyle name="Cálculo 6 10 2 5" xfId="5886"/>
    <cellStyle name="Cálculo 6 10 2 6" xfId="5887"/>
    <cellStyle name="Cálculo 6 10 3" xfId="5888"/>
    <cellStyle name="Cálculo 6 10 3 2" xfId="5889"/>
    <cellStyle name="Cálculo 6 10 3 2 2" xfId="5890"/>
    <cellStyle name="Cálculo 6 10 3 2 3" xfId="5891"/>
    <cellStyle name="Cálculo 6 10 3 2 4" xfId="5892"/>
    <cellStyle name="Cálculo 6 10 3 3" xfId="5893"/>
    <cellStyle name="Cálculo 6 10 3 3 2" xfId="5894"/>
    <cellStyle name="Cálculo 6 10 3 3 3" xfId="5895"/>
    <cellStyle name="Cálculo 6 10 3 3 4" xfId="5896"/>
    <cellStyle name="Cálculo 6 10 3 4" xfId="5897"/>
    <cellStyle name="Cálculo 6 10 3 5" xfId="5898"/>
    <cellStyle name="Cálculo 6 10 3 6" xfId="5899"/>
    <cellStyle name="Cálculo 6 10 4" xfId="5900"/>
    <cellStyle name="Cálculo 6 10 4 2" xfId="5901"/>
    <cellStyle name="Cálculo 6 10 4 3" xfId="5902"/>
    <cellStyle name="Cálculo 6 10 4 4" xfId="5903"/>
    <cellStyle name="Cálculo 6 10 5" xfId="5904"/>
    <cellStyle name="Cálculo 6 10 6" xfId="5905"/>
    <cellStyle name="Cálculo 6 11" xfId="5906"/>
    <cellStyle name="Cálculo 6 11 2" xfId="5907"/>
    <cellStyle name="Cálculo 6 11 2 2" xfId="5908"/>
    <cellStyle name="Cálculo 6 11 2 2 2" xfId="5909"/>
    <cellStyle name="Cálculo 6 11 2 2 3" xfId="5910"/>
    <cellStyle name="Cálculo 6 11 2 2 4" xfId="5911"/>
    <cellStyle name="Cálculo 6 11 2 3" xfId="5912"/>
    <cellStyle name="Cálculo 6 11 2 3 2" xfId="5913"/>
    <cellStyle name="Cálculo 6 11 2 3 3" xfId="5914"/>
    <cellStyle name="Cálculo 6 11 2 3 4" xfId="5915"/>
    <cellStyle name="Cálculo 6 11 2 4" xfId="5916"/>
    <cellStyle name="Cálculo 6 11 2 5" xfId="5917"/>
    <cellStyle name="Cálculo 6 11 2 6" xfId="5918"/>
    <cellStyle name="Cálculo 6 11 3" xfId="5919"/>
    <cellStyle name="Cálculo 6 11 3 2" xfId="5920"/>
    <cellStyle name="Cálculo 6 11 3 2 2" xfId="5921"/>
    <cellStyle name="Cálculo 6 11 3 2 3" xfId="5922"/>
    <cellStyle name="Cálculo 6 11 3 2 4" xfId="5923"/>
    <cellStyle name="Cálculo 6 11 3 3" xfId="5924"/>
    <cellStyle name="Cálculo 6 11 3 3 2" xfId="5925"/>
    <cellStyle name="Cálculo 6 11 3 3 3" xfId="5926"/>
    <cellStyle name="Cálculo 6 11 3 3 4" xfId="5927"/>
    <cellStyle name="Cálculo 6 11 3 4" xfId="5928"/>
    <cellStyle name="Cálculo 6 11 3 5" xfId="5929"/>
    <cellStyle name="Cálculo 6 11 3 6" xfId="5930"/>
    <cellStyle name="Cálculo 6 11 4" xfId="5931"/>
    <cellStyle name="Cálculo 6 11 5" xfId="5932"/>
    <cellStyle name="Cálculo 6 11 6" xfId="5933"/>
    <cellStyle name="Cálculo 6 12" xfId="5934"/>
    <cellStyle name="Cálculo 6 13" xfId="5935"/>
    <cellStyle name="Cálculo 6 2" xfId="5936"/>
    <cellStyle name="Cálculo 6 2 10" xfId="5937"/>
    <cellStyle name="Cálculo 6 2 10 2" xfId="5938"/>
    <cellStyle name="Cálculo 6 2 10 2 2" xfId="5939"/>
    <cellStyle name="Cálculo 6 2 10 2 2 2" xfId="5940"/>
    <cellStyle name="Cálculo 6 2 10 2 2 3" xfId="5941"/>
    <cellStyle name="Cálculo 6 2 10 2 2 4" xfId="5942"/>
    <cellStyle name="Cálculo 6 2 10 2 3" xfId="5943"/>
    <cellStyle name="Cálculo 6 2 10 2 3 2" xfId="5944"/>
    <cellStyle name="Cálculo 6 2 10 2 3 3" xfId="5945"/>
    <cellStyle name="Cálculo 6 2 10 2 3 4" xfId="5946"/>
    <cellStyle name="Cálculo 6 2 10 2 4" xfId="5947"/>
    <cellStyle name="Cálculo 6 2 10 2 5" xfId="5948"/>
    <cellStyle name="Cálculo 6 2 10 2 6" xfId="5949"/>
    <cellStyle name="Cálculo 6 2 10 3" xfId="5950"/>
    <cellStyle name="Cálculo 6 2 10 3 2" xfId="5951"/>
    <cellStyle name="Cálculo 6 2 10 3 2 2" xfId="5952"/>
    <cellStyle name="Cálculo 6 2 10 3 2 3" xfId="5953"/>
    <cellStyle name="Cálculo 6 2 10 3 2 4" xfId="5954"/>
    <cellStyle name="Cálculo 6 2 10 3 3" xfId="5955"/>
    <cellStyle name="Cálculo 6 2 10 3 3 2" xfId="5956"/>
    <cellStyle name="Cálculo 6 2 10 3 3 3" xfId="5957"/>
    <cellStyle name="Cálculo 6 2 10 3 3 4" xfId="5958"/>
    <cellStyle name="Cálculo 6 2 10 3 4" xfId="5959"/>
    <cellStyle name="Cálculo 6 2 10 3 5" xfId="5960"/>
    <cellStyle name="Cálculo 6 2 10 3 6" xfId="5961"/>
    <cellStyle name="Cálculo 6 2 10 4" xfId="5962"/>
    <cellStyle name="Cálculo 6 2 10 5" xfId="5963"/>
    <cellStyle name="Cálculo 6 2 10 6" xfId="5964"/>
    <cellStyle name="Cálculo 6 2 11" xfId="5965"/>
    <cellStyle name="Cálculo 6 2 12" xfId="5966"/>
    <cellStyle name="Cálculo 6 2 2" xfId="5967"/>
    <cellStyle name="Cálculo 6 2 2 2" xfId="5968"/>
    <cellStyle name="Cálculo 6 2 2 2 2" xfId="5969"/>
    <cellStyle name="Cálculo 6 2 2 2 2 2" xfId="5970"/>
    <cellStyle name="Cálculo 6 2 2 2 2 2 2" xfId="5971"/>
    <cellStyle name="Cálculo 6 2 2 2 2 2 3" xfId="5972"/>
    <cellStyle name="Cálculo 6 2 2 2 2 2 4" xfId="5973"/>
    <cellStyle name="Cálculo 6 2 2 2 2 3" xfId="5974"/>
    <cellStyle name="Cálculo 6 2 2 2 2 3 2" xfId="5975"/>
    <cellStyle name="Cálculo 6 2 2 2 2 3 3" xfId="5976"/>
    <cellStyle name="Cálculo 6 2 2 2 2 3 4" xfId="5977"/>
    <cellStyle name="Cálculo 6 2 2 2 2 4" xfId="5978"/>
    <cellStyle name="Cálculo 6 2 2 2 2 5" xfId="5979"/>
    <cellStyle name="Cálculo 6 2 2 2 2 6" xfId="5980"/>
    <cellStyle name="Cálculo 6 2 2 2 3" xfId="5981"/>
    <cellStyle name="Cálculo 6 2 2 2 3 2" xfId="5982"/>
    <cellStyle name="Cálculo 6 2 2 2 3 2 2" xfId="5983"/>
    <cellStyle name="Cálculo 6 2 2 2 3 2 3" xfId="5984"/>
    <cellStyle name="Cálculo 6 2 2 2 3 2 4" xfId="5985"/>
    <cellStyle name="Cálculo 6 2 2 2 3 3" xfId="5986"/>
    <cellStyle name="Cálculo 6 2 2 2 3 3 2" xfId="5987"/>
    <cellStyle name="Cálculo 6 2 2 2 3 3 3" xfId="5988"/>
    <cellStyle name="Cálculo 6 2 2 2 3 3 4" xfId="5989"/>
    <cellStyle name="Cálculo 6 2 2 2 3 4" xfId="5990"/>
    <cellStyle name="Cálculo 6 2 2 2 3 5" xfId="5991"/>
    <cellStyle name="Cálculo 6 2 2 2 3 6" xfId="5992"/>
    <cellStyle name="Cálculo 6 2 2 2 4" xfId="5993"/>
    <cellStyle name="Cálculo 6 2 2 2 5" xfId="5994"/>
    <cellStyle name="Cálculo 6 2 2 2 6" xfId="5995"/>
    <cellStyle name="Cálculo 6 2 2 3" xfId="5996"/>
    <cellStyle name="Cálculo 6 2 2 4" xfId="5997"/>
    <cellStyle name="Cálculo 6 2 3" xfId="5998"/>
    <cellStyle name="Cálculo 6 2 3 2" xfId="5999"/>
    <cellStyle name="Cálculo 6 2 3 2 2" xfId="6000"/>
    <cellStyle name="Cálculo 6 2 3 2 2 2" xfId="6001"/>
    <cellStyle name="Cálculo 6 2 3 2 2 2 2" xfId="6002"/>
    <cellStyle name="Cálculo 6 2 3 2 2 2 3" xfId="6003"/>
    <cellStyle name="Cálculo 6 2 3 2 2 2 4" xfId="6004"/>
    <cellStyle name="Cálculo 6 2 3 2 2 3" xfId="6005"/>
    <cellStyle name="Cálculo 6 2 3 2 2 3 2" xfId="6006"/>
    <cellStyle name="Cálculo 6 2 3 2 2 3 3" xfId="6007"/>
    <cellStyle name="Cálculo 6 2 3 2 2 3 4" xfId="6008"/>
    <cellStyle name="Cálculo 6 2 3 2 2 4" xfId="6009"/>
    <cellStyle name="Cálculo 6 2 3 2 2 5" xfId="6010"/>
    <cellStyle name="Cálculo 6 2 3 2 2 6" xfId="6011"/>
    <cellStyle name="Cálculo 6 2 3 2 3" xfId="6012"/>
    <cellStyle name="Cálculo 6 2 3 2 3 2" xfId="6013"/>
    <cellStyle name="Cálculo 6 2 3 2 3 2 2" xfId="6014"/>
    <cellStyle name="Cálculo 6 2 3 2 3 2 3" xfId="6015"/>
    <cellStyle name="Cálculo 6 2 3 2 3 2 4" xfId="6016"/>
    <cellStyle name="Cálculo 6 2 3 2 3 3" xfId="6017"/>
    <cellStyle name="Cálculo 6 2 3 2 3 3 2" xfId="6018"/>
    <cellStyle name="Cálculo 6 2 3 2 3 3 3" xfId="6019"/>
    <cellStyle name="Cálculo 6 2 3 2 3 3 4" xfId="6020"/>
    <cellStyle name="Cálculo 6 2 3 2 3 4" xfId="6021"/>
    <cellStyle name="Cálculo 6 2 3 2 3 5" xfId="6022"/>
    <cellStyle name="Cálculo 6 2 3 2 3 6" xfId="6023"/>
    <cellStyle name="Cálculo 6 2 3 2 4" xfId="6024"/>
    <cellStyle name="Cálculo 6 2 3 2 5" xfId="6025"/>
    <cellStyle name="Cálculo 6 2 3 2 6" xfId="6026"/>
    <cellStyle name="Cálculo 6 2 3 3" xfId="6027"/>
    <cellStyle name="Cálculo 6 2 3 4" xfId="6028"/>
    <cellStyle name="Cálculo 6 2 4" xfId="6029"/>
    <cellStyle name="Cálculo 6 2 4 2" xfId="6030"/>
    <cellStyle name="Cálculo 6 2 4 2 2" xfId="6031"/>
    <cellStyle name="Cálculo 6 2 4 2 2 2" xfId="6032"/>
    <cellStyle name="Cálculo 6 2 4 2 2 2 2" xfId="6033"/>
    <cellStyle name="Cálculo 6 2 4 2 2 2 3" xfId="6034"/>
    <cellStyle name="Cálculo 6 2 4 2 2 2 4" xfId="6035"/>
    <cellStyle name="Cálculo 6 2 4 2 2 3" xfId="6036"/>
    <cellStyle name="Cálculo 6 2 4 2 2 3 2" xfId="6037"/>
    <cellStyle name="Cálculo 6 2 4 2 2 3 3" xfId="6038"/>
    <cellStyle name="Cálculo 6 2 4 2 2 3 4" xfId="6039"/>
    <cellStyle name="Cálculo 6 2 4 2 2 4" xfId="6040"/>
    <cellStyle name="Cálculo 6 2 4 2 2 5" xfId="6041"/>
    <cellStyle name="Cálculo 6 2 4 2 2 6" xfId="6042"/>
    <cellStyle name="Cálculo 6 2 4 2 3" xfId="6043"/>
    <cellStyle name="Cálculo 6 2 4 2 3 2" xfId="6044"/>
    <cellStyle name="Cálculo 6 2 4 2 3 2 2" xfId="6045"/>
    <cellStyle name="Cálculo 6 2 4 2 3 2 3" xfId="6046"/>
    <cellStyle name="Cálculo 6 2 4 2 3 2 4" xfId="6047"/>
    <cellStyle name="Cálculo 6 2 4 2 3 3" xfId="6048"/>
    <cellStyle name="Cálculo 6 2 4 2 3 3 2" xfId="6049"/>
    <cellStyle name="Cálculo 6 2 4 2 3 3 3" xfId="6050"/>
    <cellStyle name="Cálculo 6 2 4 2 3 3 4" xfId="6051"/>
    <cellStyle name="Cálculo 6 2 4 2 3 4" xfId="6052"/>
    <cellStyle name="Cálculo 6 2 4 2 3 5" xfId="6053"/>
    <cellStyle name="Cálculo 6 2 4 2 3 6" xfId="6054"/>
    <cellStyle name="Cálculo 6 2 4 2 4" xfId="6055"/>
    <cellStyle name="Cálculo 6 2 4 2 5" xfId="6056"/>
    <cellStyle name="Cálculo 6 2 4 2 6" xfId="6057"/>
    <cellStyle name="Cálculo 6 2 4 3" xfId="6058"/>
    <cellStyle name="Cálculo 6 2 4 4" xfId="6059"/>
    <cellStyle name="Cálculo 6 2 5" xfId="6060"/>
    <cellStyle name="Cálculo 6 2 5 2" xfId="6061"/>
    <cellStyle name="Cálculo 6 2 5 2 2" xfId="6062"/>
    <cellStyle name="Cálculo 6 2 5 2 2 2" xfId="6063"/>
    <cellStyle name="Cálculo 6 2 5 2 2 2 2" xfId="6064"/>
    <cellStyle name="Cálculo 6 2 5 2 2 2 3" xfId="6065"/>
    <cellStyle name="Cálculo 6 2 5 2 2 2 4" xfId="6066"/>
    <cellStyle name="Cálculo 6 2 5 2 2 3" xfId="6067"/>
    <cellStyle name="Cálculo 6 2 5 2 2 3 2" xfId="6068"/>
    <cellStyle name="Cálculo 6 2 5 2 2 3 3" xfId="6069"/>
    <cellStyle name="Cálculo 6 2 5 2 2 3 4" xfId="6070"/>
    <cellStyle name="Cálculo 6 2 5 2 2 4" xfId="6071"/>
    <cellStyle name="Cálculo 6 2 5 2 2 5" xfId="6072"/>
    <cellStyle name="Cálculo 6 2 5 2 2 6" xfId="6073"/>
    <cellStyle name="Cálculo 6 2 5 2 3" xfId="6074"/>
    <cellStyle name="Cálculo 6 2 5 2 3 2" xfId="6075"/>
    <cellStyle name="Cálculo 6 2 5 2 3 2 2" xfId="6076"/>
    <cellStyle name="Cálculo 6 2 5 2 3 2 3" xfId="6077"/>
    <cellStyle name="Cálculo 6 2 5 2 3 2 4" xfId="6078"/>
    <cellStyle name="Cálculo 6 2 5 2 3 3" xfId="6079"/>
    <cellStyle name="Cálculo 6 2 5 2 3 3 2" xfId="6080"/>
    <cellStyle name="Cálculo 6 2 5 2 3 3 3" xfId="6081"/>
    <cellStyle name="Cálculo 6 2 5 2 3 3 4" xfId="6082"/>
    <cellStyle name="Cálculo 6 2 5 2 3 4" xfId="6083"/>
    <cellStyle name="Cálculo 6 2 5 2 3 5" xfId="6084"/>
    <cellStyle name="Cálculo 6 2 5 2 3 6" xfId="6085"/>
    <cellStyle name="Cálculo 6 2 5 2 4" xfId="6086"/>
    <cellStyle name="Cálculo 6 2 5 2 5" xfId="6087"/>
    <cellStyle name="Cálculo 6 2 5 2 6" xfId="6088"/>
    <cellStyle name="Cálculo 6 2 5 3" xfId="6089"/>
    <cellStyle name="Cálculo 6 2 5 4" xfId="6090"/>
    <cellStyle name="Cálculo 6 2 6" xfId="6091"/>
    <cellStyle name="Cálculo 6 2 6 2" xfId="6092"/>
    <cellStyle name="Cálculo 6 2 6 2 2" xfId="6093"/>
    <cellStyle name="Cálculo 6 2 6 2 2 2" xfId="6094"/>
    <cellStyle name="Cálculo 6 2 6 2 2 3" xfId="6095"/>
    <cellStyle name="Cálculo 6 2 6 2 2 4" xfId="6096"/>
    <cellStyle name="Cálculo 6 2 6 2 3" xfId="6097"/>
    <cellStyle name="Cálculo 6 2 6 2 3 2" xfId="6098"/>
    <cellStyle name="Cálculo 6 2 6 2 3 3" xfId="6099"/>
    <cellStyle name="Cálculo 6 2 6 2 3 4" xfId="6100"/>
    <cellStyle name="Cálculo 6 2 6 2 4" xfId="6101"/>
    <cellStyle name="Cálculo 6 2 6 2 5" xfId="6102"/>
    <cellStyle name="Cálculo 6 2 6 2 6" xfId="6103"/>
    <cellStyle name="Cálculo 6 2 6 3" xfId="6104"/>
    <cellStyle name="Cálculo 6 2 6 3 2" xfId="6105"/>
    <cellStyle name="Cálculo 6 2 6 3 2 2" xfId="6106"/>
    <cellStyle name="Cálculo 6 2 6 3 2 3" xfId="6107"/>
    <cellStyle name="Cálculo 6 2 6 3 2 4" xfId="6108"/>
    <cellStyle name="Cálculo 6 2 6 3 3" xfId="6109"/>
    <cellStyle name="Cálculo 6 2 6 3 3 2" xfId="6110"/>
    <cellStyle name="Cálculo 6 2 6 3 3 3" xfId="6111"/>
    <cellStyle name="Cálculo 6 2 6 3 3 4" xfId="6112"/>
    <cellStyle name="Cálculo 6 2 6 3 4" xfId="6113"/>
    <cellStyle name="Cálculo 6 2 6 3 5" xfId="6114"/>
    <cellStyle name="Cálculo 6 2 6 3 6" xfId="6115"/>
    <cellStyle name="Cálculo 6 2 6 4" xfId="6116"/>
    <cellStyle name="Cálculo 6 2 6 4 2" xfId="6117"/>
    <cellStyle name="Cálculo 6 2 6 4 3" xfId="6118"/>
    <cellStyle name="Cálculo 6 2 6 4 4" xfId="6119"/>
    <cellStyle name="Cálculo 6 2 6 5" xfId="6120"/>
    <cellStyle name="Cálculo 6 2 6 6" xfId="6121"/>
    <cellStyle name="Cálculo 6 2 7" xfId="6122"/>
    <cellStyle name="Cálculo 6 2 7 2" xfId="6123"/>
    <cellStyle name="Cálculo 6 2 7 2 2" xfId="6124"/>
    <cellStyle name="Cálculo 6 2 7 2 2 2" xfId="6125"/>
    <cellStyle name="Cálculo 6 2 7 2 2 3" xfId="6126"/>
    <cellStyle name="Cálculo 6 2 7 2 2 4" xfId="6127"/>
    <cellStyle name="Cálculo 6 2 7 2 3" xfId="6128"/>
    <cellStyle name="Cálculo 6 2 7 2 3 2" xfId="6129"/>
    <cellStyle name="Cálculo 6 2 7 2 3 3" xfId="6130"/>
    <cellStyle name="Cálculo 6 2 7 2 3 4" xfId="6131"/>
    <cellStyle name="Cálculo 6 2 7 2 4" xfId="6132"/>
    <cellStyle name="Cálculo 6 2 7 2 5" xfId="6133"/>
    <cellStyle name="Cálculo 6 2 7 2 6" xfId="6134"/>
    <cellStyle name="Cálculo 6 2 7 3" xfId="6135"/>
    <cellStyle name="Cálculo 6 2 7 3 2" xfId="6136"/>
    <cellStyle name="Cálculo 6 2 7 3 2 2" xfId="6137"/>
    <cellStyle name="Cálculo 6 2 7 3 2 3" xfId="6138"/>
    <cellStyle name="Cálculo 6 2 7 3 2 4" xfId="6139"/>
    <cellStyle name="Cálculo 6 2 7 3 3" xfId="6140"/>
    <cellStyle name="Cálculo 6 2 7 3 3 2" xfId="6141"/>
    <cellStyle name="Cálculo 6 2 7 3 3 3" xfId="6142"/>
    <cellStyle name="Cálculo 6 2 7 3 3 4" xfId="6143"/>
    <cellStyle name="Cálculo 6 2 7 3 4" xfId="6144"/>
    <cellStyle name="Cálculo 6 2 7 3 5" xfId="6145"/>
    <cellStyle name="Cálculo 6 2 7 3 6" xfId="6146"/>
    <cellStyle name="Cálculo 6 2 7 4" xfId="6147"/>
    <cellStyle name="Cálculo 6 2 7 4 2" xfId="6148"/>
    <cellStyle name="Cálculo 6 2 7 4 3" xfId="6149"/>
    <cellStyle name="Cálculo 6 2 7 4 4" xfId="6150"/>
    <cellStyle name="Cálculo 6 2 7 5" xfId="6151"/>
    <cellStyle name="Cálculo 6 2 7 6" xfId="6152"/>
    <cellStyle name="Cálculo 6 2 8" xfId="6153"/>
    <cellStyle name="Cálculo 6 2 8 2" xfId="6154"/>
    <cellStyle name="Cálculo 6 2 8 2 2" xfId="6155"/>
    <cellStyle name="Cálculo 6 2 8 2 2 2" xfId="6156"/>
    <cellStyle name="Cálculo 6 2 8 2 2 3" xfId="6157"/>
    <cellStyle name="Cálculo 6 2 8 2 2 4" xfId="6158"/>
    <cellStyle name="Cálculo 6 2 8 2 3" xfId="6159"/>
    <cellStyle name="Cálculo 6 2 8 2 3 2" xfId="6160"/>
    <cellStyle name="Cálculo 6 2 8 2 3 3" xfId="6161"/>
    <cellStyle name="Cálculo 6 2 8 2 3 4" xfId="6162"/>
    <cellStyle name="Cálculo 6 2 8 2 4" xfId="6163"/>
    <cellStyle name="Cálculo 6 2 8 2 5" xfId="6164"/>
    <cellStyle name="Cálculo 6 2 8 2 6" xfId="6165"/>
    <cellStyle name="Cálculo 6 2 8 3" xfId="6166"/>
    <cellStyle name="Cálculo 6 2 8 3 2" xfId="6167"/>
    <cellStyle name="Cálculo 6 2 8 3 2 2" xfId="6168"/>
    <cellStyle name="Cálculo 6 2 8 3 2 3" xfId="6169"/>
    <cellStyle name="Cálculo 6 2 8 3 2 4" xfId="6170"/>
    <cellStyle name="Cálculo 6 2 8 3 3" xfId="6171"/>
    <cellStyle name="Cálculo 6 2 8 3 3 2" xfId="6172"/>
    <cellStyle name="Cálculo 6 2 8 3 3 3" xfId="6173"/>
    <cellStyle name="Cálculo 6 2 8 3 3 4" xfId="6174"/>
    <cellStyle name="Cálculo 6 2 8 3 4" xfId="6175"/>
    <cellStyle name="Cálculo 6 2 8 3 5" xfId="6176"/>
    <cellStyle name="Cálculo 6 2 8 3 6" xfId="6177"/>
    <cellStyle name="Cálculo 6 2 8 4" xfId="6178"/>
    <cellStyle name="Cálculo 6 2 8 4 2" xfId="6179"/>
    <cellStyle name="Cálculo 6 2 8 4 3" xfId="6180"/>
    <cellStyle name="Cálculo 6 2 8 4 4" xfId="6181"/>
    <cellStyle name="Cálculo 6 2 8 5" xfId="6182"/>
    <cellStyle name="Cálculo 6 2 8 6" xfId="6183"/>
    <cellStyle name="Cálculo 6 2 9" xfId="6184"/>
    <cellStyle name="Cálculo 6 2 9 2" xfId="6185"/>
    <cellStyle name="Cálculo 6 2 9 2 2" xfId="6186"/>
    <cellStyle name="Cálculo 6 2 9 2 2 2" xfId="6187"/>
    <cellStyle name="Cálculo 6 2 9 2 2 3" xfId="6188"/>
    <cellStyle name="Cálculo 6 2 9 2 2 4" xfId="6189"/>
    <cellStyle name="Cálculo 6 2 9 2 3" xfId="6190"/>
    <cellStyle name="Cálculo 6 2 9 2 3 2" xfId="6191"/>
    <cellStyle name="Cálculo 6 2 9 2 3 3" xfId="6192"/>
    <cellStyle name="Cálculo 6 2 9 2 3 4" xfId="6193"/>
    <cellStyle name="Cálculo 6 2 9 2 4" xfId="6194"/>
    <cellStyle name="Cálculo 6 2 9 2 5" xfId="6195"/>
    <cellStyle name="Cálculo 6 2 9 2 6" xfId="6196"/>
    <cellStyle name="Cálculo 6 2 9 3" xfId="6197"/>
    <cellStyle name="Cálculo 6 2 9 3 2" xfId="6198"/>
    <cellStyle name="Cálculo 6 2 9 3 2 2" xfId="6199"/>
    <cellStyle name="Cálculo 6 2 9 3 2 3" xfId="6200"/>
    <cellStyle name="Cálculo 6 2 9 3 2 4" xfId="6201"/>
    <cellStyle name="Cálculo 6 2 9 3 3" xfId="6202"/>
    <cellStyle name="Cálculo 6 2 9 3 3 2" xfId="6203"/>
    <cellStyle name="Cálculo 6 2 9 3 3 3" xfId="6204"/>
    <cellStyle name="Cálculo 6 2 9 3 3 4" xfId="6205"/>
    <cellStyle name="Cálculo 6 2 9 3 4" xfId="6206"/>
    <cellStyle name="Cálculo 6 2 9 3 5" xfId="6207"/>
    <cellStyle name="Cálculo 6 2 9 3 6" xfId="6208"/>
    <cellStyle name="Cálculo 6 2 9 4" xfId="6209"/>
    <cellStyle name="Cálculo 6 2 9 4 2" xfId="6210"/>
    <cellStyle name="Cálculo 6 2 9 4 3" xfId="6211"/>
    <cellStyle name="Cálculo 6 2 9 4 4" xfId="6212"/>
    <cellStyle name="Cálculo 6 2 9 5" xfId="6213"/>
    <cellStyle name="Cálculo 6 2 9 6" xfId="6214"/>
    <cellStyle name="Cálculo 6 3" xfId="6215"/>
    <cellStyle name="Cálculo 6 3 10" xfId="6216"/>
    <cellStyle name="Cálculo 6 3 10 2" xfId="6217"/>
    <cellStyle name="Cálculo 6 3 10 2 2" xfId="6218"/>
    <cellStyle name="Cálculo 6 3 10 2 2 2" xfId="6219"/>
    <cellStyle name="Cálculo 6 3 10 2 2 3" xfId="6220"/>
    <cellStyle name="Cálculo 6 3 10 2 2 4" xfId="6221"/>
    <cellStyle name="Cálculo 6 3 10 2 3" xfId="6222"/>
    <cellStyle name="Cálculo 6 3 10 2 3 2" xfId="6223"/>
    <cellStyle name="Cálculo 6 3 10 2 3 3" xfId="6224"/>
    <cellStyle name="Cálculo 6 3 10 2 3 4" xfId="6225"/>
    <cellStyle name="Cálculo 6 3 10 2 4" xfId="6226"/>
    <cellStyle name="Cálculo 6 3 10 2 5" xfId="6227"/>
    <cellStyle name="Cálculo 6 3 10 2 6" xfId="6228"/>
    <cellStyle name="Cálculo 6 3 10 3" xfId="6229"/>
    <cellStyle name="Cálculo 6 3 10 3 2" xfId="6230"/>
    <cellStyle name="Cálculo 6 3 10 3 2 2" xfId="6231"/>
    <cellStyle name="Cálculo 6 3 10 3 2 3" xfId="6232"/>
    <cellStyle name="Cálculo 6 3 10 3 2 4" xfId="6233"/>
    <cellStyle name="Cálculo 6 3 10 3 3" xfId="6234"/>
    <cellStyle name="Cálculo 6 3 10 3 3 2" xfId="6235"/>
    <cellStyle name="Cálculo 6 3 10 3 3 3" xfId="6236"/>
    <cellStyle name="Cálculo 6 3 10 3 3 4" xfId="6237"/>
    <cellStyle name="Cálculo 6 3 10 3 4" xfId="6238"/>
    <cellStyle name="Cálculo 6 3 10 3 5" xfId="6239"/>
    <cellStyle name="Cálculo 6 3 10 3 6" xfId="6240"/>
    <cellStyle name="Cálculo 6 3 10 4" xfId="6241"/>
    <cellStyle name="Cálculo 6 3 10 5" xfId="6242"/>
    <cellStyle name="Cálculo 6 3 10 6" xfId="6243"/>
    <cellStyle name="Cálculo 6 3 11" xfId="6244"/>
    <cellStyle name="Cálculo 6 3 12" xfId="6245"/>
    <cellStyle name="Cálculo 6 3 2" xfId="6246"/>
    <cellStyle name="Cálculo 6 3 2 2" xfId="6247"/>
    <cellStyle name="Cálculo 6 3 2 2 2" xfId="6248"/>
    <cellStyle name="Cálculo 6 3 2 2 2 2" xfId="6249"/>
    <cellStyle name="Cálculo 6 3 2 2 2 2 2" xfId="6250"/>
    <cellStyle name="Cálculo 6 3 2 2 2 2 3" xfId="6251"/>
    <cellStyle name="Cálculo 6 3 2 2 2 2 4" xfId="6252"/>
    <cellStyle name="Cálculo 6 3 2 2 2 3" xfId="6253"/>
    <cellStyle name="Cálculo 6 3 2 2 2 3 2" xfId="6254"/>
    <cellStyle name="Cálculo 6 3 2 2 2 3 3" xfId="6255"/>
    <cellStyle name="Cálculo 6 3 2 2 2 3 4" xfId="6256"/>
    <cellStyle name="Cálculo 6 3 2 2 2 4" xfId="6257"/>
    <cellStyle name="Cálculo 6 3 2 2 2 5" xfId="6258"/>
    <cellStyle name="Cálculo 6 3 2 2 2 6" xfId="6259"/>
    <cellStyle name="Cálculo 6 3 2 2 3" xfId="6260"/>
    <cellStyle name="Cálculo 6 3 2 2 3 2" xfId="6261"/>
    <cellStyle name="Cálculo 6 3 2 2 3 2 2" xfId="6262"/>
    <cellStyle name="Cálculo 6 3 2 2 3 2 3" xfId="6263"/>
    <cellStyle name="Cálculo 6 3 2 2 3 2 4" xfId="6264"/>
    <cellStyle name="Cálculo 6 3 2 2 3 3" xfId="6265"/>
    <cellStyle name="Cálculo 6 3 2 2 3 3 2" xfId="6266"/>
    <cellStyle name="Cálculo 6 3 2 2 3 3 3" xfId="6267"/>
    <cellStyle name="Cálculo 6 3 2 2 3 3 4" xfId="6268"/>
    <cellStyle name="Cálculo 6 3 2 2 3 4" xfId="6269"/>
    <cellStyle name="Cálculo 6 3 2 2 3 5" xfId="6270"/>
    <cellStyle name="Cálculo 6 3 2 2 3 6" xfId="6271"/>
    <cellStyle name="Cálculo 6 3 2 2 4" xfId="6272"/>
    <cellStyle name="Cálculo 6 3 2 2 5" xfId="6273"/>
    <cellStyle name="Cálculo 6 3 2 2 6" xfId="6274"/>
    <cellStyle name="Cálculo 6 3 2 3" xfId="6275"/>
    <cellStyle name="Cálculo 6 3 2 4" xfId="6276"/>
    <cellStyle name="Cálculo 6 3 3" xfId="6277"/>
    <cellStyle name="Cálculo 6 3 3 2" xfId="6278"/>
    <cellStyle name="Cálculo 6 3 3 2 2" xfId="6279"/>
    <cellStyle name="Cálculo 6 3 3 2 2 2" xfId="6280"/>
    <cellStyle name="Cálculo 6 3 3 2 2 2 2" xfId="6281"/>
    <cellStyle name="Cálculo 6 3 3 2 2 2 3" xfId="6282"/>
    <cellStyle name="Cálculo 6 3 3 2 2 2 4" xfId="6283"/>
    <cellStyle name="Cálculo 6 3 3 2 2 3" xfId="6284"/>
    <cellStyle name="Cálculo 6 3 3 2 2 3 2" xfId="6285"/>
    <cellStyle name="Cálculo 6 3 3 2 2 3 3" xfId="6286"/>
    <cellStyle name="Cálculo 6 3 3 2 2 3 4" xfId="6287"/>
    <cellStyle name="Cálculo 6 3 3 2 2 4" xfId="6288"/>
    <cellStyle name="Cálculo 6 3 3 2 2 5" xfId="6289"/>
    <cellStyle name="Cálculo 6 3 3 2 2 6" xfId="6290"/>
    <cellStyle name="Cálculo 6 3 3 2 3" xfId="6291"/>
    <cellStyle name="Cálculo 6 3 3 2 3 2" xfId="6292"/>
    <cellStyle name="Cálculo 6 3 3 2 3 2 2" xfId="6293"/>
    <cellStyle name="Cálculo 6 3 3 2 3 2 3" xfId="6294"/>
    <cellStyle name="Cálculo 6 3 3 2 3 2 4" xfId="6295"/>
    <cellStyle name="Cálculo 6 3 3 2 3 3" xfId="6296"/>
    <cellStyle name="Cálculo 6 3 3 2 3 3 2" xfId="6297"/>
    <cellStyle name="Cálculo 6 3 3 2 3 3 3" xfId="6298"/>
    <cellStyle name="Cálculo 6 3 3 2 3 3 4" xfId="6299"/>
    <cellStyle name="Cálculo 6 3 3 2 3 4" xfId="6300"/>
    <cellStyle name="Cálculo 6 3 3 2 3 5" xfId="6301"/>
    <cellStyle name="Cálculo 6 3 3 2 3 6" xfId="6302"/>
    <cellStyle name="Cálculo 6 3 3 2 4" xfId="6303"/>
    <cellStyle name="Cálculo 6 3 3 2 5" xfId="6304"/>
    <cellStyle name="Cálculo 6 3 3 2 6" xfId="6305"/>
    <cellStyle name="Cálculo 6 3 3 3" xfId="6306"/>
    <cellStyle name="Cálculo 6 3 3 4" xfId="6307"/>
    <cellStyle name="Cálculo 6 3 4" xfId="6308"/>
    <cellStyle name="Cálculo 6 3 4 2" xfId="6309"/>
    <cellStyle name="Cálculo 6 3 4 2 2" xfId="6310"/>
    <cellStyle name="Cálculo 6 3 4 2 2 2" xfId="6311"/>
    <cellStyle name="Cálculo 6 3 4 2 2 2 2" xfId="6312"/>
    <cellStyle name="Cálculo 6 3 4 2 2 2 3" xfId="6313"/>
    <cellStyle name="Cálculo 6 3 4 2 2 2 4" xfId="6314"/>
    <cellStyle name="Cálculo 6 3 4 2 2 3" xfId="6315"/>
    <cellStyle name="Cálculo 6 3 4 2 2 3 2" xfId="6316"/>
    <cellStyle name="Cálculo 6 3 4 2 2 3 3" xfId="6317"/>
    <cellStyle name="Cálculo 6 3 4 2 2 3 4" xfId="6318"/>
    <cellStyle name="Cálculo 6 3 4 2 2 4" xfId="6319"/>
    <cellStyle name="Cálculo 6 3 4 2 2 5" xfId="6320"/>
    <cellStyle name="Cálculo 6 3 4 2 2 6" xfId="6321"/>
    <cellStyle name="Cálculo 6 3 4 2 3" xfId="6322"/>
    <cellStyle name="Cálculo 6 3 4 2 3 2" xfId="6323"/>
    <cellStyle name="Cálculo 6 3 4 2 3 2 2" xfId="6324"/>
    <cellStyle name="Cálculo 6 3 4 2 3 2 3" xfId="6325"/>
    <cellStyle name="Cálculo 6 3 4 2 3 2 4" xfId="6326"/>
    <cellStyle name="Cálculo 6 3 4 2 3 3" xfId="6327"/>
    <cellStyle name="Cálculo 6 3 4 2 3 3 2" xfId="6328"/>
    <cellStyle name="Cálculo 6 3 4 2 3 3 3" xfId="6329"/>
    <cellStyle name="Cálculo 6 3 4 2 3 3 4" xfId="6330"/>
    <cellStyle name="Cálculo 6 3 4 2 3 4" xfId="6331"/>
    <cellStyle name="Cálculo 6 3 4 2 3 5" xfId="6332"/>
    <cellStyle name="Cálculo 6 3 4 2 3 6" xfId="6333"/>
    <cellStyle name="Cálculo 6 3 4 2 4" xfId="6334"/>
    <cellStyle name="Cálculo 6 3 4 2 5" xfId="6335"/>
    <cellStyle name="Cálculo 6 3 4 2 6" xfId="6336"/>
    <cellStyle name="Cálculo 6 3 4 3" xfId="6337"/>
    <cellStyle name="Cálculo 6 3 4 4" xfId="6338"/>
    <cellStyle name="Cálculo 6 3 5" xfId="6339"/>
    <cellStyle name="Cálculo 6 3 5 2" xfId="6340"/>
    <cellStyle name="Cálculo 6 3 5 2 2" xfId="6341"/>
    <cellStyle name="Cálculo 6 3 5 2 2 2" xfId="6342"/>
    <cellStyle name="Cálculo 6 3 5 2 2 2 2" xfId="6343"/>
    <cellStyle name="Cálculo 6 3 5 2 2 2 3" xfId="6344"/>
    <cellStyle name="Cálculo 6 3 5 2 2 2 4" xfId="6345"/>
    <cellStyle name="Cálculo 6 3 5 2 2 3" xfId="6346"/>
    <cellStyle name="Cálculo 6 3 5 2 2 3 2" xfId="6347"/>
    <cellStyle name="Cálculo 6 3 5 2 2 3 3" xfId="6348"/>
    <cellStyle name="Cálculo 6 3 5 2 2 3 4" xfId="6349"/>
    <cellStyle name="Cálculo 6 3 5 2 2 4" xfId="6350"/>
    <cellStyle name="Cálculo 6 3 5 2 2 5" xfId="6351"/>
    <cellStyle name="Cálculo 6 3 5 2 2 6" xfId="6352"/>
    <cellStyle name="Cálculo 6 3 5 2 3" xfId="6353"/>
    <cellStyle name="Cálculo 6 3 5 2 3 2" xfId="6354"/>
    <cellStyle name="Cálculo 6 3 5 2 3 2 2" xfId="6355"/>
    <cellStyle name="Cálculo 6 3 5 2 3 2 3" xfId="6356"/>
    <cellStyle name="Cálculo 6 3 5 2 3 2 4" xfId="6357"/>
    <cellStyle name="Cálculo 6 3 5 2 3 3" xfId="6358"/>
    <cellStyle name="Cálculo 6 3 5 2 3 3 2" xfId="6359"/>
    <cellStyle name="Cálculo 6 3 5 2 3 3 3" xfId="6360"/>
    <cellStyle name="Cálculo 6 3 5 2 3 3 4" xfId="6361"/>
    <cellStyle name="Cálculo 6 3 5 2 3 4" xfId="6362"/>
    <cellStyle name="Cálculo 6 3 5 2 3 5" xfId="6363"/>
    <cellStyle name="Cálculo 6 3 5 2 3 6" xfId="6364"/>
    <cellStyle name="Cálculo 6 3 5 2 4" xfId="6365"/>
    <cellStyle name="Cálculo 6 3 5 2 5" xfId="6366"/>
    <cellStyle name="Cálculo 6 3 5 2 6" xfId="6367"/>
    <cellStyle name="Cálculo 6 3 5 3" xfId="6368"/>
    <cellStyle name="Cálculo 6 3 5 4" xfId="6369"/>
    <cellStyle name="Cálculo 6 3 6" xfId="6370"/>
    <cellStyle name="Cálculo 6 3 6 2" xfId="6371"/>
    <cellStyle name="Cálculo 6 3 6 2 2" xfId="6372"/>
    <cellStyle name="Cálculo 6 3 6 2 2 2" xfId="6373"/>
    <cellStyle name="Cálculo 6 3 6 2 2 3" xfId="6374"/>
    <cellStyle name="Cálculo 6 3 6 2 2 4" xfId="6375"/>
    <cellStyle name="Cálculo 6 3 6 2 3" xfId="6376"/>
    <cellStyle name="Cálculo 6 3 6 2 3 2" xfId="6377"/>
    <cellStyle name="Cálculo 6 3 6 2 3 3" xfId="6378"/>
    <cellStyle name="Cálculo 6 3 6 2 3 4" xfId="6379"/>
    <cellStyle name="Cálculo 6 3 6 2 4" xfId="6380"/>
    <cellStyle name="Cálculo 6 3 6 2 5" xfId="6381"/>
    <cellStyle name="Cálculo 6 3 6 2 6" xfId="6382"/>
    <cellStyle name="Cálculo 6 3 6 3" xfId="6383"/>
    <cellStyle name="Cálculo 6 3 6 3 2" xfId="6384"/>
    <cellStyle name="Cálculo 6 3 6 3 2 2" xfId="6385"/>
    <cellStyle name="Cálculo 6 3 6 3 2 3" xfId="6386"/>
    <cellStyle name="Cálculo 6 3 6 3 2 4" xfId="6387"/>
    <cellStyle name="Cálculo 6 3 6 3 3" xfId="6388"/>
    <cellStyle name="Cálculo 6 3 6 3 3 2" xfId="6389"/>
    <cellStyle name="Cálculo 6 3 6 3 3 3" xfId="6390"/>
    <cellStyle name="Cálculo 6 3 6 3 3 4" xfId="6391"/>
    <cellStyle name="Cálculo 6 3 6 3 4" xfId="6392"/>
    <cellStyle name="Cálculo 6 3 6 3 5" xfId="6393"/>
    <cellStyle name="Cálculo 6 3 6 3 6" xfId="6394"/>
    <cellStyle name="Cálculo 6 3 6 4" xfId="6395"/>
    <cellStyle name="Cálculo 6 3 6 4 2" xfId="6396"/>
    <cellStyle name="Cálculo 6 3 6 4 3" xfId="6397"/>
    <cellStyle name="Cálculo 6 3 6 4 4" xfId="6398"/>
    <cellStyle name="Cálculo 6 3 6 5" xfId="6399"/>
    <cellStyle name="Cálculo 6 3 6 6" xfId="6400"/>
    <cellStyle name="Cálculo 6 3 7" xfId="6401"/>
    <cellStyle name="Cálculo 6 3 7 2" xfId="6402"/>
    <cellStyle name="Cálculo 6 3 7 2 2" xfId="6403"/>
    <cellStyle name="Cálculo 6 3 7 2 2 2" xfId="6404"/>
    <cellStyle name="Cálculo 6 3 7 2 2 3" xfId="6405"/>
    <cellStyle name="Cálculo 6 3 7 2 2 4" xfId="6406"/>
    <cellStyle name="Cálculo 6 3 7 2 3" xfId="6407"/>
    <cellStyle name="Cálculo 6 3 7 2 3 2" xfId="6408"/>
    <cellStyle name="Cálculo 6 3 7 2 3 3" xfId="6409"/>
    <cellStyle name="Cálculo 6 3 7 2 3 4" xfId="6410"/>
    <cellStyle name="Cálculo 6 3 7 2 4" xfId="6411"/>
    <cellStyle name="Cálculo 6 3 7 2 5" xfId="6412"/>
    <cellStyle name="Cálculo 6 3 7 2 6" xfId="6413"/>
    <cellStyle name="Cálculo 6 3 7 3" xfId="6414"/>
    <cellStyle name="Cálculo 6 3 7 3 2" xfId="6415"/>
    <cellStyle name="Cálculo 6 3 7 3 2 2" xfId="6416"/>
    <cellStyle name="Cálculo 6 3 7 3 2 3" xfId="6417"/>
    <cellStyle name="Cálculo 6 3 7 3 2 4" xfId="6418"/>
    <cellStyle name="Cálculo 6 3 7 3 3" xfId="6419"/>
    <cellStyle name="Cálculo 6 3 7 3 3 2" xfId="6420"/>
    <cellStyle name="Cálculo 6 3 7 3 3 3" xfId="6421"/>
    <cellStyle name="Cálculo 6 3 7 3 3 4" xfId="6422"/>
    <cellStyle name="Cálculo 6 3 7 3 4" xfId="6423"/>
    <cellStyle name="Cálculo 6 3 7 3 5" xfId="6424"/>
    <cellStyle name="Cálculo 6 3 7 3 6" xfId="6425"/>
    <cellStyle name="Cálculo 6 3 7 4" xfId="6426"/>
    <cellStyle name="Cálculo 6 3 7 4 2" xfId="6427"/>
    <cellStyle name="Cálculo 6 3 7 4 3" xfId="6428"/>
    <cellStyle name="Cálculo 6 3 7 4 4" xfId="6429"/>
    <cellStyle name="Cálculo 6 3 7 5" xfId="6430"/>
    <cellStyle name="Cálculo 6 3 7 6" xfId="6431"/>
    <cellStyle name="Cálculo 6 3 8" xfId="6432"/>
    <cellStyle name="Cálculo 6 3 8 2" xfId="6433"/>
    <cellStyle name="Cálculo 6 3 8 2 2" xfId="6434"/>
    <cellStyle name="Cálculo 6 3 8 2 2 2" xfId="6435"/>
    <cellStyle name="Cálculo 6 3 8 2 2 3" xfId="6436"/>
    <cellStyle name="Cálculo 6 3 8 2 2 4" xfId="6437"/>
    <cellStyle name="Cálculo 6 3 8 2 3" xfId="6438"/>
    <cellStyle name="Cálculo 6 3 8 2 3 2" xfId="6439"/>
    <cellStyle name="Cálculo 6 3 8 2 3 3" xfId="6440"/>
    <cellStyle name="Cálculo 6 3 8 2 3 4" xfId="6441"/>
    <cellStyle name="Cálculo 6 3 8 2 4" xfId="6442"/>
    <cellStyle name="Cálculo 6 3 8 2 5" xfId="6443"/>
    <cellStyle name="Cálculo 6 3 8 2 6" xfId="6444"/>
    <cellStyle name="Cálculo 6 3 8 3" xfId="6445"/>
    <cellStyle name="Cálculo 6 3 8 3 2" xfId="6446"/>
    <cellStyle name="Cálculo 6 3 8 3 2 2" xfId="6447"/>
    <cellStyle name="Cálculo 6 3 8 3 2 3" xfId="6448"/>
    <cellStyle name="Cálculo 6 3 8 3 2 4" xfId="6449"/>
    <cellStyle name="Cálculo 6 3 8 3 3" xfId="6450"/>
    <cellStyle name="Cálculo 6 3 8 3 3 2" xfId="6451"/>
    <cellStyle name="Cálculo 6 3 8 3 3 3" xfId="6452"/>
    <cellStyle name="Cálculo 6 3 8 3 3 4" xfId="6453"/>
    <cellStyle name="Cálculo 6 3 8 3 4" xfId="6454"/>
    <cellStyle name="Cálculo 6 3 8 3 5" xfId="6455"/>
    <cellStyle name="Cálculo 6 3 8 3 6" xfId="6456"/>
    <cellStyle name="Cálculo 6 3 8 4" xfId="6457"/>
    <cellStyle name="Cálculo 6 3 8 4 2" xfId="6458"/>
    <cellStyle name="Cálculo 6 3 8 4 3" xfId="6459"/>
    <cellStyle name="Cálculo 6 3 8 4 4" xfId="6460"/>
    <cellStyle name="Cálculo 6 3 8 5" xfId="6461"/>
    <cellStyle name="Cálculo 6 3 8 6" xfId="6462"/>
    <cellStyle name="Cálculo 6 3 9" xfId="6463"/>
    <cellStyle name="Cálculo 6 3 9 2" xfId="6464"/>
    <cellStyle name="Cálculo 6 3 9 2 2" xfId="6465"/>
    <cellStyle name="Cálculo 6 3 9 2 2 2" xfId="6466"/>
    <cellStyle name="Cálculo 6 3 9 2 2 3" xfId="6467"/>
    <cellStyle name="Cálculo 6 3 9 2 2 4" xfId="6468"/>
    <cellStyle name="Cálculo 6 3 9 2 3" xfId="6469"/>
    <cellStyle name="Cálculo 6 3 9 2 3 2" xfId="6470"/>
    <cellStyle name="Cálculo 6 3 9 2 3 3" xfId="6471"/>
    <cellStyle name="Cálculo 6 3 9 2 3 4" xfId="6472"/>
    <cellStyle name="Cálculo 6 3 9 2 4" xfId="6473"/>
    <cellStyle name="Cálculo 6 3 9 2 5" xfId="6474"/>
    <cellStyle name="Cálculo 6 3 9 2 6" xfId="6475"/>
    <cellStyle name="Cálculo 6 3 9 3" xfId="6476"/>
    <cellStyle name="Cálculo 6 3 9 3 2" xfId="6477"/>
    <cellStyle name="Cálculo 6 3 9 3 2 2" xfId="6478"/>
    <cellStyle name="Cálculo 6 3 9 3 2 3" xfId="6479"/>
    <cellStyle name="Cálculo 6 3 9 3 2 4" xfId="6480"/>
    <cellStyle name="Cálculo 6 3 9 3 3" xfId="6481"/>
    <cellStyle name="Cálculo 6 3 9 3 3 2" xfId="6482"/>
    <cellStyle name="Cálculo 6 3 9 3 3 3" xfId="6483"/>
    <cellStyle name="Cálculo 6 3 9 3 3 4" xfId="6484"/>
    <cellStyle name="Cálculo 6 3 9 3 4" xfId="6485"/>
    <cellStyle name="Cálculo 6 3 9 3 5" xfId="6486"/>
    <cellStyle name="Cálculo 6 3 9 3 6" xfId="6487"/>
    <cellStyle name="Cálculo 6 3 9 4" xfId="6488"/>
    <cellStyle name="Cálculo 6 3 9 4 2" xfId="6489"/>
    <cellStyle name="Cálculo 6 3 9 4 3" xfId="6490"/>
    <cellStyle name="Cálculo 6 3 9 4 4" xfId="6491"/>
    <cellStyle name="Cálculo 6 3 9 5" xfId="6492"/>
    <cellStyle name="Cálculo 6 3 9 6" xfId="6493"/>
    <cellStyle name="Cálculo 6 4" xfId="6494"/>
    <cellStyle name="Cálculo 6 4 2" xfId="6495"/>
    <cellStyle name="Cálculo 6 4 2 2" xfId="6496"/>
    <cellStyle name="Cálculo 6 4 2 2 2" xfId="6497"/>
    <cellStyle name="Cálculo 6 4 2 2 2 2" xfId="6498"/>
    <cellStyle name="Cálculo 6 4 2 2 2 3" xfId="6499"/>
    <cellStyle name="Cálculo 6 4 2 2 2 4" xfId="6500"/>
    <cellStyle name="Cálculo 6 4 2 2 3" xfId="6501"/>
    <cellStyle name="Cálculo 6 4 2 2 3 2" xfId="6502"/>
    <cellStyle name="Cálculo 6 4 2 2 3 3" xfId="6503"/>
    <cellStyle name="Cálculo 6 4 2 2 3 4" xfId="6504"/>
    <cellStyle name="Cálculo 6 4 2 2 4" xfId="6505"/>
    <cellStyle name="Cálculo 6 4 2 2 5" xfId="6506"/>
    <cellStyle name="Cálculo 6 4 2 2 6" xfId="6507"/>
    <cellStyle name="Cálculo 6 4 2 3" xfId="6508"/>
    <cellStyle name="Cálculo 6 4 2 3 2" xfId="6509"/>
    <cellStyle name="Cálculo 6 4 2 3 2 2" xfId="6510"/>
    <cellStyle name="Cálculo 6 4 2 3 2 3" xfId="6511"/>
    <cellStyle name="Cálculo 6 4 2 3 2 4" xfId="6512"/>
    <cellStyle name="Cálculo 6 4 2 3 3" xfId="6513"/>
    <cellStyle name="Cálculo 6 4 2 3 3 2" xfId="6514"/>
    <cellStyle name="Cálculo 6 4 2 3 3 3" xfId="6515"/>
    <cellStyle name="Cálculo 6 4 2 3 3 4" xfId="6516"/>
    <cellStyle name="Cálculo 6 4 2 3 4" xfId="6517"/>
    <cellStyle name="Cálculo 6 4 2 3 5" xfId="6518"/>
    <cellStyle name="Cálculo 6 4 2 3 6" xfId="6519"/>
    <cellStyle name="Cálculo 6 4 2 4" xfId="6520"/>
    <cellStyle name="Cálculo 6 4 2 5" xfId="6521"/>
    <cellStyle name="Cálculo 6 4 2 6" xfId="6522"/>
    <cellStyle name="Cálculo 6 4 3" xfId="6523"/>
    <cellStyle name="Cálculo 6 4 4" xfId="6524"/>
    <cellStyle name="Cálculo 6 5" xfId="6525"/>
    <cellStyle name="Cálculo 6 5 2" xfId="6526"/>
    <cellStyle name="Cálculo 6 5 2 2" xfId="6527"/>
    <cellStyle name="Cálculo 6 5 2 2 2" xfId="6528"/>
    <cellStyle name="Cálculo 6 5 2 2 2 2" xfId="6529"/>
    <cellStyle name="Cálculo 6 5 2 2 2 3" xfId="6530"/>
    <cellStyle name="Cálculo 6 5 2 2 2 4" xfId="6531"/>
    <cellStyle name="Cálculo 6 5 2 2 3" xfId="6532"/>
    <cellStyle name="Cálculo 6 5 2 2 3 2" xfId="6533"/>
    <cellStyle name="Cálculo 6 5 2 2 3 3" xfId="6534"/>
    <cellStyle name="Cálculo 6 5 2 2 3 4" xfId="6535"/>
    <cellStyle name="Cálculo 6 5 2 2 4" xfId="6536"/>
    <cellStyle name="Cálculo 6 5 2 2 5" xfId="6537"/>
    <cellStyle name="Cálculo 6 5 2 2 6" xfId="6538"/>
    <cellStyle name="Cálculo 6 5 2 3" xfId="6539"/>
    <cellStyle name="Cálculo 6 5 2 3 2" xfId="6540"/>
    <cellStyle name="Cálculo 6 5 2 3 2 2" xfId="6541"/>
    <cellStyle name="Cálculo 6 5 2 3 2 3" xfId="6542"/>
    <cellStyle name="Cálculo 6 5 2 3 2 4" xfId="6543"/>
    <cellStyle name="Cálculo 6 5 2 3 3" xfId="6544"/>
    <cellStyle name="Cálculo 6 5 2 3 3 2" xfId="6545"/>
    <cellStyle name="Cálculo 6 5 2 3 3 3" xfId="6546"/>
    <cellStyle name="Cálculo 6 5 2 3 3 4" xfId="6547"/>
    <cellStyle name="Cálculo 6 5 2 3 4" xfId="6548"/>
    <cellStyle name="Cálculo 6 5 2 3 5" xfId="6549"/>
    <cellStyle name="Cálculo 6 5 2 3 6" xfId="6550"/>
    <cellStyle name="Cálculo 6 5 2 4" xfId="6551"/>
    <cellStyle name="Cálculo 6 5 2 5" xfId="6552"/>
    <cellStyle name="Cálculo 6 5 2 6" xfId="6553"/>
    <cellStyle name="Cálculo 6 5 3" xfId="6554"/>
    <cellStyle name="Cálculo 6 5 4" xfId="6555"/>
    <cellStyle name="Cálculo 6 6" xfId="6556"/>
    <cellStyle name="Cálculo 6 6 2" xfId="6557"/>
    <cellStyle name="Cálculo 6 6 2 2" xfId="6558"/>
    <cellStyle name="Cálculo 6 6 2 2 2" xfId="6559"/>
    <cellStyle name="Cálculo 6 6 2 2 2 2" xfId="6560"/>
    <cellStyle name="Cálculo 6 6 2 2 2 3" xfId="6561"/>
    <cellStyle name="Cálculo 6 6 2 2 2 4" xfId="6562"/>
    <cellStyle name="Cálculo 6 6 2 2 3" xfId="6563"/>
    <cellStyle name="Cálculo 6 6 2 2 3 2" xfId="6564"/>
    <cellStyle name="Cálculo 6 6 2 2 3 3" xfId="6565"/>
    <cellStyle name="Cálculo 6 6 2 2 3 4" xfId="6566"/>
    <cellStyle name="Cálculo 6 6 2 2 4" xfId="6567"/>
    <cellStyle name="Cálculo 6 6 2 2 5" xfId="6568"/>
    <cellStyle name="Cálculo 6 6 2 2 6" xfId="6569"/>
    <cellStyle name="Cálculo 6 6 2 3" xfId="6570"/>
    <cellStyle name="Cálculo 6 6 2 3 2" xfId="6571"/>
    <cellStyle name="Cálculo 6 6 2 3 2 2" xfId="6572"/>
    <cellStyle name="Cálculo 6 6 2 3 2 3" xfId="6573"/>
    <cellStyle name="Cálculo 6 6 2 3 2 4" xfId="6574"/>
    <cellStyle name="Cálculo 6 6 2 3 3" xfId="6575"/>
    <cellStyle name="Cálculo 6 6 2 3 3 2" xfId="6576"/>
    <cellStyle name="Cálculo 6 6 2 3 3 3" xfId="6577"/>
    <cellStyle name="Cálculo 6 6 2 3 3 4" xfId="6578"/>
    <cellStyle name="Cálculo 6 6 2 3 4" xfId="6579"/>
    <cellStyle name="Cálculo 6 6 2 3 5" xfId="6580"/>
    <cellStyle name="Cálculo 6 6 2 3 6" xfId="6581"/>
    <cellStyle name="Cálculo 6 6 2 4" xfId="6582"/>
    <cellStyle name="Cálculo 6 6 2 5" xfId="6583"/>
    <cellStyle name="Cálculo 6 6 2 6" xfId="6584"/>
    <cellStyle name="Cálculo 6 6 3" xfId="6585"/>
    <cellStyle name="Cálculo 6 6 4" xfId="6586"/>
    <cellStyle name="Cálculo 6 7" xfId="6587"/>
    <cellStyle name="Cálculo 6 7 2" xfId="6588"/>
    <cellStyle name="Cálculo 6 7 2 2" xfId="6589"/>
    <cellStyle name="Cálculo 6 7 2 2 2" xfId="6590"/>
    <cellStyle name="Cálculo 6 7 2 2 2 2" xfId="6591"/>
    <cellStyle name="Cálculo 6 7 2 2 2 3" xfId="6592"/>
    <cellStyle name="Cálculo 6 7 2 2 2 4" xfId="6593"/>
    <cellStyle name="Cálculo 6 7 2 2 3" xfId="6594"/>
    <cellStyle name="Cálculo 6 7 2 2 3 2" xfId="6595"/>
    <cellStyle name="Cálculo 6 7 2 2 3 3" xfId="6596"/>
    <cellStyle name="Cálculo 6 7 2 2 3 4" xfId="6597"/>
    <cellStyle name="Cálculo 6 7 2 2 4" xfId="6598"/>
    <cellStyle name="Cálculo 6 7 2 2 5" xfId="6599"/>
    <cellStyle name="Cálculo 6 7 2 2 6" xfId="6600"/>
    <cellStyle name="Cálculo 6 7 2 3" xfId="6601"/>
    <cellStyle name="Cálculo 6 7 2 3 2" xfId="6602"/>
    <cellStyle name="Cálculo 6 7 2 3 2 2" xfId="6603"/>
    <cellStyle name="Cálculo 6 7 2 3 2 3" xfId="6604"/>
    <cellStyle name="Cálculo 6 7 2 3 2 4" xfId="6605"/>
    <cellStyle name="Cálculo 6 7 2 3 3" xfId="6606"/>
    <cellStyle name="Cálculo 6 7 2 3 3 2" xfId="6607"/>
    <cellStyle name="Cálculo 6 7 2 3 3 3" xfId="6608"/>
    <cellStyle name="Cálculo 6 7 2 3 3 4" xfId="6609"/>
    <cellStyle name="Cálculo 6 7 2 3 4" xfId="6610"/>
    <cellStyle name="Cálculo 6 7 2 3 5" xfId="6611"/>
    <cellStyle name="Cálculo 6 7 2 3 6" xfId="6612"/>
    <cellStyle name="Cálculo 6 7 2 4" xfId="6613"/>
    <cellStyle name="Cálculo 6 7 2 5" xfId="6614"/>
    <cellStyle name="Cálculo 6 7 2 6" xfId="6615"/>
    <cellStyle name="Cálculo 6 7 3" xfId="6616"/>
    <cellStyle name="Cálculo 6 7 4" xfId="6617"/>
    <cellStyle name="Cálculo 6 8" xfId="6618"/>
    <cellStyle name="Cálculo 6 8 2" xfId="6619"/>
    <cellStyle name="Cálculo 6 8 2 2" xfId="6620"/>
    <cellStyle name="Cálculo 6 8 2 2 2" xfId="6621"/>
    <cellStyle name="Cálculo 6 8 2 2 3" xfId="6622"/>
    <cellStyle name="Cálculo 6 8 2 2 4" xfId="6623"/>
    <cellStyle name="Cálculo 6 8 2 3" xfId="6624"/>
    <cellStyle name="Cálculo 6 8 2 3 2" xfId="6625"/>
    <cellStyle name="Cálculo 6 8 2 3 3" xfId="6626"/>
    <cellStyle name="Cálculo 6 8 2 3 4" xfId="6627"/>
    <cellStyle name="Cálculo 6 8 2 4" xfId="6628"/>
    <cellStyle name="Cálculo 6 8 2 5" xfId="6629"/>
    <cellStyle name="Cálculo 6 8 2 6" xfId="6630"/>
    <cellStyle name="Cálculo 6 8 3" xfId="6631"/>
    <cellStyle name="Cálculo 6 8 3 2" xfId="6632"/>
    <cellStyle name="Cálculo 6 8 3 2 2" xfId="6633"/>
    <cellStyle name="Cálculo 6 8 3 2 3" xfId="6634"/>
    <cellStyle name="Cálculo 6 8 3 2 4" xfId="6635"/>
    <cellStyle name="Cálculo 6 8 3 3" xfId="6636"/>
    <cellStyle name="Cálculo 6 8 3 3 2" xfId="6637"/>
    <cellStyle name="Cálculo 6 8 3 3 3" xfId="6638"/>
    <cellStyle name="Cálculo 6 8 3 3 4" xfId="6639"/>
    <cellStyle name="Cálculo 6 8 3 4" xfId="6640"/>
    <cellStyle name="Cálculo 6 8 3 5" xfId="6641"/>
    <cellStyle name="Cálculo 6 8 3 6" xfId="6642"/>
    <cellStyle name="Cálculo 6 8 4" xfId="6643"/>
    <cellStyle name="Cálculo 6 8 4 2" xfId="6644"/>
    <cellStyle name="Cálculo 6 8 4 3" xfId="6645"/>
    <cellStyle name="Cálculo 6 8 4 4" xfId="6646"/>
    <cellStyle name="Cálculo 6 8 5" xfId="6647"/>
    <cellStyle name="Cálculo 6 8 6" xfId="6648"/>
    <cellStyle name="Cálculo 6 9" xfId="6649"/>
    <cellStyle name="Cálculo 6 9 2" xfId="6650"/>
    <cellStyle name="Cálculo 6 9 2 2" xfId="6651"/>
    <cellStyle name="Cálculo 6 9 2 2 2" xfId="6652"/>
    <cellStyle name="Cálculo 6 9 2 2 3" xfId="6653"/>
    <cellStyle name="Cálculo 6 9 2 2 4" xfId="6654"/>
    <cellStyle name="Cálculo 6 9 2 3" xfId="6655"/>
    <cellStyle name="Cálculo 6 9 2 3 2" xfId="6656"/>
    <cellStyle name="Cálculo 6 9 2 3 3" xfId="6657"/>
    <cellStyle name="Cálculo 6 9 2 3 4" xfId="6658"/>
    <cellStyle name="Cálculo 6 9 2 4" xfId="6659"/>
    <cellStyle name="Cálculo 6 9 2 5" xfId="6660"/>
    <cellStyle name="Cálculo 6 9 2 6" xfId="6661"/>
    <cellStyle name="Cálculo 6 9 3" xfId="6662"/>
    <cellStyle name="Cálculo 6 9 3 2" xfId="6663"/>
    <cellStyle name="Cálculo 6 9 3 2 2" xfId="6664"/>
    <cellStyle name="Cálculo 6 9 3 2 3" xfId="6665"/>
    <cellStyle name="Cálculo 6 9 3 2 4" xfId="6666"/>
    <cellStyle name="Cálculo 6 9 3 3" xfId="6667"/>
    <cellStyle name="Cálculo 6 9 3 3 2" xfId="6668"/>
    <cellStyle name="Cálculo 6 9 3 3 3" xfId="6669"/>
    <cellStyle name="Cálculo 6 9 3 3 4" xfId="6670"/>
    <cellStyle name="Cálculo 6 9 3 4" xfId="6671"/>
    <cellStyle name="Cálculo 6 9 3 5" xfId="6672"/>
    <cellStyle name="Cálculo 6 9 3 6" xfId="6673"/>
    <cellStyle name="Cálculo 6 9 4" xfId="6674"/>
    <cellStyle name="Cálculo 6 9 4 2" xfId="6675"/>
    <cellStyle name="Cálculo 6 9 4 3" xfId="6676"/>
    <cellStyle name="Cálculo 6 9 4 4" xfId="6677"/>
    <cellStyle name="Cálculo 6 9 5" xfId="6678"/>
    <cellStyle name="Cálculo 6 9 6" xfId="6679"/>
    <cellStyle name="Cálculo 7" xfId="6680"/>
    <cellStyle name="Cálculo 7 10" xfId="6681"/>
    <cellStyle name="Cálculo 7 10 2" xfId="6682"/>
    <cellStyle name="Cálculo 7 10 2 2" xfId="6683"/>
    <cellStyle name="Cálculo 7 10 2 2 2" xfId="6684"/>
    <cellStyle name="Cálculo 7 10 2 2 3" xfId="6685"/>
    <cellStyle name="Cálculo 7 10 2 2 4" xfId="6686"/>
    <cellStyle name="Cálculo 7 10 2 3" xfId="6687"/>
    <cellStyle name="Cálculo 7 10 2 3 2" xfId="6688"/>
    <cellStyle name="Cálculo 7 10 2 3 3" xfId="6689"/>
    <cellStyle name="Cálculo 7 10 2 3 4" xfId="6690"/>
    <cellStyle name="Cálculo 7 10 2 4" xfId="6691"/>
    <cellStyle name="Cálculo 7 10 2 5" xfId="6692"/>
    <cellStyle name="Cálculo 7 10 2 6" xfId="6693"/>
    <cellStyle name="Cálculo 7 10 3" xfId="6694"/>
    <cellStyle name="Cálculo 7 10 3 2" xfId="6695"/>
    <cellStyle name="Cálculo 7 10 3 2 2" xfId="6696"/>
    <cellStyle name="Cálculo 7 10 3 2 3" xfId="6697"/>
    <cellStyle name="Cálculo 7 10 3 2 4" xfId="6698"/>
    <cellStyle name="Cálculo 7 10 3 3" xfId="6699"/>
    <cellStyle name="Cálculo 7 10 3 3 2" xfId="6700"/>
    <cellStyle name="Cálculo 7 10 3 3 3" xfId="6701"/>
    <cellStyle name="Cálculo 7 10 3 3 4" xfId="6702"/>
    <cellStyle name="Cálculo 7 10 3 4" xfId="6703"/>
    <cellStyle name="Cálculo 7 10 3 5" xfId="6704"/>
    <cellStyle name="Cálculo 7 10 3 6" xfId="6705"/>
    <cellStyle name="Cálculo 7 10 4" xfId="6706"/>
    <cellStyle name="Cálculo 7 10 4 2" xfId="6707"/>
    <cellStyle name="Cálculo 7 10 4 3" xfId="6708"/>
    <cellStyle name="Cálculo 7 10 4 4" xfId="6709"/>
    <cellStyle name="Cálculo 7 10 5" xfId="6710"/>
    <cellStyle name="Cálculo 7 10 6" xfId="6711"/>
    <cellStyle name="Cálculo 7 11" xfId="6712"/>
    <cellStyle name="Cálculo 7 11 2" xfId="6713"/>
    <cellStyle name="Cálculo 7 11 2 2" xfId="6714"/>
    <cellStyle name="Cálculo 7 11 2 2 2" xfId="6715"/>
    <cellStyle name="Cálculo 7 11 2 2 3" xfId="6716"/>
    <cellStyle name="Cálculo 7 11 2 2 4" xfId="6717"/>
    <cellStyle name="Cálculo 7 11 2 3" xfId="6718"/>
    <cellStyle name="Cálculo 7 11 2 3 2" xfId="6719"/>
    <cellStyle name="Cálculo 7 11 2 3 3" xfId="6720"/>
    <cellStyle name="Cálculo 7 11 2 3 4" xfId="6721"/>
    <cellStyle name="Cálculo 7 11 2 4" xfId="6722"/>
    <cellStyle name="Cálculo 7 11 2 5" xfId="6723"/>
    <cellStyle name="Cálculo 7 11 2 6" xfId="6724"/>
    <cellStyle name="Cálculo 7 11 3" xfId="6725"/>
    <cellStyle name="Cálculo 7 11 3 2" xfId="6726"/>
    <cellStyle name="Cálculo 7 11 3 2 2" xfId="6727"/>
    <cellStyle name="Cálculo 7 11 3 2 3" xfId="6728"/>
    <cellStyle name="Cálculo 7 11 3 2 4" xfId="6729"/>
    <cellStyle name="Cálculo 7 11 3 3" xfId="6730"/>
    <cellStyle name="Cálculo 7 11 3 3 2" xfId="6731"/>
    <cellStyle name="Cálculo 7 11 3 3 3" xfId="6732"/>
    <cellStyle name="Cálculo 7 11 3 3 4" xfId="6733"/>
    <cellStyle name="Cálculo 7 11 3 4" xfId="6734"/>
    <cellStyle name="Cálculo 7 11 3 5" xfId="6735"/>
    <cellStyle name="Cálculo 7 11 3 6" xfId="6736"/>
    <cellStyle name="Cálculo 7 11 4" xfId="6737"/>
    <cellStyle name="Cálculo 7 11 5" xfId="6738"/>
    <cellStyle name="Cálculo 7 11 6" xfId="6739"/>
    <cellStyle name="Cálculo 7 12" xfId="6740"/>
    <cellStyle name="Cálculo 7 13" xfId="6741"/>
    <cellStyle name="Cálculo 7 2" xfId="6742"/>
    <cellStyle name="Cálculo 7 2 10" xfId="6743"/>
    <cellStyle name="Cálculo 7 2 10 2" xfId="6744"/>
    <cellStyle name="Cálculo 7 2 10 2 2" xfId="6745"/>
    <cellStyle name="Cálculo 7 2 10 2 2 2" xfId="6746"/>
    <cellStyle name="Cálculo 7 2 10 2 2 3" xfId="6747"/>
    <cellStyle name="Cálculo 7 2 10 2 2 4" xfId="6748"/>
    <cellStyle name="Cálculo 7 2 10 2 3" xfId="6749"/>
    <cellStyle name="Cálculo 7 2 10 2 3 2" xfId="6750"/>
    <cellStyle name="Cálculo 7 2 10 2 3 3" xfId="6751"/>
    <cellStyle name="Cálculo 7 2 10 2 3 4" xfId="6752"/>
    <cellStyle name="Cálculo 7 2 10 2 4" xfId="6753"/>
    <cellStyle name="Cálculo 7 2 10 2 5" xfId="6754"/>
    <cellStyle name="Cálculo 7 2 10 2 6" xfId="6755"/>
    <cellStyle name="Cálculo 7 2 10 3" xfId="6756"/>
    <cellStyle name="Cálculo 7 2 10 3 2" xfId="6757"/>
    <cellStyle name="Cálculo 7 2 10 3 2 2" xfId="6758"/>
    <cellStyle name="Cálculo 7 2 10 3 2 3" xfId="6759"/>
    <cellStyle name="Cálculo 7 2 10 3 2 4" xfId="6760"/>
    <cellStyle name="Cálculo 7 2 10 3 3" xfId="6761"/>
    <cellStyle name="Cálculo 7 2 10 3 3 2" xfId="6762"/>
    <cellStyle name="Cálculo 7 2 10 3 3 3" xfId="6763"/>
    <cellStyle name="Cálculo 7 2 10 3 3 4" xfId="6764"/>
    <cellStyle name="Cálculo 7 2 10 3 4" xfId="6765"/>
    <cellStyle name="Cálculo 7 2 10 3 5" xfId="6766"/>
    <cellStyle name="Cálculo 7 2 10 3 6" xfId="6767"/>
    <cellStyle name="Cálculo 7 2 10 4" xfId="6768"/>
    <cellStyle name="Cálculo 7 2 10 5" xfId="6769"/>
    <cellStyle name="Cálculo 7 2 10 6" xfId="6770"/>
    <cellStyle name="Cálculo 7 2 11" xfId="6771"/>
    <cellStyle name="Cálculo 7 2 12" xfId="6772"/>
    <cellStyle name="Cálculo 7 2 2" xfId="6773"/>
    <cellStyle name="Cálculo 7 2 2 2" xfId="6774"/>
    <cellStyle name="Cálculo 7 2 2 2 2" xfId="6775"/>
    <cellStyle name="Cálculo 7 2 2 2 2 2" xfId="6776"/>
    <cellStyle name="Cálculo 7 2 2 2 2 2 2" xfId="6777"/>
    <cellStyle name="Cálculo 7 2 2 2 2 2 3" xfId="6778"/>
    <cellStyle name="Cálculo 7 2 2 2 2 2 4" xfId="6779"/>
    <cellStyle name="Cálculo 7 2 2 2 2 3" xfId="6780"/>
    <cellStyle name="Cálculo 7 2 2 2 2 3 2" xfId="6781"/>
    <cellStyle name="Cálculo 7 2 2 2 2 3 3" xfId="6782"/>
    <cellStyle name="Cálculo 7 2 2 2 2 3 4" xfId="6783"/>
    <cellStyle name="Cálculo 7 2 2 2 2 4" xfId="6784"/>
    <cellStyle name="Cálculo 7 2 2 2 2 5" xfId="6785"/>
    <cellStyle name="Cálculo 7 2 2 2 2 6" xfId="6786"/>
    <cellStyle name="Cálculo 7 2 2 2 3" xfId="6787"/>
    <cellStyle name="Cálculo 7 2 2 2 3 2" xfId="6788"/>
    <cellStyle name="Cálculo 7 2 2 2 3 2 2" xfId="6789"/>
    <cellStyle name="Cálculo 7 2 2 2 3 2 3" xfId="6790"/>
    <cellStyle name="Cálculo 7 2 2 2 3 2 4" xfId="6791"/>
    <cellStyle name="Cálculo 7 2 2 2 3 3" xfId="6792"/>
    <cellStyle name="Cálculo 7 2 2 2 3 3 2" xfId="6793"/>
    <cellStyle name="Cálculo 7 2 2 2 3 3 3" xfId="6794"/>
    <cellStyle name="Cálculo 7 2 2 2 3 3 4" xfId="6795"/>
    <cellStyle name="Cálculo 7 2 2 2 3 4" xfId="6796"/>
    <cellStyle name="Cálculo 7 2 2 2 3 5" xfId="6797"/>
    <cellStyle name="Cálculo 7 2 2 2 3 6" xfId="6798"/>
    <cellStyle name="Cálculo 7 2 2 2 4" xfId="6799"/>
    <cellStyle name="Cálculo 7 2 2 2 5" xfId="6800"/>
    <cellStyle name="Cálculo 7 2 2 2 6" xfId="6801"/>
    <cellStyle name="Cálculo 7 2 2 3" xfId="6802"/>
    <cellStyle name="Cálculo 7 2 2 4" xfId="6803"/>
    <cellStyle name="Cálculo 7 2 3" xfId="6804"/>
    <cellStyle name="Cálculo 7 2 3 2" xfId="6805"/>
    <cellStyle name="Cálculo 7 2 3 2 2" xfId="6806"/>
    <cellStyle name="Cálculo 7 2 3 2 2 2" xfId="6807"/>
    <cellStyle name="Cálculo 7 2 3 2 2 2 2" xfId="6808"/>
    <cellStyle name="Cálculo 7 2 3 2 2 2 3" xfId="6809"/>
    <cellStyle name="Cálculo 7 2 3 2 2 2 4" xfId="6810"/>
    <cellStyle name="Cálculo 7 2 3 2 2 3" xfId="6811"/>
    <cellStyle name="Cálculo 7 2 3 2 2 3 2" xfId="6812"/>
    <cellStyle name="Cálculo 7 2 3 2 2 3 3" xfId="6813"/>
    <cellStyle name="Cálculo 7 2 3 2 2 3 4" xfId="6814"/>
    <cellStyle name="Cálculo 7 2 3 2 2 4" xfId="6815"/>
    <cellStyle name="Cálculo 7 2 3 2 2 5" xfId="6816"/>
    <cellStyle name="Cálculo 7 2 3 2 2 6" xfId="6817"/>
    <cellStyle name="Cálculo 7 2 3 2 3" xfId="6818"/>
    <cellStyle name="Cálculo 7 2 3 2 3 2" xfId="6819"/>
    <cellStyle name="Cálculo 7 2 3 2 3 2 2" xfId="6820"/>
    <cellStyle name="Cálculo 7 2 3 2 3 2 3" xfId="6821"/>
    <cellStyle name="Cálculo 7 2 3 2 3 2 4" xfId="6822"/>
    <cellStyle name="Cálculo 7 2 3 2 3 3" xfId="6823"/>
    <cellStyle name="Cálculo 7 2 3 2 3 3 2" xfId="6824"/>
    <cellStyle name="Cálculo 7 2 3 2 3 3 3" xfId="6825"/>
    <cellStyle name="Cálculo 7 2 3 2 3 3 4" xfId="6826"/>
    <cellStyle name="Cálculo 7 2 3 2 3 4" xfId="6827"/>
    <cellStyle name="Cálculo 7 2 3 2 3 5" xfId="6828"/>
    <cellStyle name="Cálculo 7 2 3 2 3 6" xfId="6829"/>
    <cellStyle name="Cálculo 7 2 3 2 4" xfId="6830"/>
    <cellStyle name="Cálculo 7 2 3 2 5" xfId="6831"/>
    <cellStyle name="Cálculo 7 2 3 2 6" xfId="6832"/>
    <cellStyle name="Cálculo 7 2 3 3" xfId="6833"/>
    <cellStyle name="Cálculo 7 2 3 4" xfId="6834"/>
    <cellStyle name="Cálculo 7 2 4" xfId="6835"/>
    <cellStyle name="Cálculo 7 2 4 2" xfId="6836"/>
    <cellStyle name="Cálculo 7 2 4 2 2" xfId="6837"/>
    <cellStyle name="Cálculo 7 2 4 2 2 2" xfId="6838"/>
    <cellStyle name="Cálculo 7 2 4 2 2 2 2" xfId="6839"/>
    <cellStyle name="Cálculo 7 2 4 2 2 2 3" xfId="6840"/>
    <cellStyle name="Cálculo 7 2 4 2 2 2 4" xfId="6841"/>
    <cellStyle name="Cálculo 7 2 4 2 2 3" xfId="6842"/>
    <cellStyle name="Cálculo 7 2 4 2 2 3 2" xfId="6843"/>
    <cellStyle name="Cálculo 7 2 4 2 2 3 3" xfId="6844"/>
    <cellStyle name="Cálculo 7 2 4 2 2 3 4" xfId="6845"/>
    <cellStyle name="Cálculo 7 2 4 2 2 4" xfId="6846"/>
    <cellStyle name="Cálculo 7 2 4 2 2 5" xfId="6847"/>
    <cellStyle name="Cálculo 7 2 4 2 2 6" xfId="6848"/>
    <cellStyle name="Cálculo 7 2 4 2 3" xfId="6849"/>
    <cellStyle name="Cálculo 7 2 4 2 3 2" xfId="6850"/>
    <cellStyle name="Cálculo 7 2 4 2 3 2 2" xfId="6851"/>
    <cellStyle name="Cálculo 7 2 4 2 3 2 3" xfId="6852"/>
    <cellStyle name="Cálculo 7 2 4 2 3 2 4" xfId="6853"/>
    <cellStyle name="Cálculo 7 2 4 2 3 3" xfId="6854"/>
    <cellStyle name="Cálculo 7 2 4 2 3 3 2" xfId="6855"/>
    <cellStyle name="Cálculo 7 2 4 2 3 3 3" xfId="6856"/>
    <cellStyle name="Cálculo 7 2 4 2 3 3 4" xfId="6857"/>
    <cellStyle name="Cálculo 7 2 4 2 3 4" xfId="6858"/>
    <cellStyle name="Cálculo 7 2 4 2 3 5" xfId="6859"/>
    <cellStyle name="Cálculo 7 2 4 2 3 6" xfId="6860"/>
    <cellStyle name="Cálculo 7 2 4 2 4" xfId="6861"/>
    <cellStyle name="Cálculo 7 2 4 2 5" xfId="6862"/>
    <cellStyle name="Cálculo 7 2 4 2 6" xfId="6863"/>
    <cellStyle name="Cálculo 7 2 4 3" xfId="6864"/>
    <cellStyle name="Cálculo 7 2 4 4" xfId="6865"/>
    <cellStyle name="Cálculo 7 2 5" xfId="6866"/>
    <cellStyle name="Cálculo 7 2 5 2" xfId="6867"/>
    <cellStyle name="Cálculo 7 2 5 2 2" xfId="6868"/>
    <cellStyle name="Cálculo 7 2 5 2 2 2" xfId="6869"/>
    <cellStyle name="Cálculo 7 2 5 2 2 2 2" xfId="6870"/>
    <cellStyle name="Cálculo 7 2 5 2 2 2 3" xfId="6871"/>
    <cellStyle name="Cálculo 7 2 5 2 2 2 4" xfId="6872"/>
    <cellStyle name="Cálculo 7 2 5 2 2 3" xfId="6873"/>
    <cellStyle name="Cálculo 7 2 5 2 2 3 2" xfId="6874"/>
    <cellStyle name="Cálculo 7 2 5 2 2 3 3" xfId="6875"/>
    <cellStyle name="Cálculo 7 2 5 2 2 3 4" xfId="6876"/>
    <cellStyle name="Cálculo 7 2 5 2 2 4" xfId="6877"/>
    <cellStyle name="Cálculo 7 2 5 2 2 5" xfId="6878"/>
    <cellStyle name="Cálculo 7 2 5 2 2 6" xfId="6879"/>
    <cellStyle name="Cálculo 7 2 5 2 3" xfId="6880"/>
    <cellStyle name="Cálculo 7 2 5 2 3 2" xfId="6881"/>
    <cellStyle name="Cálculo 7 2 5 2 3 2 2" xfId="6882"/>
    <cellStyle name="Cálculo 7 2 5 2 3 2 3" xfId="6883"/>
    <cellStyle name="Cálculo 7 2 5 2 3 2 4" xfId="6884"/>
    <cellStyle name="Cálculo 7 2 5 2 3 3" xfId="6885"/>
    <cellStyle name="Cálculo 7 2 5 2 3 3 2" xfId="6886"/>
    <cellStyle name="Cálculo 7 2 5 2 3 3 3" xfId="6887"/>
    <cellStyle name="Cálculo 7 2 5 2 3 3 4" xfId="6888"/>
    <cellStyle name="Cálculo 7 2 5 2 3 4" xfId="6889"/>
    <cellStyle name="Cálculo 7 2 5 2 3 5" xfId="6890"/>
    <cellStyle name="Cálculo 7 2 5 2 3 6" xfId="6891"/>
    <cellStyle name="Cálculo 7 2 5 2 4" xfId="6892"/>
    <cellStyle name="Cálculo 7 2 5 2 5" xfId="6893"/>
    <cellStyle name="Cálculo 7 2 5 2 6" xfId="6894"/>
    <cellStyle name="Cálculo 7 2 5 3" xfId="6895"/>
    <cellStyle name="Cálculo 7 2 5 4" xfId="6896"/>
    <cellStyle name="Cálculo 7 2 6" xfId="6897"/>
    <cellStyle name="Cálculo 7 2 6 2" xfId="6898"/>
    <cellStyle name="Cálculo 7 2 6 2 2" xfId="6899"/>
    <cellStyle name="Cálculo 7 2 6 2 2 2" xfId="6900"/>
    <cellStyle name="Cálculo 7 2 6 2 2 3" xfId="6901"/>
    <cellStyle name="Cálculo 7 2 6 2 2 4" xfId="6902"/>
    <cellStyle name="Cálculo 7 2 6 2 3" xfId="6903"/>
    <cellStyle name="Cálculo 7 2 6 2 3 2" xfId="6904"/>
    <cellStyle name="Cálculo 7 2 6 2 3 3" xfId="6905"/>
    <cellStyle name="Cálculo 7 2 6 2 3 4" xfId="6906"/>
    <cellStyle name="Cálculo 7 2 6 2 4" xfId="6907"/>
    <cellStyle name="Cálculo 7 2 6 2 5" xfId="6908"/>
    <cellStyle name="Cálculo 7 2 6 2 6" xfId="6909"/>
    <cellStyle name="Cálculo 7 2 6 3" xfId="6910"/>
    <cellStyle name="Cálculo 7 2 6 3 2" xfId="6911"/>
    <cellStyle name="Cálculo 7 2 6 3 2 2" xfId="6912"/>
    <cellStyle name="Cálculo 7 2 6 3 2 3" xfId="6913"/>
    <cellStyle name="Cálculo 7 2 6 3 2 4" xfId="6914"/>
    <cellStyle name="Cálculo 7 2 6 3 3" xfId="6915"/>
    <cellStyle name="Cálculo 7 2 6 3 3 2" xfId="6916"/>
    <cellStyle name="Cálculo 7 2 6 3 3 3" xfId="6917"/>
    <cellStyle name="Cálculo 7 2 6 3 3 4" xfId="6918"/>
    <cellStyle name="Cálculo 7 2 6 3 4" xfId="6919"/>
    <cellStyle name="Cálculo 7 2 6 3 5" xfId="6920"/>
    <cellStyle name="Cálculo 7 2 6 3 6" xfId="6921"/>
    <cellStyle name="Cálculo 7 2 6 4" xfId="6922"/>
    <cellStyle name="Cálculo 7 2 6 4 2" xfId="6923"/>
    <cellStyle name="Cálculo 7 2 6 4 3" xfId="6924"/>
    <cellStyle name="Cálculo 7 2 6 4 4" xfId="6925"/>
    <cellStyle name="Cálculo 7 2 6 5" xfId="6926"/>
    <cellStyle name="Cálculo 7 2 6 6" xfId="6927"/>
    <cellStyle name="Cálculo 7 2 7" xfId="6928"/>
    <cellStyle name="Cálculo 7 2 7 2" xfId="6929"/>
    <cellStyle name="Cálculo 7 2 7 2 2" xfId="6930"/>
    <cellStyle name="Cálculo 7 2 7 2 2 2" xfId="6931"/>
    <cellStyle name="Cálculo 7 2 7 2 2 3" xfId="6932"/>
    <cellStyle name="Cálculo 7 2 7 2 2 4" xfId="6933"/>
    <cellStyle name="Cálculo 7 2 7 2 3" xfId="6934"/>
    <cellStyle name="Cálculo 7 2 7 2 3 2" xfId="6935"/>
    <cellStyle name="Cálculo 7 2 7 2 3 3" xfId="6936"/>
    <cellStyle name="Cálculo 7 2 7 2 3 4" xfId="6937"/>
    <cellStyle name="Cálculo 7 2 7 2 4" xfId="6938"/>
    <cellStyle name="Cálculo 7 2 7 2 5" xfId="6939"/>
    <cellStyle name="Cálculo 7 2 7 2 6" xfId="6940"/>
    <cellStyle name="Cálculo 7 2 7 3" xfId="6941"/>
    <cellStyle name="Cálculo 7 2 7 3 2" xfId="6942"/>
    <cellStyle name="Cálculo 7 2 7 3 2 2" xfId="6943"/>
    <cellStyle name="Cálculo 7 2 7 3 2 3" xfId="6944"/>
    <cellStyle name="Cálculo 7 2 7 3 2 4" xfId="6945"/>
    <cellStyle name="Cálculo 7 2 7 3 3" xfId="6946"/>
    <cellStyle name="Cálculo 7 2 7 3 3 2" xfId="6947"/>
    <cellStyle name="Cálculo 7 2 7 3 3 3" xfId="6948"/>
    <cellStyle name="Cálculo 7 2 7 3 3 4" xfId="6949"/>
    <cellStyle name="Cálculo 7 2 7 3 4" xfId="6950"/>
    <cellStyle name="Cálculo 7 2 7 3 5" xfId="6951"/>
    <cellStyle name="Cálculo 7 2 7 3 6" xfId="6952"/>
    <cellStyle name="Cálculo 7 2 7 4" xfId="6953"/>
    <cellStyle name="Cálculo 7 2 7 4 2" xfId="6954"/>
    <cellStyle name="Cálculo 7 2 7 4 3" xfId="6955"/>
    <cellStyle name="Cálculo 7 2 7 4 4" xfId="6956"/>
    <cellStyle name="Cálculo 7 2 7 5" xfId="6957"/>
    <cellStyle name="Cálculo 7 2 7 6" xfId="6958"/>
    <cellStyle name="Cálculo 7 2 8" xfId="6959"/>
    <cellStyle name="Cálculo 7 2 8 2" xfId="6960"/>
    <cellStyle name="Cálculo 7 2 8 2 2" xfId="6961"/>
    <cellStyle name="Cálculo 7 2 8 2 2 2" xfId="6962"/>
    <cellStyle name="Cálculo 7 2 8 2 2 3" xfId="6963"/>
    <cellStyle name="Cálculo 7 2 8 2 2 4" xfId="6964"/>
    <cellStyle name="Cálculo 7 2 8 2 3" xfId="6965"/>
    <cellStyle name="Cálculo 7 2 8 2 3 2" xfId="6966"/>
    <cellStyle name="Cálculo 7 2 8 2 3 3" xfId="6967"/>
    <cellStyle name="Cálculo 7 2 8 2 3 4" xfId="6968"/>
    <cellStyle name="Cálculo 7 2 8 2 4" xfId="6969"/>
    <cellStyle name="Cálculo 7 2 8 2 5" xfId="6970"/>
    <cellStyle name="Cálculo 7 2 8 2 6" xfId="6971"/>
    <cellStyle name="Cálculo 7 2 8 3" xfId="6972"/>
    <cellStyle name="Cálculo 7 2 8 3 2" xfId="6973"/>
    <cellStyle name="Cálculo 7 2 8 3 2 2" xfId="6974"/>
    <cellStyle name="Cálculo 7 2 8 3 2 3" xfId="6975"/>
    <cellStyle name="Cálculo 7 2 8 3 2 4" xfId="6976"/>
    <cellStyle name="Cálculo 7 2 8 3 3" xfId="6977"/>
    <cellStyle name="Cálculo 7 2 8 3 3 2" xfId="6978"/>
    <cellStyle name="Cálculo 7 2 8 3 3 3" xfId="6979"/>
    <cellStyle name="Cálculo 7 2 8 3 3 4" xfId="6980"/>
    <cellStyle name="Cálculo 7 2 8 3 4" xfId="6981"/>
    <cellStyle name="Cálculo 7 2 8 3 5" xfId="6982"/>
    <cellStyle name="Cálculo 7 2 8 3 6" xfId="6983"/>
    <cellStyle name="Cálculo 7 2 8 4" xfId="6984"/>
    <cellStyle name="Cálculo 7 2 8 4 2" xfId="6985"/>
    <cellStyle name="Cálculo 7 2 8 4 3" xfId="6986"/>
    <cellStyle name="Cálculo 7 2 8 4 4" xfId="6987"/>
    <cellStyle name="Cálculo 7 2 8 5" xfId="6988"/>
    <cellStyle name="Cálculo 7 2 8 6" xfId="6989"/>
    <cellStyle name="Cálculo 7 2 9" xfId="6990"/>
    <cellStyle name="Cálculo 7 2 9 2" xfId="6991"/>
    <cellStyle name="Cálculo 7 2 9 2 2" xfId="6992"/>
    <cellStyle name="Cálculo 7 2 9 2 2 2" xfId="6993"/>
    <cellStyle name="Cálculo 7 2 9 2 2 3" xfId="6994"/>
    <cellStyle name="Cálculo 7 2 9 2 2 4" xfId="6995"/>
    <cellStyle name="Cálculo 7 2 9 2 3" xfId="6996"/>
    <cellStyle name="Cálculo 7 2 9 2 3 2" xfId="6997"/>
    <cellStyle name="Cálculo 7 2 9 2 3 3" xfId="6998"/>
    <cellStyle name="Cálculo 7 2 9 2 3 4" xfId="6999"/>
    <cellStyle name="Cálculo 7 2 9 2 4" xfId="7000"/>
    <cellStyle name="Cálculo 7 2 9 2 5" xfId="7001"/>
    <cellStyle name="Cálculo 7 2 9 2 6" xfId="7002"/>
    <cellStyle name="Cálculo 7 2 9 3" xfId="7003"/>
    <cellStyle name="Cálculo 7 2 9 3 2" xfId="7004"/>
    <cellStyle name="Cálculo 7 2 9 3 2 2" xfId="7005"/>
    <cellStyle name="Cálculo 7 2 9 3 2 3" xfId="7006"/>
    <cellStyle name="Cálculo 7 2 9 3 2 4" xfId="7007"/>
    <cellStyle name="Cálculo 7 2 9 3 3" xfId="7008"/>
    <cellStyle name="Cálculo 7 2 9 3 3 2" xfId="7009"/>
    <cellStyle name="Cálculo 7 2 9 3 3 3" xfId="7010"/>
    <cellStyle name="Cálculo 7 2 9 3 3 4" xfId="7011"/>
    <cellStyle name="Cálculo 7 2 9 3 4" xfId="7012"/>
    <cellStyle name="Cálculo 7 2 9 3 5" xfId="7013"/>
    <cellStyle name="Cálculo 7 2 9 3 6" xfId="7014"/>
    <cellStyle name="Cálculo 7 2 9 4" xfId="7015"/>
    <cellStyle name="Cálculo 7 2 9 4 2" xfId="7016"/>
    <cellStyle name="Cálculo 7 2 9 4 3" xfId="7017"/>
    <cellStyle name="Cálculo 7 2 9 4 4" xfId="7018"/>
    <cellStyle name="Cálculo 7 2 9 5" xfId="7019"/>
    <cellStyle name="Cálculo 7 2 9 6" xfId="7020"/>
    <cellStyle name="Cálculo 7 3" xfId="7021"/>
    <cellStyle name="Cálculo 7 3 10" xfId="7022"/>
    <cellStyle name="Cálculo 7 3 10 2" xfId="7023"/>
    <cellStyle name="Cálculo 7 3 10 2 2" xfId="7024"/>
    <cellStyle name="Cálculo 7 3 10 2 2 2" xfId="7025"/>
    <cellStyle name="Cálculo 7 3 10 2 2 3" xfId="7026"/>
    <cellStyle name="Cálculo 7 3 10 2 2 4" xfId="7027"/>
    <cellStyle name="Cálculo 7 3 10 2 3" xfId="7028"/>
    <cellStyle name="Cálculo 7 3 10 2 3 2" xfId="7029"/>
    <cellStyle name="Cálculo 7 3 10 2 3 3" xfId="7030"/>
    <cellStyle name="Cálculo 7 3 10 2 3 4" xfId="7031"/>
    <cellStyle name="Cálculo 7 3 10 2 4" xfId="7032"/>
    <cellStyle name="Cálculo 7 3 10 2 5" xfId="7033"/>
    <cellStyle name="Cálculo 7 3 10 2 6" xfId="7034"/>
    <cellStyle name="Cálculo 7 3 10 3" xfId="7035"/>
    <cellStyle name="Cálculo 7 3 10 3 2" xfId="7036"/>
    <cellStyle name="Cálculo 7 3 10 3 2 2" xfId="7037"/>
    <cellStyle name="Cálculo 7 3 10 3 2 3" xfId="7038"/>
    <cellStyle name="Cálculo 7 3 10 3 2 4" xfId="7039"/>
    <cellStyle name="Cálculo 7 3 10 3 3" xfId="7040"/>
    <cellStyle name="Cálculo 7 3 10 3 3 2" xfId="7041"/>
    <cellStyle name="Cálculo 7 3 10 3 3 3" xfId="7042"/>
    <cellStyle name="Cálculo 7 3 10 3 3 4" xfId="7043"/>
    <cellStyle name="Cálculo 7 3 10 3 4" xfId="7044"/>
    <cellStyle name="Cálculo 7 3 10 3 5" xfId="7045"/>
    <cellStyle name="Cálculo 7 3 10 3 6" xfId="7046"/>
    <cellStyle name="Cálculo 7 3 10 4" xfId="7047"/>
    <cellStyle name="Cálculo 7 3 10 5" xfId="7048"/>
    <cellStyle name="Cálculo 7 3 10 6" xfId="7049"/>
    <cellStyle name="Cálculo 7 3 11" xfId="7050"/>
    <cellStyle name="Cálculo 7 3 12" xfId="7051"/>
    <cellStyle name="Cálculo 7 3 2" xfId="7052"/>
    <cellStyle name="Cálculo 7 3 2 2" xfId="7053"/>
    <cellStyle name="Cálculo 7 3 2 2 2" xfId="7054"/>
    <cellStyle name="Cálculo 7 3 2 2 2 2" xfId="7055"/>
    <cellStyle name="Cálculo 7 3 2 2 2 2 2" xfId="7056"/>
    <cellStyle name="Cálculo 7 3 2 2 2 2 3" xfId="7057"/>
    <cellStyle name="Cálculo 7 3 2 2 2 2 4" xfId="7058"/>
    <cellStyle name="Cálculo 7 3 2 2 2 3" xfId="7059"/>
    <cellStyle name="Cálculo 7 3 2 2 2 3 2" xfId="7060"/>
    <cellStyle name="Cálculo 7 3 2 2 2 3 3" xfId="7061"/>
    <cellStyle name="Cálculo 7 3 2 2 2 3 4" xfId="7062"/>
    <cellStyle name="Cálculo 7 3 2 2 2 4" xfId="7063"/>
    <cellStyle name="Cálculo 7 3 2 2 2 5" xfId="7064"/>
    <cellStyle name="Cálculo 7 3 2 2 2 6" xfId="7065"/>
    <cellStyle name="Cálculo 7 3 2 2 3" xfId="7066"/>
    <cellStyle name="Cálculo 7 3 2 2 3 2" xfId="7067"/>
    <cellStyle name="Cálculo 7 3 2 2 3 2 2" xfId="7068"/>
    <cellStyle name="Cálculo 7 3 2 2 3 2 3" xfId="7069"/>
    <cellStyle name="Cálculo 7 3 2 2 3 2 4" xfId="7070"/>
    <cellStyle name="Cálculo 7 3 2 2 3 3" xfId="7071"/>
    <cellStyle name="Cálculo 7 3 2 2 3 3 2" xfId="7072"/>
    <cellStyle name="Cálculo 7 3 2 2 3 3 3" xfId="7073"/>
    <cellStyle name="Cálculo 7 3 2 2 3 3 4" xfId="7074"/>
    <cellStyle name="Cálculo 7 3 2 2 3 4" xfId="7075"/>
    <cellStyle name="Cálculo 7 3 2 2 3 5" xfId="7076"/>
    <cellStyle name="Cálculo 7 3 2 2 3 6" xfId="7077"/>
    <cellStyle name="Cálculo 7 3 2 2 4" xfId="7078"/>
    <cellStyle name="Cálculo 7 3 2 2 5" xfId="7079"/>
    <cellStyle name="Cálculo 7 3 2 2 6" xfId="7080"/>
    <cellStyle name="Cálculo 7 3 2 3" xfId="7081"/>
    <cellStyle name="Cálculo 7 3 2 4" xfId="7082"/>
    <cellStyle name="Cálculo 7 3 3" xfId="7083"/>
    <cellStyle name="Cálculo 7 3 3 2" xfId="7084"/>
    <cellStyle name="Cálculo 7 3 3 2 2" xfId="7085"/>
    <cellStyle name="Cálculo 7 3 3 2 2 2" xfId="7086"/>
    <cellStyle name="Cálculo 7 3 3 2 2 2 2" xfId="7087"/>
    <cellStyle name="Cálculo 7 3 3 2 2 2 3" xfId="7088"/>
    <cellStyle name="Cálculo 7 3 3 2 2 2 4" xfId="7089"/>
    <cellStyle name="Cálculo 7 3 3 2 2 3" xfId="7090"/>
    <cellStyle name="Cálculo 7 3 3 2 2 3 2" xfId="7091"/>
    <cellStyle name="Cálculo 7 3 3 2 2 3 3" xfId="7092"/>
    <cellStyle name="Cálculo 7 3 3 2 2 3 4" xfId="7093"/>
    <cellStyle name="Cálculo 7 3 3 2 2 4" xfId="7094"/>
    <cellStyle name="Cálculo 7 3 3 2 2 5" xfId="7095"/>
    <cellStyle name="Cálculo 7 3 3 2 2 6" xfId="7096"/>
    <cellStyle name="Cálculo 7 3 3 2 3" xfId="7097"/>
    <cellStyle name="Cálculo 7 3 3 2 3 2" xfId="7098"/>
    <cellStyle name="Cálculo 7 3 3 2 3 2 2" xfId="7099"/>
    <cellStyle name="Cálculo 7 3 3 2 3 2 3" xfId="7100"/>
    <cellStyle name="Cálculo 7 3 3 2 3 2 4" xfId="7101"/>
    <cellStyle name="Cálculo 7 3 3 2 3 3" xfId="7102"/>
    <cellStyle name="Cálculo 7 3 3 2 3 3 2" xfId="7103"/>
    <cellStyle name="Cálculo 7 3 3 2 3 3 3" xfId="7104"/>
    <cellStyle name="Cálculo 7 3 3 2 3 3 4" xfId="7105"/>
    <cellStyle name="Cálculo 7 3 3 2 3 4" xfId="7106"/>
    <cellStyle name="Cálculo 7 3 3 2 3 5" xfId="7107"/>
    <cellStyle name="Cálculo 7 3 3 2 3 6" xfId="7108"/>
    <cellStyle name="Cálculo 7 3 3 2 4" xfId="7109"/>
    <cellStyle name="Cálculo 7 3 3 2 5" xfId="7110"/>
    <cellStyle name="Cálculo 7 3 3 2 6" xfId="7111"/>
    <cellStyle name="Cálculo 7 3 3 3" xfId="7112"/>
    <cellStyle name="Cálculo 7 3 3 4" xfId="7113"/>
    <cellStyle name="Cálculo 7 3 4" xfId="7114"/>
    <cellStyle name="Cálculo 7 3 4 2" xfId="7115"/>
    <cellStyle name="Cálculo 7 3 4 2 2" xfId="7116"/>
    <cellStyle name="Cálculo 7 3 4 2 2 2" xfId="7117"/>
    <cellStyle name="Cálculo 7 3 4 2 2 2 2" xfId="7118"/>
    <cellStyle name="Cálculo 7 3 4 2 2 2 3" xfId="7119"/>
    <cellStyle name="Cálculo 7 3 4 2 2 2 4" xfId="7120"/>
    <cellStyle name="Cálculo 7 3 4 2 2 3" xfId="7121"/>
    <cellStyle name="Cálculo 7 3 4 2 2 3 2" xfId="7122"/>
    <cellStyle name="Cálculo 7 3 4 2 2 3 3" xfId="7123"/>
    <cellStyle name="Cálculo 7 3 4 2 2 3 4" xfId="7124"/>
    <cellStyle name="Cálculo 7 3 4 2 2 4" xfId="7125"/>
    <cellStyle name="Cálculo 7 3 4 2 2 5" xfId="7126"/>
    <cellStyle name="Cálculo 7 3 4 2 2 6" xfId="7127"/>
    <cellStyle name="Cálculo 7 3 4 2 3" xfId="7128"/>
    <cellStyle name="Cálculo 7 3 4 2 3 2" xfId="7129"/>
    <cellStyle name="Cálculo 7 3 4 2 3 2 2" xfId="7130"/>
    <cellStyle name="Cálculo 7 3 4 2 3 2 3" xfId="7131"/>
    <cellStyle name="Cálculo 7 3 4 2 3 2 4" xfId="7132"/>
    <cellStyle name="Cálculo 7 3 4 2 3 3" xfId="7133"/>
    <cellStyle name="Cálculo 7 3 4 2 3 3 2" xfId="7134"/>
    <cellStyle name="Cálculo 7 3 4 2 3 3 3" xfId="7135"/>
    <cellStyle name="Cálculo 7 3 4 2 3 3 4" xfId="7136"/>
    <cellStyle name="Cálculo 7 3 4 2 3 4" xfId="7137"/>
    <cellStyle name="Cálculo 7 3 4 2 3 5" xfId="7138"/>
    <cellStyle name="Cálculo 7 3 4 2 3 6" xfId="7139"/>
    <cellStyle name="Cálculo 7 3 4 2 4" xfId="7140"/>
    <cellStyle name="Cálculo 7 3 4 2 5" xfId="7141"/>
    <cellStyle name="Cálculo 7 3 4 2 6" xfId="7142"/>
    <cellStyle name="Cálculo 7 3 4 3" xfId="7143"/>
    <cellStyle name="Cálculo 7 3 4 4" xfId="7144"/>
    <cellStyle name="Cálculo 7 3 5" xfId="7145"/>
    <cellStyle name="Cálculo 7 3 5 2" xfId="7146"/>
    <cellStyle name="Cálculo 7 3 5 2 2" xfId="7147"/>
    <cellStyle name="Cálculo 7 3 5 2 2 2" xfId="7148"/>
    <cellStyle name="Cálculo 7 3 5 2 2 2 2" xfId="7149"/>
    <cellStyle name="Cálculo 7 3 5 2 2 2 3" xfId="7150"/>
    <cellStyle name="Cálculo 7 3 5 2 2 2 4" xfId="7151"/>
    <cellStyle name="Cálculo 7 3 5 2 2 3" xfId="7152"/>
    <cellStyle name="Cálculo 7 3 5 2 2 3 2" xfId="7153"/>
    <cellStyle name="Cálculo 7 3 5 2 2 3 3" xfId="7154"/>
    <cellStyle name="Cálculo 7 3 5 2 2 3 4" xfId="7155"/>
    <cellStyle name="Cálculo 7 3 5 2 2 4" xfId="7156"/>
    <cellStyle name="Cálculo 7 3 5 2 2 5" xfId="7157"/>
    <cellStyle name="Cálculo 7 3 5 2 2 6" xfId="7158"/>
    <cellStyle name="Cálculo 7 3 5 2 3" xfId="7159"/>
    <cellStyle name="Cálculo 7 3 5 2 3 2" xfId="7160"/>
    <cellStyle name="Cálculo 7 3 5 2 3 2 2" xfId="7161"/>
    <cellStyle name="Cálculo 7 3 5 2 3 2 3" xfId="7162"/>
    <cellStyle name="Cálculo 7 3 5 2 3 2 4" xfId="7163"/>
    <cellStyle name="Cálculo 7 3 5 2 3 3" xfId="7164"/>
    <cellStyle name="Cálculo 7 3 5 2 3 3 2" xfId="7165"/>
    <cellStyle name="Cálculo 7 3 5 2 3 3 3" xfId="7166"/>
    <cellStyle name="Cálculo 7 3 5 2 3 3 4" xfId="7167"/>
    <cellStyle name="Cálculo 7 3 5 2 3 4" xfId="7168"/>
    <cellStyle name="Cálculo 7 3 5 2 3 5" xfId="7169"/>
    <cellStyle name="Cálculo 7 3 5 2 3 6" xfId="7170"/>
    <cellStyle name="Cálculo 7 3 5 2 4" xfId="7171"/>
    <cellStyle name="Cálculo 7 3 5 2 5" xfId="7172"/>
    <cellStyle name="Cálculo 7 3 5 2 6" xfId="7173"/>
    <cellStyle name="Cálculo 7 3 5 3" xfId="7174"/>
    <cellStyle name="Cálculo 7 3 5 4" xfId="7175"/>
    <cellStyle name="Cálculo 7 3 6" xfId="7176"/>
    <cellStyle name="Cálculo 7 3 6 2" xfId="7177"/>
    <cellStyle name="Cálculo 7 3 6 2 2" xfId="7178"/>
    <cellStyle name="Cálculo 7 3 6 2 2 2" xfId="7179"/>
    <cellStyle name="Cálculo 7 3 6 2 2 3" xfId="7180"/>
    <cellStyle name="Cálculo 7 3 6 2 2 4" xfId="7181"/>
    <cellStyle name="Cálculo 7 3 6 2 3" xfId="7182"/>
    <cellStyle name="Cálculo 7 3 6 2 3 2" xfId="7183"/>
    <cellStyle name="Cálculo 7 3 6 2 3 3" xfId="7184"/>
    <cellStyle name="Cálculo 7 3 6 2 3 4" xfId="7185"/>
    <cellStyle name="Cálculo 7 3 6 2 4" xfId="7186"/>
    <cellStyle name="Cálculo 7 3 6 2 5" xfId="7187"/>
    <cellStyle name="Cálculo 7 3 6 2 6" xfId="7188"/>
    <cellStyle name="Cálculo 7 3 6 3" xfId="7189"/>
    <cellStyle name="Cálculo 7 3 6 3 2" xfId="7190"/>
    <cellStyle name="Cálculo 7 3 6 3 2 2" xfId="7191"/>
    <cellStyle name="Cálculo 7 3 6 3 2 3" xfId="7192"/>
    <cellStyle name="Cálculo 7 3 6 3 2 4" xfId="7193"/>
    <cellStyle name="Cálculo 7 3 6 3 3" xfId="7194"/>
    <cellStyle name="Cálculo 7 3 6 3 3 2" xfId="7195"/>
    <cellStyle name="Cálculo 7 3 6 3 3 3" xfId="7196"/>
    <cellStyle name="Cálculo 7 3 6 3 3 4" xfId="7197"/>
    <cellStyle name="Cálculo 7 3 6 3 4" xfId="7198"/>
    <cellStyle name="Cálculo 7 3 6 3 5" xfId="7199"/>
    <cellStyle name="Cálculo 7 3 6 3 6" xfId="7200"/>
    <cellStyle name="Cálculo 7 3 6 4" xfId="7201"/>
    <cellStyle name="Cálculo 7 3 6 4 2" xfId="7202"/>
    <cellStyle name="Cálculo 7 3 6 4 3" xfId="7203"/>
    <cellStyle name="Cálculo 7 3 6 4 4" xfId="7204"/>
    <cellStyle name="Cálculo 7 3 6 5" xfId="7205"/>
    <cellStyle name="Cálculo 7 3 6 6" xfId="7206"/>
    <cellStyle name="Cálculo 7 3 7" xfId="7207"/>
    <cellStyle name="Cálculo 7 3 7 2" xfId="7208"/>
    <cellStyle name="Cálculo 7 3 7 2 2" xfId="7209"/>
    <cellStyle name="Cálculo 7 3 7 2 2 2" xfId="7210"/>
    <cellStyle name="Cálculo 7 3 7 2 2 3" xfId="7211"/>
    <cellStyle name="Cálculo 7 3 7 2 2 4" xfId="7212"/>
    <cellStyle name="Cálculo 7 3 7 2 3" xfId="7213"/>
    <cellStyle name="Cálculo 7 3 7 2 3 2" xfId="7214"/>
    <cellStyle name="Cálculo 7 3 7 2 3 3" xfId="7215"/>
    <cellStyle name="Cálculo 7 3 7 2 3 4" xfId="7216"/>
    <cellStyle name="Cálculo 7 3 7 2 4" xfId="7217"/>
    <cellStyle name="Cálculo 7 3 7 2 5" xfId="7218"/>
    <cellStyle name="Cálculo 7 3 7 2 6" xfId="7219"/>
    <cellStyle name="Cálculo 7 3 7 3" xfId="7220"/>
    <cellStyle name="Cálculo 7 3 7 3 2" xfId="7221"/>
    <cellStyle name="Cálculo 7 3 7 3 2 2" xfId="7222"/>
    <cellStyle name="Cálculo 7 3 7 3 2 3" xfId="7223"/>
    <cellStyle name="Cálculo 7 3 7 3 2 4" xfId="7224"/>
    <cellStyle name="Cálculo 7 3 7 3 3" xfId="7225"/>
    <cellStyle name="Cálculo 7 3 7 3 3 2" xfId="7226"/>
    <cellStyle name="Cálculo 7 3 7 3 3 3" xfId="7227"/>
    <cellStyle name="Cálculo 7 3 7 3 3 4" xfId="7228"/>
    <cellStyle name="Cálculo 7 3 7 3 4" xfId="7229"/>
    <cellStyle name="Cálculo 7 3 7 3 5" xfId="7230"/>
    <cellStyle name="Cálculo 7 3 7 3 6" xfId="7231"/>
    <cellStyle name="Cálculo 7 3 7 4" xfId="7232"/>
    <cellStyle name="Cálculo 7 3 7 4 2" xfId="7233"/>
    <cellStyle name="Cálculo 7 3 7 4 3" xfId="7234"/>
    <cellStyle name="Cálculo 7 3 7 4 4" xfId="7235"/>
    <cellStyle name="Cálculo 7 3 7 5" xfId="7236"/>
    <cellStyle name="Cálculo 7 3 7 6" xfId="7237"/>
    <cellStyle name="Cálculo 7 3 8" xfId="7238"/>
    <cellStyle name="Cálculo 7 3 8 2" xfId="7239"/>
    <cellStyle name="Cálculo 7 3 8 2 2" xfId="7240"/>
    <cellStyle name="Cálculo 7 3 8 2 2 2" xfId="7241"/>
    <cellStyle name="Cálculo 7 3 8 2 2 3" xfId="7242"/>
    <cellStyle name="Cálculo 7 3 8 2 2 4" xfId="7243"/>
    <cellStyle name="Cálculo 7 3 8 2 3" xfId="7244"/>
    <cellStyle name="Cálculo 7 3 8 2 3 2" xfId="7245"/>
    <cellStyle name="Cálculo 7 3 8 2 3 3" xfId="7246"/>
    <cellStyle name="Cálculo 7 3 8 2 3 4" xfId="7247"/>
    <cellStyle name="Cálculo 7 3 8 2 4" xfId="7248"/>
    <cellStyle name="Cálculo 7 3 8 2 5" xfId="7249"/>
    <cellStyle name="Cálculo 7 3 8 2 6" xfId="7250"/>
    <cellStyle name="Cálculo 7 3 8 3" xfId="7251"/>
    <cellStyle name="Cálculo 7 3 8 3 2" xfId="7252"/>
    <cellStyle name="Cálculo 7 3 8 3 2 2" xfId="7253"/>
    <cellStyle name="Cálculo 7 3 8 3 2 3" xfId="7254"/>
    <cellStyle name="Cálculo 7 3 8 3 2 4" xfId="7255"/>
    <cellStyle name="Cálculo 7 3 8 3 3" xfId="7256"/>
    <cellStyle name="Cálculo 7 3 8 3 3 2" xfId="7257"/>
    <cellStyle name="Cálculo 7 3 8 3 3 3" xfId="7258"/>
    <cellStyle name="Cálculo 7 3 8 3 3 4" xfId="7259"/>
    <cellStyle name="Cálculo 7 3 8 3 4" xfId="7260"/>
    <cellStyle name="Cálculo 7 3 8 3 5" xfId="7261"/>
    <cellStyle name="Cálculo 7 3 8 3 6" xfId="7262"/>
    <cellStyle name="Cálculo 7 3 8 4" xfId="7263"/>
    <cellStyle name="Cálculo 7 3 8 4 2" xfId="7264"/>
    <cellStyle name="Cálculo 7 3 8 4 3" xfId="7265"/>
    <cellStyle name="Cálculo 7 3 8 4 4" xfId="7266"/>
    <cellStyle name="Cálculo 7 3 8 5" xfId="7267"/>
    <cellStyle name="Cálculo 7 3 8 6" xfId="7268"/>
    <cellStyle name="Cálculo 7 3 9" xfId="7269"/>
    <cellStyle name="Cálculo 7 3 9 2" xfId="7270"/>
    <cellStyle name="Cálculo 7 3 9 2 2" xfId="7271"/>
    <cellStyle name="Cálculo 7 3 9 2 2 2" xfId="7272"/>
    <cellStyle name="Cálculo 7 3 9 2 2 3" xfId="7273"/>
    <cellStyle name="Cálculo 7 3 9 2 2 4" xfId="7274"/>
    <cellStyle name="Cálculo 7 3 9 2 3" xfId="7275"/>
    <cellStyle name="Cálculo 7 3 9 2 3 2" xfId="7276"/>
    <cellStyle name="Cálculo 7 3 9 2 3 3" xfId="7277"/>
    <cellStyle name="Cálculo 7 3 9 2 3 4" xfId="7278"/>
    <cellStyle name="Cálculo 7 3 9 2 4" xfId="7279"/>
    <cellStyle name="Cálculo 7 3 9 2 5" xfId="7280"/>
    <cellStyle name="Cálculo 7 3 9 2 6" xfId="7281"/>
    <cellStyle name="Cálculo 7 3 9 3" xfId="7282"/>
    <cellStyle name="Cálculo 7 3 9 3 2" xfId="7283"/>
    <cellStyle name="Cálculo 7 3 9 3 2 2" xfId="7284"/>
    <cellStyle name="Cálculo 7 3 9 3 2 3" xfId="7285"/>
    <cellStyle name="Cálculo 7 3 9 3 2 4" xfId="7286"/>
    <cellStyle name="Cálculo 7 3 9 3 3" xfId="7287"/>
    <cellStyle name="Cálculo 7 3 9 3 3 2" xfId="7288"/>
    <cellStyle name="Cálculo 7 3 9 3 3 3" xfId="7289"/>
    <cellStyle name="Cálculo 7 3 9 3 3 4" xfId="7290"/>
    <cellStyle name="Cálculo 7 3 9 3 4" xfId="7291"/>
    <cellStyle name="Cálculo 7 3 9 3 5" xfId="7292"/>
    <cellStyle name="Cálculo 7 3 9 3 6" xfId="7293"/>
    <cellStyle name="Cálculo 7 3 9 4" xfId="7294"/>
    <cellStyle name="Cálculo 7 3 9 4 2" xfId="7295"/>
    <cellStyle name="Cálculo 7 3 9 4 3" xfId="7296"/>
    <cellStyle name="Cálculo 7 3 9 4 4" xfId="7297"/>
    <cellStyle name="Cálculo 7 3 9 5" xfId="7298"/>
    <cellStyle name="Cálculo 7 3 9 6" xfId="7299"/>
    <cellStyle name="Cálculo 7 4" xfId="7300"/>
    <cellStyle name="Cálculo 7 4 2" xfId="7301"/>
    <cellStyle name="Cálculo 7 4 2 2" xfId="7302"/>
    <cellStyle name="Cálculo 7 4 2 2 2" xfId="7303"/>
    <cellStyle name="Cálculo 7 4 2 2 2 2" xfId="7304"/>
    <cellStyle name="Cálculo 7 4 2 2 2 3" xfId="7305"/>
    <cellStyle name="Cálculo 7 4 2 2 2 4" xfId="7306"/>
    <cellStyle name="Cálculo 7 4 2 2 3" xfId="7307"/>
    <cellStyle name="Cálculo 7 4 2 2 3 2" xfId="7308"/>
    <cellStyle name="Cálculo 7 4 2 2 3 3" xfId="7309"/>
    <cellStyle name="Cálculo 7 4 2 2 3 4" xfId="7310"/>
    <cellStyle name="Cálculo 7 4 2 2 4" xfId="7311"/>
    <cellStyle name="Cálculo 7 4 2 2 5" xfId="7312"/>
    <cellStyle name="Cálculo 7 4 2 2 6" xfId="7313"/>
    <cellStyle name="Cálculo 7 4 2 3" xfId="7314"/>
    <cellStyle name="Cálculo 7 4 2 3 2" xfId="7315"/>
    <cellStyle name="Cálculo 7 4 2 3 2 2" xfId="7316"/>
    <cellStyle name="Cálculo 7 4 2 3 2 3" xfId="7317"/>
    <cellStyle name="Cálculo 7 4 2 3 2 4" xfId="7318"/>
    <cellStyle name="Cálculo 7 4 2 3 3" xfId="7319"/>
    <cellStyle name="Cálculo 7 4 2 3 3 2" xfId="7320"/>
    <cellStyle name="Cálculo 7 4 2 3 3 3" xfId="7321"/>
    <cellStyle name="Cálculo 7 4 2 3 3 4" xfId="7322"/>
    <cellStyle name="Cálculo 7 4 2 3 4" xfId="7323"/>
    <cellStyle name="Cálculo 7 4 2 3 5" xfId="7324"/>
    <cellStyle name="Cálculo 7 4 2 3 6" xfId="7325"/>
    <cellStyle name="Cálculo 7 4 2 4" xfId="7326"/>
    <cellStyle name="Cálculo 7 4 2 5" xfId="7327"/>
    <cellStyle name="Cálculo 7 4 2 6" xfId="7328"/>
    <cellStyle name="Cálculo 7 4 3" xfId="7329"/>
    <cellStyle name="Cálculo 7 4 4" xfId="7330"/>
    <cellStyle name="Cálculo 7 5" xfId="7331"/>
    <cellStyle name="Cálculo 7 5 2" xfId="7332"/>
    <cellStyle name="Cálculo 7 5 2 2" xfId="7333"/>
    <cellStyle name="Cálculo 7 5 2 2 2" xfId="7334"/>
    <cellStyle name="Cálculo 7 5 2 2 2 2" xfId="7335"/>
    <cellStyle name="Cálculo 7 5 2 2 2 3" xfId="7336"/>
    <cellStyle name="Cálculo 7 5 2 2 2 4" xfId="7337"/>
    <cellStyle name="Cálculo 7 5 2 2 3" xfId="7338"/>
    <cellStyle name="Cálculo 7 5 2 2 3 2" xfId="7339"/>
    <cellStyle name="Cálculo 7 5 2 2 3 3" xfId="7340"/>
    <cellStyle name="Cálculo 7 5 2 2 3 4" xfId="7341"/>
    <cellStyle name="Cálculo 7 5 2 2 4" xfId="7342"/>
    <cellStyle name="Cálculo 7 5 2 2 5" xfId="7343"/>
    <cellStyle name="Cálculo 7 5 2 2 6" xfId="7344"/>
    <cellStyle name="Cálculo 7 5 2 3" xfId="7345"/>
    <cellStyle name="Cálculo 7 5 2 3 2" xfId="7346"/>
    <cellStyle name="Cálculo 7 5 2 3 2 2" xfId="7347"/>
    <cellStyle name="Cálculo 7 5 2 3 2 3" xfId="7348"/>
    <cellStyle name="Cálculo 7 5 2 3 2 4" xfId="7349"/>
    <cellStyle name="Cálculo 7 5 2 3 3" xfId="7350"/>
    <cellStyle name="Cálculo 7 5 2 3 3 2" xfId="7351"/>
    <cellStyle name="Cálculo 7 5 2 3 3 3" xfId="7352"/>
    <cellStyle name="Cálculo 7 5 2 3 3 4" xfId="7353"/>
    <cellStyle name="Cálculo 7 5 2 3 4" xfId="7354"/>
    <cellStyle name="Cálculo 7 5 2 3 5" xfId="7355"/>
    <cellStyle name="Cálculo 7 5 2 3 6" xfId="7356"/>
    <cellStyle name="Cálculo 7 5 2 4" xfId="7357"/>
    <cellStyle name="Cálculo 7 5 2 5" xfId="7358"/>
    <cellStyle name="Cálculo 7 5 2 6" xfId="7359"/>
    <cellStyle name="Cálculo 7 5 3" xfId="7360"/>
    <cellStyle name="Cálculo 7 5 4" xfId="7361"/>
    <cellStyle name="Cálculo 7 6" xfId="7362"/>
    <cellStyle name="Cálculo 7 6 2" xfId="7363"/>
    <cellStyle name="Cálculo 7 6 2 2" xfId="7364"/>
    <cellStyle name="Cálculo 7 6 2 2 2" xfId="7365"/>
    <cellStyle name="Cálculo 7 6 2 2 2 2" xfId="7366"/>
    <cellStyle name="Cálculo 7 6 2 2 2 3" xfId="7367"/>
    <cellStyle name="Cálculo 7 6 2 2 2 4" xfId="7368"/>
    <cellStyle name="Cálculo 7 6 2 2 3" xfId="7369"/>
    <cellStyle name="Cálculo 7 6 2 2 3 2" xfId="7370"/>
    <cellStyle name="Cálculo 7 6 2 2 3 3" xfId="7371"/>
    <cellStyle name="Cálculo 7 6 2 2 3 4" xfId="7372"/>
    <cellStyle name="Cálculo 7 6 2 2 4" xfId="7373"/>
    <cellStyle name="Cálculo 7 6 2 2 5" xfId="7374"/>
    <cellStyle name="Cálculo 7 6 2 2 6" xfId="7375"/>
    <cellStyle name="Cálculo 7 6 2 3" xfId="7376"/>
    <cellStyle name="Cálculo 7 6 2 3 2" xfId="7377"/>
    <cellStyle name="Cálculo 7 6 2 3 2 2" xfId="7378"/>
    <cellStyle name="Cálculo 7 6 2 3 2 3" xfId="7379"/>
    <cellStyle name="Cálculo 7 6 2 3 2 4" xfId="7380"/>
    <cellStyle name="Cálculo 7 6 2 3 3" xfId="7381"/>
    <cellStyle name="Cálculo 7 6 2 3 3 2" xfId="7382"/>
    <cellStyle name="Cálculo 7 6 2 3 3 3" xfId="7383"/>
    <cellStyle name="Cálculo 7 6 2 3 3 4" xfId="7384"/>
    <cellStyle name="Cálculo 7 6 2 3 4" xfId="7385"/>
    <cellStyle name="Cálculo 7 6 2 3 5" xfId="7386"/>
    <cellStyle name="Cálculo 7 6 2 3 6" xfId="7387"/>
    <cellStyle name="Cálculo 7 6 2 4" xfId="7388"/>
    <cellStyle name="Cálculo 7 6 2 5" xfId="7389"/>
    <cellStyle name="Cálculo 7 6 2 6" xfId="7390"/>
    <cellStyle name="Cálculo 7 6 3" xfId="7391"/>
    <cellStyle name="Cálculo 7 6 4" xfId="7392"/>
    <cellStyle name="Cálculo 7 7" xfId="7393"/>
    <cellStyle name="Cálculo 7 7 2" xfId="7394"/>
    <cellStyle name="Cálculo 7 7 2 2" xfId="7395"/>
    <cellStyle name="Cálculo 7 7 2 2 2" xfId="7396"/>
    <cellStyle name="Cálculo 7 7 2 2 2 2" xfId="7397"/>
    <cellStyle name="Cálculo 7 7 2 2 2 3" xfId="7398"/>
    <cellStyle name="Cálculo 7 7 2 2 2 4" xfId="7399"/>
    <cellStyle name="Cálculo 7 7 2 2 3" xfId="7400"/>
    <cellStyle name="Cálculo 7 7 2 2 3 2" xfId="7401"/>
    <cellStyle name="Cálculo 7 7 2 2 3 3" xfId="7402"/>
    <cellStyle name="Cálculo 7 7 2 2 3 4" xfId="7403"/>
    <cellStyle name="Cálculo 7 7 2 2 4" xfId="7404"/>
    <cellStyle name="Cálculo 7 7 2 2 5" xfId="7405"/>
    <cellStyle name="Cálculo 7 7 2 2 6" xfId="7406"/>
    <cellStyle name="Cálculo 7 7 2 3" xfId="7407"/>
    <cellStyle name="Cálculo 7 7 2 3 2" xfId="7408"/>
    <cellStyle name="Cálculo 7 7 2 3 2 2" xfId="7409"/>
    <cellStyle name="Cálculo 7 7 2 3 2 3" xfId="7410"/>
    <cellStyle name="Cálculo 7 7 2 3 2 4" xfId="7411"/>
    <cellStyle name="Cálculo 7 7 2 3 3" xfId="7412"/>
    <cellStyle name="Cálculo 7 7 2 3 3 2" xfId="7413"/>
    <cellStyle name="Cálculo 7 7 2 3 3 3" xfId="7414"/>
    <cellStyle name="Cálculo 7 7 2 3 3 4" xfId="7415"/>
    <cellStyle name="Cálculo 7 7 2 3 4" xfId="7416"/>
    <cellStyle name="Cálculo 7 7 2 3 5" xfId="7417"/>
    <cellStyle name="Cálculo 7 7 2 3 6" xfId="7418"/>
    <cellStyle name="Cálculo 7 7 2 4" xfId="7419"/>
    <cellStyle name="Cálculo 7 7 2 5" xfId="7420"/>
    <cellStyle name="Cálculo 7 7 2 6" xfId="7421"/>
    <cellStyle name="Cálculo 7 7 3" xfId="7422"/>
    <cellStyle name="Cálculo 7 7 4" xfId="7423"/>
    <cellStyle name="Cálculo 7 8" xfId="7424"/>
    <cellStyle name="Cálculo 7 8 2" xfId="7425"/>
    <cellStyle name="Cálculo 7 8 2 2" xfId="7426"/>
    <cellStyle name="Cálculo 7 8 2 2 2" xfId="7427"/>
    <cellStyle name="Cálculo 7 8 2 2 3" xfId="7428"/>
    <cellStyle name="Cálculo 7 8 2 2 4" xfId="7429"/>
    <cellStyle name="Cálculo 7 8 2 3" xfId="7430"/>
    <cellStyle name="Cálculo 7 8 2 3 2" xfId="7431"/>
    <cellStyle name="Cálculo 7 8 2 3 3" xfId="7432"/>
    <cellStyle name="Cálculo 7 8 2 3 4" xfId="7433"/>
    <cellStyle name="Cálculo 7 8 2 4" xfId="7434"/>
    <cellStyle name="Cálculo 7 8 2 5" xfId="7435"/>
    <cellStyle name="Cálculo 7 8 2 6" xfId="7436"/>
    <cellStyle name="Cálculo 7 8 3" xfId="7437"/>
    <cellStyle name="Cálculo 7 8 3 2" xfId="7438"/>
    <cellStyle name="Cálculo 7 8 3 2 2" xfId="7439"/>
    <cellStyle name="Cálculo 7 8 3 2 3" xfId="7440"/>
    <cellStyle name="Cálculo 7 8 3 2 4" xfId="7441"/>
    <cellStyle name="Cálculo 7 8 3 3" xfId="7442"/>
    <cellStyle name="Cálculo 7 8 3 3 2" xfId="7443"/>
    <cellStyle name="Cálculo 7 8 3 3 3" xfId="7444"/>
    <cellStyle name="Cálculo 7 8 3 3 4" xfId="7445"/>
    <cellStyle name="Cálculo 7 8 3 4" xfId="7446"/>
    <cellStyle name="Cálculo 7 8 3 5" xfId="7447"/>
    <cellStyle name="Cálculo 7 8 3 6" xfId="7448"/>
    <cellStyle name="Cálculo 7 8 4" xfId="7449"/>
    <cellStyle name="Cálculo 7 8 4 2" xfId="7450"/>
    <cellStyle name="Cálculo 7 8 4 3" xfId="7451"/>
    <cellStyle name="Cálculo 7 8 4 4" xfId="7452"/>
    <cellStyle name="Cálculo 7 8 5" xfId="7453"/>
    <cellStyle name="Cálculo 7 8 6" xfId="7454"/>
    <cellStyle name="Cálculo 7 9" xfId="7455"/>
    <cellStyle name="Cálculo 7 9 2" xfId="7456"/>
    <cellStyle name="Cálculo 7 9 2 2" xfId="7457"/>
    <cellStyle name="Cálculo 7 9 2 2 2" xfId="7458"/>
    <cellStyle name="Cálculo 7 9 2 2 3" xfId="7459"/>
    <cellStyle name="Cálculo 7 9 2 2 4" xfId="7460"/>
    <cellStyle name="Cálculo 7 9 2 3" xfId="7461"/>
    <cellStyle name="Cálculo 7 9 2 3 2" xfId="7462"/>
    <cellStyle name="Cálculo 7 9 2 3 3" xfId="7463"/>
    <cellStyle name="Cálculo 7 9 2 3 4" xfId="7464"/>
    <cellStyle name="Cálculo 7 9 2 4" xfId="7465"/>
    <cellStyle name="Cálculo 7 9 2 5" xfId="7466"/>
    <cellStyle name="Cálculo 7 9 2 6" xfId="7467"/>
    <cellStyle name="Cálculo 7 9 3" xfId="7468"/>
    <cellStyle name="Cálculo 7 9 3 2" xfId="7469"/>
    <cellStyle name="Cálculo 7 9 3 2 2" xfId="7470"/>
    <cellStyle name="Cálculo 7 9 3 2 3" xfId="7471"/>
    <cellStyle name="Cálculo 7 9 3 2 4" xfId="7472"/>
    <cellStyle name="Cálculo 7 9 3 3" xfId="7473"/>
    <cellStyle name="Cálculo 7 9 3 3 2" xfId="7474"/>
    <cellStyle name="Cálculo 7 9 3 3 3" xfId="7475"/>
    <cellStyle name="Cálculo 7 9 3 3 4" xfId="7476"/>
    <cellStyle name="Cálculo 7 9 3 4" xfId="7477"/>
    <cellStyle name="Cálculo 7 9 3 5" xfId="7478"/>
    <cellStyle name="Cálculo 7 9 3 6" xfId="7479"/>
    <cellStyle name="Cálculo 7 9 4" xfId="7480"/>
    <cellStyle name="Cálculo 7 9 4 2" xfId="7481"/>
    <cellStyle name="Cálculo 7 9 4 3" xfId="7482"/>
    <cellStyle name="Cálculo 7 9 4 4" xfId="7483"/>
    <cellStyle name="Cálculo 7 9 5" xfId="7484"/>
    <cellStyle name="Cálculo 7 9 6" xfId="7485"/>
    <cellStyle name="Cancel" xfId="7486"/>
    <cellStyle name="Cancel 10" xfId="7487"/>
    <cellStyle name="Cancel 11" xfId="7488"/>
    <cellStyle name="Cancel 12" xfId="7489"/>
    <cellStyle name="Cancel 13" xfId="7490"/>
    <cellStyle name="Cancel 14" xfId="7491"/>
    <cellStyle name="Cancel 15" xfId="7492"/>
    <cellStyle name="Cancel 16" xfId="7493"/>
    <cellStyle name="Cancel 17" xfId="7494"/>
    <cellStyle name="Cancel 18" xfId="7495"/>
    <cellStyle name="Cancel 19" xfId="7496"/>
    <cellStyle name="Cancel 2" xfId="7497"/>
    <cellStyle name="Cancel 20" xfId="7498"/>
    <cellStyle name="Cancel 21" xfId="7499"/>
    <cellStyle name="Cancel 22" xfId="7500"/>
    <cellStyle name="Cancel 23" xfId="7501"/>
    <cellStyle name="Cancel 24" xfId="7502"/>
    <cellStyle name="Cancel 25" xfId="7503"/>
    <cellStyle name="Cancel 26" xfId="7504"/>
    <cellStyle name="Cancel 27" xfId="7505"/>
    <cellStyle name="Cancel 28" xfId="7506"/>
    <cellStyle name="Cancel 29" xfId="7507"/>
    <cellStyle name="Cancel 3" xfId="7508"/>
    <cellStyle name="Cancel 30" xfId="7509"/>
    <cellStyle name="Cancel 31" xfId="7510"/>
    <cellStyle name="Cancel 32" xfId="7511"/>
    <cellStyle name="Cancel 33" xfId="7512"/>
    <cellStyle name="Cancel 34" xfId="7513"/>
    <cellStyle name="Cancel 35" xfId="7514"/>
    <cellStyle name="Cancel 36" xfId="7515"/>
    <cellStyle name="Cancel 37" xfId="7516"/>
    <cellStyle name="Cancel 38" xfId="7517"/>
    <cellStyle name="Cancel 39" xfId="7518"/>
    <cellStyle name="Cancel 4" xfId="7519"/>
    <cellStyle name="Cancel 40" xfId="7520"/>
    <cellStyle name="Cancel 41" xfId="7521"/>
    <cellStyle name="Cancel 42" xfId="7522"/>
    <cellStyle name="Cancel 43" xfId="7523"/>
    <cellStyle name="Cancel 5" xfId="7524"/>
    <cellStyle name="Cancel 6" xfId="7525"/>
    <cellStyle name="Cancel 7" xfId="7526"/>
    <cellStyle name="Cancel 8" xfId="7527"/>
    <cellStyle name="Cancel 9" xfId="7528"/>
    <cellStyle name="Celda de comprobación 2" xfId="7529"/>
    <cellStyle name="Celda de comprobación 3" xfId="7530"/>
    <cellStyle name="Celda de comprobación 4" xfId="7531"/>
    <cellStyle name="Celda de comprobación 5" xfId="7532"/>
    <cellStyle name="Celda de comprobación 6" xfId="7533"/>
    <cellStyle name="Celda de comprobación 7" xfId="7534"/>
    <cellStyle name="Celda vinculada 2" xfId="7535"/>
    <cellStyle name="Celda vinculada 2 2" xfId="7536"/>
    <cellStyle name="Celda vinculada 3" xfId="7537"/>
    <cellStyle name="Celda vinculada 4" xfId="7538"/>
    <cellStyle name="Celda vinculada 5" xfId="7539"/>
    <cellStyle name="Celda vinculada 6" xfId="7540"/>
    <cellStyle name="Celda vinculada 7" xfId="7541"/>
    <cellStyle name="Check Cell" xfId="7542"/>
    <cellStyle name="Check Cell 2" xfId="7543"/>
    <cellStyle name="Column heading" xfId="7544"/>
    <cellStyle name="Comma 2" xfId="7545"/>
    <cellStyle name="Comma0" xfId="7546"/>
    <cellStyle name="Comma0 - Style1" xfId="7547"/>
    <cellStyle name="Comma0 - Style1 10" xfId="7548"/>
    <cellStyle name="Comma0 - Style1 11" xfId="7549"/>
    <cellStyle name="Comma0 - Style1 12" xfId="7550"/>
    <cellStyle name="Comma0 - Style1 13" xfId="7551"/>
    <cellStyle name="Comma0 - Style1 14" xfId="7552"/>
    <cellStyle name="Comma0 - Style1 15" xfId="7553"/>
    <cellStyle name="Comma0 - Style1 16" xfId="7554"/>
    <cellStyle name="Comma0 - Style1 17" xfId="7555"/>
    <cellStyle name="Comma0 - Style1 18" xfId="7556"/>
    <cellStyle name="Comma0 - Style1 19" xfId="7557"/>
    <cellStyle name="Comma0 - Style1 2" xfId="7558"/>
    <cellStyle name="Comma0 - Style1 20" xfId="7559"/>
    <cellStyle name="Comma0 - Style1 21" xfId="7560"/>
    <cellStyle name="Comma0 - Style1 3" xfId="7561"/>
    <cellStyle name="Comma0 - Style1 4" xfId="7562"/>
    <cellStyle name="Comma0 - Style1 5" xfId="7563"/>
    <cellStyle name="Comma0 - Style1 6" xfId="7564"/>
    <cellStyle name="Comma0 - Style1 7" xfId="7565"/>
    <cellStyle name="Comma0 - Style1 8" xfId="7566"/>
    <cellStyle name="Comma0 - Style1 9" xfId="7567"/>
    <cellStyle name="Comma0 - Style2" xfId="7568"/>
    <cellStyle name="Comma0 - Style2 10" xfId="7569"/>
    <cellStyle name="Comma0 - Style2 11" xfId="7570"/>
    <cellStyle name="Comma0 - Style2 12" xfId="7571"/>
    <cellStyle name="Comma0 - Style2 13" xfId="7572"/>
    <cellStyle name="Comma0 - Style2 14" xfId="7573"/>
    <cellStyle name="Comma0 - Style2 15" xfId="7574"/>
    <cellStyle name="Comma0 - Style2 16" xfId="7575"/>
    <cellStyle name="Comma0 - Style2 17" xfId="7576"/>
    <cellStyle name="Comma0 - Style2 18" xfId="7577"/>
    <cellStyle name="Comma0 - Style2 19" xfId="7578"/>
    <cellStyle name="Comma0 - Style2 2" xfId="7579"/>
    <cellStyle name="Comma0 - Style2 20" xfId="7580"/>
    <cellStyle name="Comma0 - Style2 21" xfId="7581"/>
    <cellStyle name="Comma0 - Style2 3" xfId="7582"/>
    <cellStyle name="Comma0 - Style2 4" xfId="7583"/>
    <cellStyle name="Comma0 - Style2 5" xfId="7584"/>
    <cellStyle name="Comma0 - Style2 6" xfId="7585"/>
    <cellStyle name="Comma0 - Style2 7" xfId="7586"/>
    <cellStyle name="Comma0 - Style2 8" xfId="7587"/>
    <cellStyle name="Comma0 - Style2 9" xfId="7588"/>
    <cellStyle name="Comma1 - Style1" xfId="7589"/>
    <cellStyle name="Comma1 - Style1 10" xfId="7590"/>
    <cellStyle name="Comma1 - Style1 11" xfId="7591"/>
    <cellStyle name="Comma1 - Style1 12" xfId="7592"/>
    <cellStyle name="Comma1 - Style1 13" xfId="7593"/>
    <cellStyle name="Comma1 - Style1 14" xfId="7594"/>
    <cellStyle name="Comma1 - Style1 15" xfId="7595"/>
    <cellStyle name="Comma1 - Style1 16" xfId="7596"/>
    <cellStyle name="Comma1 - Style1 17" xfId="7597"/>
    <cellStyle name="Comma1 - Style1 18" xfId="7598"/>
    <cellStyle name="Comma1 - Style1 19" xfId="7599"/>
    <cellStyle name="Comma1 - Style1 2" xfId="7600"/>
    <cellStyle name="Comma1 - Style1 20" xfId="7601"/>
    <cellStyle name="Comma1 - Style1 21" xfId="7602"/>
    <cellStyle name="Comma1 - Style1 3" xfId="7603"/>
    <cellStyle name="Comma1 - Style1 4" xfId="7604"/>
    <cellStyle name="Comma1 - Style1 5" xfId="7605"/>
    <cellStyle name="Comma1 - Style1 6" xfId="7606"/>
    <cellStyle name="Comma1 - Style1 7" xfId="7607"/>
    <cellStyle name="Comma1 - Style1 8" xfId="7608"/>
    <cellStyle name="Comma1 - Style1 9" xfId="7609"/>
    <cellStyle name="Comma1 - Style2" xfId="7610"/>
    <cellStyle name="Comma1 - Style2 10" xfId="7611"/>
    <cellStyle name="Comma1 - Style2 11" xfId="7612"/>
    <cellStyle name="Comma1 - Style2 12" xfId="7613"/>
    <cellStyle name="Comma1 - Style2 13" xfId="7614"/>
    <cellStyle name="Comma1 - Style2 14" xfId="7615"/>
    <cellStyle name="Comma1 - Style2 15" xfId="7616"/>
    <cellStyle name="Comma1 - Style2 16" xfId="7617"/>
    <cellStyle name="Comma1 - Style2 17" xfId="7618"/>
    <cellStyle name="Comma1 - Style2 18" xfId="7619"/>
    <cellStyle name="Comma1 - Style2 19" xfId="7620"/>
    <cellStyle name="Comma1 - Style2 2" xfId="7621"/>
    <cellStyle name="Comma1 - Style2 20" xfId="7622"/>
    <cellStyle name="Comma1 - Style2 21" xfId="7623"/>
    <cellStyle name="Comma1 - Style2 3" xfId="7624"/>
    <cellStyle name="Comma1 - Style2 4" xfId="7625"/>
    <cellStyle name="Comma1 - Style2 5" xfId="7626"/>
    <cellStyle name="Comma1 - Style2 6" xfId="7627"/>
    <cellStyle name="Comma1 - Style2 7" xfId="7628"/>
    <cellStyle name="Comma1 - Style2 8" xfId="7629"/>
    <cellStyle name="Comma1 - Style2 9" xfId="7630"/>
    <cellStyle name="Copied" xfId="7631"/>
    <cellStyle name="Copied 10" xfId="7632"/>
    <cellStyle name="Copied 11" xfId="7633"/>
    <cellStyle name="Copied 12" xfId="7634"/>
    <cellStyle name="Copied 13" xfId="7635"/>
    <cellStyle name="Copied 14" xfId="7636"/>
    <cellStyle name="Copied 15" xfId="7637"/>
    <cellStyle name="Copied 16" xfId="7638"/>
    <cellStyle name="Copied 17" xfId="7639"/>
    <cellStyle name="Copied 18" xfId="7640"/>
    <cellStyle name="Copied 19" xfId="7641"/>
    <cellStyle name="Copied 2" xfId="7642"/>
    <cellStyle name="Copied 20" xfId="7643"/>
    <cellStyle name="Copied 21" xfId="7644"/>
    <cellStyle name="Copied 3" xfId="7645"/>
    <cellStyle name="Copied 4" xfId="7646"/>
    <cellStyle name="Copied 5" xfId="7647"/>
    <cellStyle name="Copied 6" xfId="7648"/>
    <cellStyle name="Copied 7" xfId="7649"/>
    <cellStyle name="Copied 8" xfId="7650"/>
    <cellStyle name="Copied 9" xfId="7651"/>
    <cellStyle name="Corner heading" xfId="7652"/>
    <cellStyle name="COST1" xfId="7653"/>
    <cellStyle name="COST1 10" xfId="7654"/>
    <cellStyle name="COST1 11" xfId="7655"/>
    <cellStyle name="COST1 12" xfId="7656"/>
    <cellStyle name="COST1 13" xfId="7657"/>
    <cellStyle name="COST1 14" xfId="7658"/>
    <cellStyle name="COST1 15" xfId="7659"/>
    <cellStyle name="COST1 16" xfId="7660"/>
    <cellStyle name="COST1 17" xfId="7661"/>
    <cellStyle name="COST1 18" xfId="7662"/>
    <cellStyle name="COST1 19" xfId="7663"/>
    <cellStyle name="COST1 2" xfId="7664"/>
    <cellStyle name="COST1 20" xfId="7665"/>
    <cellStyle name="COST1 21" xfId="7666"/>
    <cellStyle name="COST1 3" xfId="7667"/>
    <cellStyle name="COST1 4" xfId="7668"/>
    <cellStyle name="COST1 5" xfId="7669"/>
    <cellStyle name="COST1 6" xfId="7670"/>
    <cellStyle name="COST1 7" xfId="7671"/>
    <cellStyle name="COST1 8" xfId="7672"/>
    <cellStyle name="COST1 9" xfId="7673"/>
    <cellStyle name="Currency0" xfId="7674"/>
    <cellStyle name="Data" xfId="7675"/>
    <cellStyle name="Data no deci" xfId="7676"/>
    <cellStyle name="Data Superscript" xfId="7677"/>
    <cellStyle name="Data_1-1A-Regular" xfId="7678"/>
    <cellStyle name="Data-one deci" xfId="7679"/>
    <cellStyle name="Date" xfId="7680"/>
    <cellStyle name="Diseño" xfId="7681"/>
    <cellStyle name="Diseño 2" xfId="7682"/>
    <cellStyle name="Encabezado 4 2" xfId="7683"/>
    <cellStyle name="Encabezado 4 3" xfId="7684"/>
    <cellStyle name="Encabezado 4 4" xfId="7685"/>
    <cellStyle name="Encabezado 4 5" xfId="7686"/>
    <cellStyle name="Encabezado 4 6" xfId="7687"/>
    <cellStyle name="Encabezado 4 7" xfId="7688"/>
    <cellStyle name="Énfasis1 2" xfId="7689"/>
    <cellStyle name="Énfasis1 3" xfId="7690"/>
    <cellStyle name="Énfasis1 4" xfId="7691"/>
    <cellStyle name="Énfasis1 5" xfId="7692"/>
    <cellStyle name="Énfasis1 6" xfId="7693"/>
    <cellStyle name="Énfasis1 7" xfId="7694"/>
    <cellStyle name="Énfasis2 2" xfId="7695"/>
    <cellStyle name="Énfasis2 3" xfId="7696"/>
    <cellStyle name="Énfasis2 4" xfId="7697"/>
    <cellStyle name="Énfasis2 5" xfId="7698"/>
    <cellStyle name="Énfasis2 6" xfId="7699"/>
    <cellStyle name="Énfasis2 7" xfId="7700"/>
    <cellStyle name="Énfasis3 2" xfId="7701"/>
    <cellStyle name="Énfasis3 3" xfId="7702"/>
    <cellStyle name="Énfasis3 4" xfId="7703"/>
    <cellStyle name="Énfasis3 5" xfId="7704"/>
    <cellStyle name="Énfasis3 6" xfId="7705"/>
    <cellStyle name="Énfasis3 7" xfId="7706"/>
    <cellStyle name="Énfasis4 2" xfId="7707"/>
    <cellStyle name="Énfasis4 3" xfId="7708"/>
    <cellStyle name="Énfasis4 4" xfId="7709"/>
    <cellStyle name="Énfasis4 5" xfId="7710"/>
    <cellStyle name="Énfasis4 6" xfId="7711"/>
    <cellStyle name="Énfasis4 7" xfId="7712"/>
    <cellStyle name="Énfasis5 2" xfId="7713"/>
    <cellStyle name="Énfasis5 3" xfId="7714"/>
    <cellStyle name="Énfasis5 4" xfId="7715"/>
    <cellStyle name="Énfasis5 5" xfId="7716"/>
    <cellStyle name="Énfasis5 6" xfId="7717"/>
    <cellStyle name="Énfasis5 7" xfId="7718"/>
    <cellStyle name="Énfasis6 2" xfId="7719"/>
    <cellStyle name="Énfasis6 3" xfId="7720"/>
    <cellStyle name="Énfasis6 4" xfId="7721"/>
    <cellStyle name="Énfasis6 5" xfId="7722"/>
    <cellStyle name="Énfasis6 6" xfId="7723"/>
    <cellStyle name="Énfasis6 7" xfId="7724"/>
    <cellStyle name="Entered" xfId="7725"/>
    <cellStyle name="Entered 10" xfId="7726"/>
    <cellStyle name="Entered 11" xfId="7727"/>
    <cellStyle name="Entered 12" xfId="7728"/>
    <cellStyle name="Entered 13" xfId="7729"/>
    <cellStyle name="Entered 14" xfId="7730"/>
    <cellStyle name="Entered 15" xfId="7731"/>
    <cellStyle name="Entered 16" xfId="7732"/>
    <cellStyle name="Entered 17" xfId="7733"/>
    <cellStyle name="Entered 18" xfId="7734"/>
    <cellStyle name="Entered 19" xfId="7735"/>
    <cellStyle name="Entered 2" xfId="7736"/>
    <cellStyle name="Entered 20" xfId="7737"/>
    <cellStyle name="Entered 21" xfId="7738"/>
    <cellStyle name="Entered 3" xfId="7739"/>
    <cellStyle name="Entered 4" xfId="7740"/>
    <cellStyle name="Entered 5" xfId="7741"/>
    <cellStyle name="Entered 6" xfId="7742"/>
    <cellStyle name="Entered 7" xfId="7743"/>
    <cellStyle name="Entered 8" xfId="7744"/>
    <cellStyle name="Entered 9" xfId="7745"/>
    <cellStyle name="Entrada 2" xfId="7746"/>
    <cellStyle name="Entrada 2 10" xfId="7747"/>
    <cellStyle name="Entrada 2 10 2" xfId="7748"/>
    <cellStyle name="Entrada 2 10 2 2" xfId="7749"/>
    <cellStyle name="Entrada 2 10 2 2 2" xfId="7750"/>
    <cellStyle name="Entrada 2 10 2 2 3" xfId="7751"/>
    <cellStyle name="Entrada 2 10 2 2 4" xfId="7752"/>
    <cellStyle name="Entrada 2 10 2 3" xfId="7753"/>
    <cellStyle name="Entrada 2 10 2 3 2" xfId="7754"/>
    <cellStyle name="Entrada 2 10 2 3 3" xfId="7755"/>
    <cellStyle name="Entrada 2 10 2 3 4" xfId="7756"/>
    <cellStyle name="Entrada 2 10 2 4" xfId="7757"/>
    <cellStyle name="Entrada 2 10 2 5" xfId="7758"/>
    <cellStyle name="Entrada 2 10 2 6" xfId="7759"/>
    <cellStyle name="Entrada 2 10 3" xfId="7760"/>
    <cellStyle name="Entrada 2 10 3 2" xfId="7761"/>
    <cellStyle name="Entrada 2 10 3 2 2" xfId="7762"/>
    <cellStyle name="Entrada 2 10 3 2 3" xfId="7763"/>
    <cellStyle name="Entrada 2 10 3 2 4" xfId="7764"/>
    <cellStyle name="Entrada 2 10 3 3" xfId="7765"/>
    <cellStyle name="Entrada 2 10 3 3 2" xfId="7766"/>
    <cellStyle name="Entrada 2 10 3 3 3" xfId="7767"/>
    <cellStyle name="Entrada 2 10 3 3 4" xfId="7768"/>
    <cellStyle name="Entrada 2 10 3 4" xfId="7769"/>
    <cellStyle name="Entrada 2 10 3 5" xfId="7770"/>
    <cellStyle name="Entrada 2 10 3 6" xfId="7771"/>
    <cellStyle name="Entrada 2 10 4" xfId="7772"/>
    <cellStyle name="Entrada 2 10 4 2" xfId="7773"/>
    <cellStyle name="Entrada 2 10 4 3" xfId="7774"/>
    <cellStyle name="Entrada 2 10 4 4" xfId="7775"/>
    <cellStyle name="Entrada 2 10 5" xfId="7776"/>
    <cellStyle name="Entrada 2 10 6" xfId="7777"/>
    <cellStyle name="Entrada 2 11" xfId="7778"/>
    <cellStyle name="Entrada 2 11 2" xfId="7779"/>
    <cellStyle name="Entrada 2 11 2 2" xfId="7780"/>
    <cellStyle name="Entrada 2 11 2 2 2" xfId="7781"/>
    <cellStyle name="Entrada 2 11 2 2 3" xfId="7782"/>
    <cellStyle name="Entrada 2 11 2 2 4" xfId="7783"/>
    <cellStyle name="Entrada 2 11 2 3" xfId="7784"/>
    <cellStyle name="Entrada 2 11 2 3 2" xfId="7785"/>
    <cellStyle name="Entrada 2 11 2 3 3" xfId="7786"/>
    <cellStyle name="Entrada 2 11 2 3 4" xfId="7787"/>
    <cellStyle name="Entrada 2 11 2 4" xfId="7788"/>
    <cellStyle name="Entrada 2 11 2 5" xfId="7789"/>
    <cellStyle name="Entrada 2 11 2 6" xfId="7790"/>
    <cellStyle name="Entrada 2 11 3" xfId="7791"/>
    <cellStyle name="Entrada 2 11 3 2" xfId="7792"/>
    <cellStyle name="Entrada 2 11 3 2 2" xfId="7793"/>
    <cellStyle name="Entrada 2 11 3 2 3" xfId="7794"/>
    <cellStyle name="Entrada 2 11 3 2 4" xfId="7795"/>
    <cellStyle name="Entrada 2 11 3 3" xfId="7796"/>
    <cellStyle name="Entrada 2 11 3 3 2" xfId="7797"/>
    <cellStyle name="Entrada 2 11 3 3 3" xfId="7798"/>
    <cellStyle name="Entrada 2 11 3 3 4" xfId="7799"/>
    <cellStyle name="Entrada 2 11 3 4" xfId="7800"/>
    <cellStyle name="Entrada 2 11 3 5" xfId="7801"/>
    <cellStyle name="Entrada 2 11 3 6" xfId="7802"/>
    <cellStyle name="Entrada 2 11 4" xfId="7803"/>
    <cellStyle name="Entrada 2 11 5" xfId="7804"/>
    <cellStyle name="Entrada 2 11 6" xfId="7805"/>
    <cellStyle name="Entrada 2 12" xfId="7806"/>
    <cellStyle name="Entrada 2 13" xfId="7807"/>
    <cellStyle name="Entrada 2 2" xfId="7808"/>
    <cellStyle name="Entrada 2 2 10" xfId="7809"/>
    <cellStyle name="Entrada 2 2 10 2" xfId="7810"/>
    <cellStyle name="Entrada 2 2 10 2 2" xfId="7811"/>
    <cellStyle name="Entrada 2 2 10 2 2 2" xfId="7812"/>
    <cellStyle name="Entrada 2 2 10 2 2 3" xfId="7813"/>
    <cellStyle name="Entrada 2 2 10 2 2 4" xfId="7814"/>
    <cellStyle name="Entrada 2 2 10 2 3" xfId="7815"/>
    <cellStyle name="Entrada 2 2 10 2 3 2" xfId="7816"/>
    <cellStyle name="Entrada 2 2 10 2 3 3" xfId="7817"/>
    <cellStyle name="Entrada 2 2 10 2 3 4" xfId="7818"/>
    <cellStyle name="Entrada 2 2 10 2 4" xfId="7819"/>
    <cellStyle name="Entrada 2 2 10 2 5" xfId="7820"/>
    <cellStyle name="Entrada 2 2 10 2 6" xfId="7821"/>
    <cellStyle name="Entrada 2 2 10 3" xfId="7822"/>
    <cellStyle name="Entrada 2 2 10 3 2" xfId="7823"/>
    <cellStyle name="Entrada 2 2 10 3 2 2" xfId="7824"/>
    <cellStyle name="Entrada 2 2 10 3 2 3" xfId="7825"/>
    <cellStyle name="Entrada 2 2 10 3 2 4" xfId="7826"/>
    <cellStyle name="Entrada 2 2 10 3 3" xfId="7827"/>
    <cellStyle name="Entrada 2 2 10 3 3 2" xfId="7828"/>
    <cellStyle name="Entrada 2 2 10 3 3 3" xfId="7829"/>
    <cellStyle name="Entrada 2 2 10 3 3 4" xfId="7830"/>
    <cellStyle name="Entrada 2 2 10 3 4" xfId="7831"/>
    <cellStyle name="Entrada 2 2 10 3 5" xfId="7832"/>
    <cellStyle name="Entrada 2 2 10 3 6" xfId="7833"/>
    <cellStyle name="Entrada 2 2 10 4" xfId="7834"/>
    <cellStyle name="Entrada 2 2 10 5" xfId="7835"/>
    <cellStyle name="Entrada 2 2 10 6" xfId="7836"/>
    <cellStyle name="Entrada 2 2 11" xfId="7837"/>
    <cellStyle name="Entrada 2 2 12" xfId="7838"/>
    <cellStyle name="Entrada 2 2 2" xfId="7839"/>
    <cellStyle name="Entrada 2 2 2 2" xfId="7840"/>
    <cellStyle name="Entrada 2 2 2 2 2" xfId="7841"/>
    <cellStyle name="Entrada 2 2 2 2 2 2" xfId="7842"/>
    <cellStyle name="Entrada 2 2 2 2 2 2 2" xfId="7843"/>
    <cellStyle name="Entrada 2 2 2 2 2 2 3" xfId="7844"/>
    <cellStyle name="Entrada 2 2 2 2 2 2 4" xfId="7845"/>
    <cellStyle name="Entrada 2 2 2 2 2 3" xfId="7846"/>
    <cellStyle name="Entrada 2 2 2 2 2 3 2" xfId="7847"/>
    <cellStyle name="Entrada 2 2 2 2 2 3 3" xfId="7848"/>
    <cellStyle name="Entrada 2 2 2 2 2 3 4" xfId="7849"/>
    <cellStyle name="Entrada 2 2 2 2 2 4" xfId="7850"/>
    <cellStyle name="Entrada 2 2 2 2 2 5" xfId="7851"/>
    <cellStyle name="Entrada 2 2 2 2 2 6" xfId="7852"/>
    <cellStyle name="Entrada 2 2 2 2 3" xfId="7853"/>
    <cellStyle name="Entrada 2 2 2 2 3 2" xfId="7854"/>
    <cellStyle name="Entrada 2 2 2 2 3 2 2" xfId="7855"/>
    <cellStyle name="Entrada 2 2 2 2 3 2 3" xfId="7856"/>
    <cellStyle name="Entrada 2 2 2 2 3 2 4" xfId="7857"/>
    <cellStyle name="Entrada 2 2 2 2 3 3" xfId="7858"/>
    <cellStyle name="Entrada 2 2 2 2 3 3 2" xfId="7859"/>
    <cellStyle name="Entrada 2 2 2 2 3 3 3" xfId="7860"/>
    <cellStyle name="Entrada 2 2 2 2 3 3 4" xfId="7861"/>
    <cellStyle name="Entrada 2 2 2 2 3 4" xfId="7862"/>
    <cellStyle name="Entrada 2 2 2 2 3 5" xfId="7863"/>
    <cellStyle name="Entrada 2 2 2 2 3 6" xfId="7864"/>
    <cellStyle name="Entrada 2 2 2 2 4" xfId="7865"/>
    <cellStyle name="Entrada 2 2 2 2 5" xfId="7866"/>
    <cellStyle name="Entrada 2 2 2 2 6" xfId="7867"/>
    <cellStyle name="Entrada 2 2 2 3" xfId="7868"/>
    <cellStyle name="Entrada 2 2 2 4" xfId="7869"/>
    <cellStyle name="Entrada 2 2 3" xfId="7870"/>
    <cellStyle name="Entrada 2 2 3 2" xfId="7871"/>
    <cellStyle name="Entrada 2 2 3 2 2" xfId="7872"/>
    <cellStyle name="Entrada 2 2 3 2 2 2" xfId="7873"/>
    <cellStyle name="Entrada 2 2 3 2 2 2 2" xfId="7874"/>
    <cellStyle name="Entrada 2 2 3 2 2 2 3" xfId="7875"/>
    <cellStyle name="Entrada 2 2 3 2 2 2 4" xfId="7876"/>
    <cellStyle name="Entrada 2 2 3 2 2 3" xfId="7877"/>
    <cellStyle name="Entrada 2 2 3 2 2 3 2" xfId="7878"/>
    <cellStyle name="Entrada 2 2 3 2 2 3 3" xfId="7879"/>
    <cellStyle name="Entrada 2 2 3 2 2 3 4" xfId="7880"/>
    <cellStyle name="Entrada 2 2 3 2 2 4" xfId="7881"/>
    <cellStyle name="Entrada 2 2 3 2 2 5" xfId="7882"/>
    <cellStyle name="Entrada 2 2 3 2 2 6" xfId="7883"/>
    <cellStyle name="Entrada 2 2 3 2 3" xfId="7884"/>
    <cellStyle name="Entrada 2 2 3 2 3 2" xfId="7885"/>
    <cellStyle name="Entrada 2 2 3 2 3 2 2" xfId="7886"/>
    <cellStyle name="Entrada 2 2 3 2 3 2 3" xfId="7887"/>
    <cellStyle name="Entrada 2 2 3 2 3 2 4" xfId="7888"/>
    <cellStyle name="Entrada 2 2 3 2 3 3" xfId="7889"/>
    <cellStyle name="Entrada 2 2 3 2 3 3 2" xfId="7890"/>
    <cellStyle name="Entrada 2 2 3 2 3 3 3" xfId="7891"/>
    <cellStyle name="Entrada 2 2 3 2 3 3 4" xfId="7892"/>
    <cellStyle name="Entrada 2 2 3 2 3 4" xfId="7893"/>
    <cellStyle name="Entrada 2 2 3 2 3 5" xfId="7894"/>
    <cellStyle name="Entrada 2 2 3 2 3 6" xfId="7895"/>
    <cellStyle name="Entrada 2 2 3 2 4" xfId="7896"/>
    <cellStyle name="Entrada 2 2 3 2 5" xfId="7897"/>
    <cellStyle name="Entrada 2 2 3 2 6" xfId="7898"/>
    <cellStyle name="Entrada 2 2 3 3" xfId="7899"/>
    <cellStyle name="Entrada 2 2 3 4" xfId="7900"/>
    <cellStyle name="Entrada 2 2 4" xfId="7901"/>
    <cellStyle name="Entrada 2 2 4 2" xfId="7902"/>
    <cellStyle name="Entrada 2 2 4 2 2" xfId="7903"/>
    <cellStyle name="Entrada 2 2 4 2 2 2" xfId="7904"/>
    <cellStyle name="Entrada 2 2 4 2 2 2 2" xfId="7905"/>
    <cellStyle name="Entrada 2 2 4 2 2 2 3" xfId="7906"/>
    <cellStyle name="Entrada 2 2 4 2 2 2 4" xfId="7907"/>
    <cellStyle name="Entrada 2 2 4 2 2 3" xfId="7908"/>
    <cellStyle name="Entrada 2 2 4 2 2 3 2" xfId="7909"/>
    <cellStyle name="Entrada 2 2 4 2 2 3 3" xfId="7910"/>
    <cellStyle name="Entrada 2 2 4 2 2 3 4" xfId="7911"/>
    <cellStyle name="Entrada 2 2 4 2 2 4" xfId="7912"/>
    <cellStyle name="Entrada 2 2 4 2 2 5" xfId="7913"/>
    <cellStyle name="Entrada 2 2 4 2 2 6" xfId="7914"/>
    <cellStyle name="Entrada 2 2 4 2 3" xfId="7915"/>
    <cellStyle name="Entrada 2 2 4 2 3 2" xfId="7916"/>
    <cellStyle name="Entrada 2 2 4 2 3 2 2" xfId="7917"/>
    <cellStyle name="Entrada 2 2 4 2 3 2 3" xfId="7918"/>
    <cellStyle name="Entrada 2 2 4 2 3 2 4" xfId="7919"/>
    <cellStyle name="Entrada 2 2 4 2 3 3" xfId="7920"/>
    <cellStyle name="Entrada 2 2 4 2 3 3 2" xfId="7921"/>
    <cellStyle name="Entrada 2 2 4 2 3 3 3" xfId="7922"/>
    <cellStyle name="Entrada 2 2 4 2 3 3 4" xfId="7923"/>
    <cellStyle name="Entrada 2 2 4 2 3 4" xfId="7924"/>
    <cellStyle name="Entrada 2 2 4 2 3 5" xfId="7925"/>
    <cellStyle name="Entrada 2 2 4 2 3 6" xfId="7926"/>
    <cellStyle name="Entrada 2 2 4 2 4" xfId="7927"/>
    <cellStyle name="Entrada 2 2 4 2 5" xfId="7928"/>
    <cellStyle name="Entrada 2 2 4 2 6" xfId="7929"/>
    <cellStyle name="Entrada 2 2 4 3" xfId="7930"/>
    <cellStyle name="Entrada 2 2 4 4" xfId="7931"/>
    <cellStyle name="Entrada 2 2 5" xfId="7932"/>
    <cellStyle name="Entrada 2 2 5 2" xfId="7933"/>
    <cellStyle name="Entrada 2 2 5 2 2" xfId="7934"/>
    <cellStyle name="Entrada 2 2 5 2 2 2" xfId="7935"/>
    <cellStyle name="Entrada 2 2 5 2 2 2 2" xfId="7936"/>
    <cellStyle name="Entrada 2 2 5 2 2 2 3" xfId="7937"/>
    <cellStyle name="Entrada 2 2 5 2 2 2 4" xfId="7938"/>
    <cellStyle name="Entrada 2 2 5 2 2 3" xfId="7939"/>
    <cellStyle name="Entrada 2 2 5 2 2 3 2" xfId="7940"/>
    <cellStyle name="Entrada 2 2 5 2 2 3 3" xfId="7941"/>
    <cellStyle name="Entrada 2 2 5 2 2 3 4" xfId="7942"/>
    <cellStyle name="Entrada 2 2 5 2 2 4" xfId="7943"/>
    <cellStyle name="Entrada 2 2 5 2 2 5" xfId="7944"/>
    <cellStyle name="Entrada 2 2 5 2 2 6" xfId="7945"/>
    <cellStyle name="Entrada 2 2 5 2 3" xfId="7946"/>
    <cellStyle name="Entrada 2 2 5 2 3 2" xfId="7947"/>
    <cellStyle name="Entrada 2 2 5 2 3 2 2" xfId="7948"/>
    <cellStyle name="Entrada 2 2 5 2 3 2 3" xfId="7949"/>
    <cellStyle name="Entrada 2 2 5 2 3 2 4" xfId="7950"/>
    <cellStyle name="Entrada 2 2 5 2 3 3" xfId="7951"/>
    <cellStyle name="Entrada 2 2 5 2 3 3 2" xfId="7952"/>
    <cellStyle name="Entrada 2 2 5 2 3 3 3" xfId="7953"/>
    <cellStyle name="Entrada 2 2 5 2 3 3 4" xfId="7954"/>
    <cellStyle name="Entrada 2 2 5 2 3 4" xfId="7955"/>
    <cellStyle name="Entrada 2 2 5 2 3 5" xfId="7956"/>
    <cellStyle name="Entrada 2 2 5 2 3 6" xfId="7957"/>
    <cellStyle name="Entrada 2 2 5 2 4" xfId="7958"/>
    <cellStyle name="Entrada 2 2 5 2 5" xfId="7959"/>
    <cellStyle name="Entrada 2 2 5 2 6" xfId="7960"/>
    <cellStyle name="Entrada 2 2 5 3" xfId="7961"/>
    <cellStyle name="Entrada 2 2 5 4" xfId="7962"/>
    <cellStyle name="Entrada 2 2 6" xfId="7963"/>
    <cellStyle name="Entrada 2 2 6 2" xfId="7964"/>
    <cellStyle name="Entrada 2 2 6 2 2" xfId="7965"/>
    <cellStyle name="Entrada 2 2 6 2 2 2" xfId="7966"/>
    <cellStyle name="Entrada 2 2 6 2 2 3" xfId="7967"/>
    <cellStyle name="Entrada 2 2 6 2 2 4" xfId="7968"/>
    <cellStyle name="Entrada 2 2 6 2 3" xfId="7969"/>
    <cellStyle name="Entrada 2 2 6 2 3 2" xfId="7970"/>
    <cellStyle name="Entrada 2 2 6 2 3 3" xfId="7971"/>
    <cellStyle name="Entrada 2 2 6 2 3 4" xfId="7972"/>
    <cellStyle name="Entrada 2 2 6 2 4" xfId="7973"/>
    <cellStyle name="Entrada 2 2 6 2 5" xfId="7974"/>
    <cellStyle name="Entrada 2 2 6 2 6" xfId="7975"/>
    <cellStyle name="Entrada 2 2 6 3" xfId="7976"/>
    <cellStyle name="Entrada 2 2 6 3 2" xfId="7977"/>
    <cellStyle name="Entrada 2 2 6 3 2 2" xfId="7978"/>
    <cellStyle name="Entrada 2 2 6 3 2 3" xfId="7979"/>
    <cellStyle name="Entrada 2 2 6 3 2 4" xfId="7980"/>
    <cellStyle name="Entrada 2 2 6 3 3" xfId="7981"/>
    <cellStyle name="Entrada 2 2 6 3 3 2" xfId="7982"/>
    <cellStyle name="Entrada 2 2 6 3 3 3" xfId="7983"/>
    <cellStyle name="Entrada 2 2 6 3 3 4" xfId="7984"/>
    <cellStyle name="Entrada 2 2 6 3 4" xfId="7985"/>
    <cellStyle name="Entrada 2 2 6 3 5" xfId="7986"/>
    <cellStyle name="Entrada 2 2 6 3 6" xfId="7987"/>
    <cellStyle name="Entrada 2 2 6 4" xfId="7988"/>
    <cellStyle name="Entrada 2 2 6 4 2" xfId="7989"/>
    <cellStyle name="Entrada 2 2 6 4 3" xfId="7990"/>
    <cellStyle name="Entrada 2 2 6 4 4" xfId="7991"/>
    <cellStyle name="Entrada 2 2 6 5" xfId="7992"/>
    <cellStyle name="Entrada 2 2 6 6" xfId="7993"/>
    <cellStyle name="Entrada 2 2 7" xfId="7994"/>
    <cellStyle name="Entrada 2 2 7 2" xfId="7995"/>
    <cellStyle name="Entrada 2 2 7 2 2" xfId="7996"/>
    <cellStyle name="Entrada 2 2 7 2 2 2" xfId="7997"/>
    <cellStyle name="Entrada 2 2 7 2 2 3" xfId="7998"/>
    <cellStyle name="Entrada 2 2 7 2 2 4" xfId="7999"/>
    <cellStyle name="Entrada 2 2 7 2 3" xfId="8000"/>
    <cellStyle name="Entrada 2 2 7 2 3 2" xfId="8001"/>
    <cellStyle name="Entrada 2 2 7 2 3 3" xfId="8002"/>
    <cellStyle name="Entrada 2 2 7 2 3 4" xfId="8003"/>
    <cellStyle name="Entrada 2 2 7 2 4" xfId="8004"/>
    <cellStyle name="Entrada 2 2 7 2 5" xfId="8005"/>
    <cellStyle name="Entrada 2 2 7 2 6" xfId="8006"/>
    <cellStyle name="Entrada 2 2 7 3" xfId="8007"/>
    <cellStyle name="Entrada 2 2 7 3 2" xfId="8008"/>
    <cellStyle name="Entrada 2 2 7 3 2 2" xfId="8009"/>
    <cellStyle name="Entrada 2 2 7 3 2 3" xfId="8010"/>
    <cellStyle name="Entrada 2 2 7 3 2 4" xfId="8011"/>
    <cellStyle name="Entrada 2 2 7 3 3" xfId="8012"/>
    <cellStyle name="Entrada 2 2 7 3 3 2" xfId="8013"/>
    <cellStyle name="Entrada 2 2 7 3 3 3" xfId="8014"/>
    <cellStyle name="Entrada 2 2 7 3 3 4" xfId="8015"/>
    <cellStyle name="Entrada 2 2 7 3 4" xfId="8016"/>
    <cellStyle name="Entrada 2 2 7 3 5" xfId="8017"/>
    <cellStyle name="Entrada 2 2 7 3 6" xfId="8018"/>
    <cellStyle name="Entrada 2 2 7 4" xfId="8019"/>
    <cellStyle name="Entrada 2 2 7 4 2" xfId="8020"/>
    <cellStyle name="Entrada 2 2 7 4 3" xfId="8021"/>
    <cellStyle name="Entrada 2 2 7 4 4" xfId="8022"/>
    <cellStyle name="Entrada 2 2 7 5" xfId="8023"/>
    <cellStyle name="Entrada 2 2 7 6" xfId="8024"/>
    <cellStyle name="Entrada 2 2 8" xfId="8025"/>
    <cellStyle name="Entrada 2 2 8 2" xfId="8026"/>
    <cellStyle name="Entrada 2 2 8 2 2" xfId="8027"/>
    <cellStyle name="Entrada 2 2 8 2 2 2" xfId="8028"/>
    <cellStyle name="Entrada 2 2 8 2 2 3" xfId="8029"/>
    <cellStyle name="Entrada 2 2 8 2 2 4" xfId="8030"/>
    <cellStyle name="Entrada 2 2 8 2 3" xfId="8031"/>
    <cellStyle name="Entrada 2 2 8 2 3 2" xfId="8032"/>
    <cellStyle name="Entrada 2 2 8 2 3 3" xfId="8033"/>
    <cellStyle name="Entrada 2 2 8 2 3 4" xfId="8034"/>
    <cellStyle name="Entrada 2 2 8 2 4" xfId="8035"/>
    <cellStyle name="Entrada 2 2 8 2 5" xfId="8036"/>
    <cellStyle name="Entrada 2 2 8 2 6" xfId="8037"/>
    <cellStyle name="Entrada 2 2 8 3" xfId="8038"/>
    <cellStyle name="Entrada 2 2 8 3 2" xfId="8039"/>
    <cellStyle name="Entrada 2 2 8 3 2 2" xfId="8040"/>
    <cellStyle name="Entrada 2 2 8 3 2 3" xfId="8041"/>
    <cellStyle name="Entrada 2 2 8 3 2 4" xfId="8042"/>
    <cellStyle name="Entrada 2 2 8 3 3" xfId="8043"/>
    <cellStyle name="Entrada 2 2 8 3 3 2" xfId="8044"/>
    <cellStyle name="Entrada 2 2 8 3 3 3" xfId="8045"/>
    <cellStyle name="Entrada 2 2 8 3 3 4" xfId="8046"/>
    <cellStyle name="Entrada 2 2 8 3 4" xfId="8047"/>
    <cellStyle name="Entrada 2 2 8 3 5" xfId="8048"/>
    <cellStyle name="Entrada 2 2 8 3 6" xfId="8049"/>
    <cellStyle name="Entrada 2 2 8 4" xfId="8050"/>
    <cellStyle name="Entrada 2 2 8 4 2" xfId="8051"/>
    <cellStyle name="Entrada 2 2 8 4 3" xfId="8052"/>
    <cellStyle name="Entrada 2 2 8 4 4" xfId="8053"/>
    <cellStyle name="Entrada 2 2 8 5" xfId="8054"/>
    <cellStyle name="Entrada 2 2 8 6" xfId="8055"/>
    <cellStyle name="Entrada 2 2 9" xfId="8056"/>
    <cellStyle name="Entrada 2 2 9 2" xfId="8057"/>
    <cellStyle name="Entrada 2 2 9 2 2" xfId="8058"/>
    <cellStyle name="Entrada 2 2 9 2 2 2" xfId="8059"/>
    <cellStyle name="Entrada 2 2 9 2 2 3" xfId="8060"/>
    <cellStyle name="Entrada 2 2 9 2 2 4" xfId="8061"/>
    <cellStyle name="Entrada 2 2 9 2 3" xfId="8062"/>
    <cellStyle name="Entrada 2 2 9 2 3 2" xfId="8063"/>
    <cellStyle name="Entrada 2 2 9 2 3 3" xfId="8064"/>
    <cellStyle name="Entrada 2 2 9 2 3 4" xfId="8065"/>
    <cellStyle name="Entrada 2 2 9 2 4" xfId="8066"/>
    <cellStyle name="Entrada 2 2 9 2 5" xfId="8067"/>
    <cellStyle name="Entrada 2 2 9 2 6" xfId="8068"/>
    <cellStyle name="Entrada 2 2 9 3" xfId="8069"/>
    <cellStyle name="Entrada 2 2 9 3 2" xfId="8070"/>
    <cellStyle name="Entrada 2 2 9 3 2 2" xfId="8071"/>
    <cellStyle name="Entrada 2 2 9 3 2 3" xfId="8072"/>
    <cellStyle name="Entrada 2 2 9 3 2 4" xfId="8073"/>
    <cellStyle name="Entrada 2 2 9 3 3" xfId="8074"/>
    <cellStyle name="Entrada 2 2 9 3 3 2" xfId="8075"/>
    <cellStyle name="Entrada 2 2 9 3 3 3" xfId="8076"/>
    <cellStyle name="Entrada 2 2 9 3 3 4" xfId="8077"/>
    <cellStyle name="Entrada 2 2 9 3 4" xfId="8078"/>
    <cellStyle name="Entrada 2 2 9 3 5" xfId="8079"/>
    <cellStyle name="Entrada 2 2 9 3 6" xfId="8080"/>
    <cellStyle name="Entrada 2 2 9 4" xfId="8081"/>
    <cellStyle name="Entrada 2 2 9 4 2" xfId="8082"/>
    <cellStyle name="Entrada 2 2 9 4 3" xfId="8083"/>
    <cellStyle name="Entrada 2 2 9 4 4" xfId="8084"/>
    <cellStyle name="Entrada 2 2 9 5" xfId="8085"/>
    <cellStyle name="Entrada 2 2 9 6" xfId="8086"/>
    <cellStyle name="Entrada 2 3" xfId="8087"/>
    <cellStyle name="Entrada 2 3 10" xfId="8088"/>
    <cellStyle name="Entrada 2 3 10 2" xfId="8089"/>
    <cellStyle name="Entrada 2 3 10 2 2" xfId="8090"/>
    <cellStyle name="Entrada 2 3 10 2 2 2" xfId="8091"/>
    <cellStyle name="Entrada 2 3 10 2 2 3" xfId="8092"/>
    <cellStyle name="Entrada 2 3 10 2 2 4" xfId="8093"/>
    <cellStyle name="Entrada 2 3 10 2 3" xfId="8094"/>
    <cellStyle name="Entrada 2 3 10 2 3 2" xfId="8095"/>
    <cellStyle name="Entrada 2 3 10 2 3 3" xfId="8096"/>
    <cellStyle name="Entrada 2 3 10 2 3 4" xfId="8097"/>
    <cellStyle name="Entrada 2 3 10 2 4" xfId="8098"/>
    <cellStyle name="Entrada 2 3 10 2 5" xfId="8099"/>
    <cellStyle name="Entrada 2 3 10 2 6" xfId="8100"/>
    <cellStyle name="Entrada 2 3 10 3" xfId="8101"/>
    <cellStyle name="Entrada 2 3 10 3 2" xfId="8102"/>
    <cellStyle name="Entrada 2 3 10 3 2 2" xfId="8103"/>
    <cellStyle name="Entrada 2 3 10 3 2 3" xfId="8104"/>
    <cellStyle name="Entrada 2 3 10 3 2 4" xfId="8105"/>
    <cellStyle name="Entrada 2 3 10 3 3" xfId="8106"/>
    <cellStyle name="Entrada 2 3 10 3 3 2" xfId="8107"/>
    <cellStyle name="Entrada 2 3 10 3 3 3" xfId="8108"/>
    <cellStyle name="Entrada 2 3 10 3 3 4" xfId="8109"/>
    <cellStyle name="Entrada 2 3 10 3 4" xfId="8110"/>
    <cellStyle name="Entrada 2 3 10 3 5" xfId="8111"/>
    <cellStyle name="Entrada 2 3 10 3 6" xfId="8112"/>
    <cellStyle name="Entrada 2 3 10 4" xfId="8113"/>
    <cellStyle name="Entrada 2 3 10 5" xfId="8114"/>
    <cellStyle name="Entrada 2 3 10 6" xfId="8115"/>
    <cellStyle name="Entrada 2 3 11" xfId="8116"/>
    <cellStyle name="Entrada 2 3 12" xfId="8117"/>
    <cellStyle name="Entrada 2 3 2" xfId="8118"/>
    <cellStyle name="Entrada 2 3 2 2" xfId="8119"/>
    <cellStyle name="Entrada 2 3 2 2 2" xfId="8120"/>
    <cellStyle name="Entrada 2 3 2 2 2 2" xfId="8121"/>
    <cellStyle name="Entrada 2 3 2 2 2 2 2" xfId="8122"/>
    <cellStyle name="Entrada 2 3 2 2 2 2 3" xfId="8123"/>
    <cellStyle name="Entrada 2 3 2 2 2 2 4" xfId="8124"/>
    <cellStyle name="Entrada 2 3 2 2 2 3" xfId="8125"/>
    <cellStyle name="Entrada 2 3 2 2 2 3 2" xfId="8126"/>
    <cellStyle name="Entrada 2 3 2 2 2 3 3" xfId="8127"/>
    <cellStyle name="Entrada 2 3 2 2 2 3 4" xfId="8128"/>
    <cellStyle name="Entrada 2 3 2 2 2 4" xfId="8129"/>
    <cellStyle name="Entrada 2 3 2 2 2 5" xfId="8130"/>
    <cellStyle name="Entrada 2 3 2 2 2 6" xfId="8131"/>
    <cellStyle name="Entrada 2 3 2 2 3" xfId="8132"/>
    <cellStyle name="Entrada 2 3 2 2 3 2" xfId="8133"/>
    <cellStyle name="Entrada 2 3 2 2 3 2 2" xfId="8134"/>
    <cellStyle name="Entrada 2 3 2 2 3 2 3" xfId="8135"/>
    <cellStyle name="Entrada 2 3 2 2 3 2 4" xfId="8136"/>
    <cellStyle name="Entrada 2 3 2 2 3 3" xfId="8137"/>
    <cellStyle name="Entrada 2 3 2 2 3 3 2" xfId="8138"/>
    <cellStyle name="Entrada 2 3 2 2 3 3 3" xfId="8139"/>
    <cellStyle name="Entrada 2 3 2 2 3 3 4" xfId="8140"/>
    <cellStyle name="Entrada 2 3 2 2 3 4" xfId="8141"/>
    <cellStyle name="Entrada 2 3 2 2 3 5" xfId="8142"/>
    <cellStyle name="Entrada 2 3 2 2 3 6" xfId="8143"/>
    <cellStyle name="Entrada 2 3 2 2 4" xfId="8144"/>
    <cellStyle name="Entrada 2 3 2 2 5" xfId="8145"/>
    <cellStyle name="Entrada 2 3 2 2 6" xfId="8146"/>
    <cellStyle name="Entrada 2 3 2 3" xfId="8147"/>
    <cellStyle name="Entrada 2 3 2 4" xfId="8148"/>
    <cellStyle name="Entrada 2 3 3" xfId="8149"/>
    <cellStyle name="Entrada 2 3 3 2" xfId="8150"/>
    <cellStyle name="Entrada 2 3 3 2 2" xfId="8151"/>
    <cellStyle name="Entrada 2 3 3 2 2 2" xfId="8152"/>
    <cellStyle name="Entrada 2 3 3 2 2 2 2" xfId="8153"/>
    <cellStyle name="Entrada 2 3 3 2 2 2 3" xfId="8154"/>
    <cellStyle name="Entrada 2 3 3 2 2 2 4" xfId="8155"/>
    <cellStyle name="Entrada 2 3 3 2 2 3" xfId="8156"/>
    <cellStyle name="Entrada 2 3 3 2 2 3 2" xfId="8157"/>
    <cellStyle name="Entrada 2 3 3 2 2 3 3" xfId="8158"/>
    <cellStyle name="Entrada 2 3 3 2 2 3 4" xfId="8159"/>
    <cellStyle name="Entrada 2 3 3 2 2 4" xfId="8160"/>
    <cellStyle name="Entrada 2 3 3 2 2 5" xfId="8161"/>
    <cellStyle name="Entrada 2 3 3 2 2 6" xfId="8162"/>
    <cellStyle name="Entrada 2 3 3 2 3" xfId="8163"/>
    <cellStyle name="Entrada 2 3 3 2 3 2" xfId="8164"/>
    <cellStyle name="Entrada 2 3 3 2 3 2 2" xfId="8165"/>
    <cellStyle name="Entrada 2 3 3 2 3 2 3" xfId="8166"/>
    <cellStyle name="Entrada 2 3 3 2 3 2 4" xfId="8167"/>
    <cellStyle name="Entrada 2 3 3 2 3 3" xfId="8168"/>
    <cellStyle name="Entrada 2 3 3 2 3 3 2" xfId="8169"/>
    <cellStyle name="Entrada 2 3 3 2 3 3 3" xfId="8170"/>
    <cellStyle name="Entrada 2 3 3 2 3 3 4" xfId="8171"/>
    <cellStyle name="Entrada 2 3 3 2 3 4" xfId="8172"/>
    <cellStyle name="Entrada 2 3 3 2 3 5" xfId="8173"/>
    <cellStyle name="Entrada 2 3 3 2 3 6" xfId="8174"/>
    <cellStyle name="Entrada 2 3 3 2 4" xfId="8175"/>
    <cellStyle name="Entrada 2 3 3 2 5" xfId="8176"/>
    <cellStyle name="Entrada 2 3 3 2 6" xfId="8177"/>
    <cellStyle name="Entrada 2 3 3 3" xfId="8178"/>
    <cellStyle name="Entrada 2 3 3 4" xfId="8179"/>
    <cellStyle name="Entrada 2 3 4" xfId="8180"/>
    <cellStyle name="Entrada 2 3 4 2" xfId="8181"/>
    <cellStyle name="Entrada 2 3 4 2 2" xfId="8182"/>
    <cellStyle name="Entrada 2 3 4 2 2 2" xfId="8183"/>
    <cellStyle name="Entrada 2 3 4 2 2 2 2" xfId="8184"/>
    <cellStyle name="Entrada 2 3 4 2 2 2 3" xfId="8185"/>
    <cellStyle name="Entrada 2 3 4 2 2 2 4" xfId="8186"/>
    <cellStyle name="Entrada 2 3 4 2 2 3" xfId="8187"/>
    <cellStyle name="Entrada 2 3 4 2 2 3 2" xfId="8188"/>
    <cellStyle name="Entrada 2 3 4 2 2 3 3" xfId="8189"/>
    <cellStyle name="Entrada 2 3 4 2 2 3 4" xfId="8190"/>
    <cellStyle name="Entrada 2 3 4 2 2 4" xfId="8191"/>
    <cellStyle name="Entrada 2 3 4 2 2 5" xfId="8192"/>
    <cellStyle name="Entrada 2 3 4 2 2 6" xfId="8193"/>
    <cellStyle name="Entrada 2 3 4 2 3" xfId="8194"/>
    <cellStyle name="Entrada 2 3 4 2 3 2" xfId="8195"/>
    <cellStyle name="Entrada 2 3 4 2 3 2 2" xfId="8196"/>
    <cellStyle name="Entrada 2 3 4 2 3 2 3" xfId="8197"/>
    <cellStyle name="Entrada 2 3 4 2 3 2 4" xfId="8198"/>
    <cellStyle name="Entrada 2 3 4 2 3 3" xfId="8199"/>
    <cellStyle name="Entrada 2 3 4 2 3 3 2" xfId="8200"/>
    <cellStyle name="Entrada 2 3 4 2 3 3 3" xfId="8201"/>
    <cellStyle name="Entrada 2 3 4 2 3 3 4" xfId="8202"/>
    <cellStyle name="Entrada 2 3 4 2 3 4" xfId="8203"/>
    <cellStyle name="Entrada 2 3 4 2 3 5" xfId="8204"/>
    <cellStyle name="Entrada 2 3 4 2 3 6" xfId="8205"/>
    <cellStyle name="Entrada 2 3 4 2 4" xfId="8206"/>
    <cellStyle name="Entrada 2 3 4 2 5" xfId="8207"/>
    <cellStyle name="Entrada 2 3 4 2 6" xfId="8208"/>
    <cellStyle name="Entrada 2 3 4 3" xfId="8209"/>
    <cellStyle name="Entrada 2 3 4 4" xfId="8210"/>
    <cellStyle name="Entrada 2 3 5" xfId="8211"/>
    <cellStyle name="Entrada 2 3 5 2" xfId="8212"/>
    <cellStyle name="Entrada 2 3 5 2 2" xfId="8213"/>
    <cellStyle name="Entrada 2 3 5 2 2 2" xfId="8214"/>
    <cellStyle name="Entrada 2 3 5 2 2 2 2" xfId="8215"/>
    <cellStyle name="Entrada 2 3 5 2 2 2 3" xfId="8216"/>
    <cellStyle name="Entrada 2 3 5 2 2 2 4" xfId="8217"/>
    <cellStyle name="Entrada 2 3 5 2 2 3" xfId="8218"/>
    <cellStyle name="Entrada 2 3 5 2 2 3 2" xfId="8219"/>
    <cellStyle name="Entrada 2 3 5 2 2 3 3" xfId="8220"/>
    <cellStyle name="Entrada 2 3 5 2 2 3 4" xfId="8221"/>
    <cellStyle name="Entrada 2 3 5 2 2 4" xfId="8222"/>
    <cellStyle name="Entrada 2 3 5 2 2 5" xfId="8223"/>
    <cellStyle name="Entrada 2 3 5 2 2 6" xfId="8224"/>
    <cellStyle name="Entrada 2 3 5 2 3" xfId="8225"/>
    <cellStyle name="Entrada 2 3 5 2 3 2" xfId="8226"/>
    <cellStyle name="Entrada 2 3 5 2 3 2 2" xfId="8227"/>
    <cellStyle name="Entrada 2 3 5 2 3 2 3" xfId="8228"/>
    <cellStyle name="Entrada 2 3 5 2 3 2 4" xfId="8229"/>
    <cellStyle name="Entrada 2 3 5 2 3 3" xfId="8230"/>
    <cellStyle name="Entrada 2 3 5 2 3 3 2" xfId="8231"/>
    <cellStyle name="Entrada 2 3 5 2 3 3 3" xfId="8232"/>
    <cellStyle name="Entrada 2 3 5 2 3 3 4" xfId="8233"/>
    <cellStyle name="Entrada 2 3 5 2 3 4" xfId="8234"/>
    <cellStyle name="Entrada 2 3 5 2 3 5" xfId="8235"/>
    <cellStyle name="Entrada 2 3 5 2 3 6" xfId="8236"/>
    <cellStyle name="Entrada 2 3 5 2 4" xfId="8237"/>
    <cellStyle name="Entrada 2 3 5 2 5" xfId="8238"/>
    <cellStyle name="Entrada 2 3 5 2 6" xfId="8239"/>
    <cellStyle name="Entrada 2 3 5 3" xfId="8240"/>
    <cellStyle name="Entrada 2 3 5 4" xfId="8241"/>
    <cellStyle name="Entrada 2 3 6" xfId="8242"/>
    <cellStyle name="Entrada 2 3 6 2" xfId="8243"/>
    <cellStyle name="Entrada 2 3 6 2 2" xfId="8244"/>
    <cellStyle name="Entrada 2 3 6 2 2 2" xfId="8245"/>
    <cellStyle name="Entrada 2 3 6 2 2 3" xfId="8246"/>
    <cellStyle name="Entrada 2 3 6 2 2 4" xfId="8247"/>
    <cellStyle name="Entrada 2 3 6 2 3" xfId="8248"/>
    <cellStyle name="Entrada 2 3 6 2 3 2" xfId="8249"/>
    <cellStyle name="Entrada 2 3 6 2 3 3" xfId="8250"/>
    <cellStyle name="Entrada 2 3 6 2 3 4" xfId="8251"/>
    <cellStyle name="Entrada 2 3 6 2 4" xfId="8252"/>
    <cellStyle name="Entrada 2 3 6 2 5" xfId="8253"/>
    <cellStyle name="Entrada 2 3 6 2 6" xfId="8254"/>
    <cellStyle name="Entrada 2 3 6 3" xfId="8255"/>
    <cellStyle name="Entrada 2 3 6 3 2" xfId="8256"/>
    <cellStyle name="Entrada 2 3 6 3 2 2" xfId="8257"/>
    <cellStyle name="Entrada 2 3 6 3 2 3" xfId="8258"/>
    <cellStyle name="Entrada 2 3 6 3 2 4" xfId="8259"/>
    <cellStyle name="Entrada 2 3 6 3 3" xfId="8260"/>
    <cellStyle name="Entrada 2 3 6 3 3 2" xfId="8261"/>
    <cellStyle name="Entrada 2 3 6 3 3 3" xfId="8262"/>
    <cellStyle name="Entrada 2 3 6 3 3 4" xfId="8263"/>
    <cellStyle name="Entrada 2 3 6 3 4" xfId="8264"/>
    <cellStyle name="Entrada 2 3 6 3 5" xfId="8265"/>
    <cellStyle name="Entrada 2 3 6 3 6" xfId="8266"/>
    <cellStyle name="Entrada 2 3 6 4" xfId="8267"/>
    <cellStyle name="Entrada 2 3 6 4 2" xfId="8268"/>
    <cellStyle name="Entrada 2 3 6 4 3" xfId="8269"/>
    <cellStyle name="Entrada 2 3 6 4 4" xfId="8270"/>
    <cellStyle name="Entrada 2 3 6 5" xfId="8271"/>
    <cellStyle name="Entrada 2 3 6 6" xfId="8272"/>
    <cellStyle name="Entrada 2 3 7" xfId="8273"/>
    <cellStyle name="Entrada 2 3 7 2" xfId="8274"/>
    <cellStyle name="Entrada 2 3 7 2 2" xfId="8275"/>
    <cellStyle name="Entrada 2 3 7 2 2 2" xfId="8276"/>
    <cellStyle name="Entrada 2 3 7 2 2 3" xfId="8277"/>
    <cellStyle name="Entrada 2 3 7 2 2 4" xfId="8278"/>
    <cellStyle name="Entrada 2 3 7 2 3" xfId="8279"/>
    <cellStyle name="Entrada 2 3 7 2 3 2" xfId="8280"/>
    <cellStyle name="Entrada 2 3 7 2 3 3" xfId="8281"/>
    <cellStyle name="Entrada 2 3 7 2 3 4" xfId="8282"/>
    <cellStyle name="Entrada 2 3 7 2 4" xfId="8283"/>
    <cellStyle name="Entrada 2 3 7 2 5" xfId="8284"/>
    <cellStyle name="Entrada 2 3 7 2 6" xfId="8285"/>
    <cellStyle name="Entrada 2 3 7 3" xfId="8286"/>
    <cellStyle name="Entrada 2 3 7 3 2" xfId="8287"/>
    <cellStyle name="Entrada 2 3 7 3 2 2" xfId="8288"/>
    <cellStyle name="Entrada 2 3 7 3 2 3" xfId="8289"/>
    <cellStyle name="Entrada 2 3 7 3 2 4" xfId="8290"/>
    <cellStyle name="Entrada 2 3 7 3 3" xfId="8291"/>
    <cellStyle name="Entrada 2 3 7 3 3 2" xfId="8292"/>
    <cellStyle name="Entrada 2 3 7 3 3 3" xfId="8293"/>
    <cellStyle name="Entrada 2 3 7 3 3 4" xfId="8294"/>
    <cellStyle name="Entrada 2 3 7 3 4" xfId="8295"/>
    <cellStyle name="Entrada 2 3 7 3 5" xfId="8296"/>
    <cellStyle name="Entrada 2 3 7 3 6" xfId="8297"/>
    <cellStyle name="Entrada 2 3 7 4" xfId="8298"/>
    <cellStyle name="Entrada 2 3 7 4 2" xfId="8299"/>
    <cellStyle name="Entrada 2 3 7 4 3" xfId="8300"/>
    <cellStyle name="Entrada 2 3 7 4 4" xfId="8301"/>
    <cellStyle name="Entrada 2 3 7 5" xfId="8302"/>
    <cellStyle name="Entrada 2 3 7 6" xfId="8303"/>
    <cellStyle name="Entrada 2 3 8" xfId="8304"/>
    <cellStyle name="Entrada 2 3 8 2" xfId="8305"/>
    <cellStyle name="Entrada 2 3 8 2 2" xfId="8306"/>
    <cellStyle name="Entrada 2 3 8 2 2 2" xfId="8307"/>
    <cellStyle name="Entrada 2 3 8 2 2 3" xfId="8308"/>
    <cellStyle name="Entrada 2 3 8 2 2 4" xfId="8309"/>
    <cellStyle name="Entrada 2 3 8 2 3" xfId="8310"/>
    <cellStyle name="Entrada 2 3 8 2 3 2" xfId="8311"/>
    <cellStyle name="Entrada 2 3 8 2 3 3" xfId="8312"/>
    <cellStyle name="Entrada 2 3 8 2 3 4" xfId="8313"/>
    <cellStyle name="Entrada 2 3 8 2 4" xfId="8314"/>
    <cellStyle name="Entrada 2 3 8 2 5" xfId="8315"/>
    <cellStyle name="Entrada 2 3 8 2 6" xfId="8316"/>
    <cellStyle name="Entrada 2 3 8 3" xfId="8317"/>
    <cellStyle name="Entrada 2 3 8 3 2" xfId="8318"/>
    <cellStyle name="Entrada 2 3 8 3 2 2" xfId="8319"/>
    <cellStyle name="Entrada 2 3 8 3 2 3" xfId="8320"/>
    <cellStyle name="Entrada 2 3 8 3 2 4" xfId="8321"/>
    <cellStyle name="Entrada 2 3 8 3 3" xfId="8322"/>
    <cellStyle name="Entrada 2 3 8 3 3 2" xfId="8323"/>
    <cellStyle name="Entrada 2 3 8 3 3 3" xfId="8324"/>
    <cellStyle name="Entrada 2 3 8 3 3 4" xfId="8325"/>
    <cellStyle name="Entrada 2 3 8 3 4" xfId="8326"/>
    <cellStyle name="Entrada 2 3 8 3 5" xfId="8327"/>
    <cellStyle name="Entrada 2 3 8 3 6" xfId="8328"/>
    <cellStyle name="Entrada 2 3 8 4" xfId="8329"/>
    <cellStyle name="Entrada 2 3 8 4 2" xfId="8330"/>
    <cellStyle name="Entrada 2 3 8 4 3" xfId="8331"/>
    <cellStyle name="Entrada 2 3 8 4 4" xfId="8332"/>
    <cellStyle name="Entrada 2 3 8 5" xfId="8333"/>
    <cellStyle name="Entrada 2 3 8 6" xfId="8334"/>
    <cellStyle name="Entrada 2 3 9" xfId="8335"/>
    <cellStyle name="Entrada 2 3 9 2" xfId="8336"/>
    <cellStyle name="Entrada 2 3 9 2 2" xfId="8337"/>
    <cellStyle name="Entrada 2 3 9 2 2 2" xfId="8338"/>
    <cellStyle name="Entrada 2 3 9 2 2 3" xfId="8339"/>
    <cellStyle name="Entrada 2 3 9 2 2 4" xfId="8340"/>
    <cellStyle name="Entrada 2 3 9 2 3" xfId="8341"/>
    <cellStyle name="Entrada 2 3 9 2 3 2" xfId="8342"/>
    <cellStyle name="Entrada 2 3 9 2 3 3" xfId="8343"/>
    <cellStyle name="Entrada 2 3 9 2 3 4" xfId="8344"/>
    <cellStyle name="Entrada 2 3 9 2 4" xfId="8345"/>
    <cellStyle name="Entrada 2 3 9 2 5" xfId="8346"/>
    <cellStyle name="Entrada 2 3 9 2 6" xfId="8347"/>
    <cellStyle name="Entrada 2 3 9 3" xfId="8348"/>
    <cellStyle name="Entrada 2 3 9 3 2" xfId="8349"/>
    <cellStyle name="Entrada 2 3 9 3 2 2" xfId="8350"/>
    <cellStyle name="Entrada 2 3 9 3 2 3" xfId="8351"/>
    <cellStyle name="Entrada 2 3 9 3 2 4" xfId="8352"/>
    <cellStyle name="Entrada 2 3 9 3 3" xfId="8353"/>
    <cellStyle name="Entrada 2 3 9 3 3 2" xfId="8354"/>
    <cellStyle name="Entrada 2 3 9 3 3 3" xfId="8355"/>
    <cellStyle name="Entrada 2 3 9 3 3 4" xfId="8356"/>
    <cellStyle name="Entrada 2 3 9 3 4" xfId="8357"/>
    <cellStyle name="Entrada 2 3 9 3 5" xfId="8358"/>
    <cellStyle name="Entrada 2 3 9 3 6" xfId="8359"/>
    <cellStyle name="Entrada 2 3 9 4" xfId="8360"/>
    <cellStyle name="Entrada 2 3 9 4 2" xfId="8361"/>
    <cellStyle name="Entrada 2 3 9 4 3" xfId="8362"/>
    <cellStyle name="Entrada 2 3 9 4 4" xfId="8363"/>
    <cellStyle name="Entrada 2 3 9 5" xfId="8364"/>
    <cellStyle name="Entrada 2 3 9 6" xfId="8365"/>
    <cellStyle name="Entrada 2 4" xfId="8366"/>
    <cellStyle name="Entrada 2 4 2" xfId="8367"/>
    <cellStyle name="Entrada 2 4 2 2" xfId="8368"/>
    <cellStyle name="Entrada 2 4 2 2 2" xfId="8369"/>
    <cellStyle name="Entrada 2 4 2 2 2 2" xfId="8370"/>
    <cellStyle name="Entrada 2 4 2 2 2 3" xfId="8371"/>
    <cellStyle name="Entrada 2 4 2 2 2 4" xfId="8372"/>
    <cellStyle name="Entrada 2 4 2 2 3" xfId="8373"/>
    <cellStyle name="Entrada 2 4 2 2 3 2" xfId="8374"/>
    <cellStyle name="Entrada 2 4 2 2 3 3" xfId="8375"/>
    <cellStyle name="Entrada 2 4 2 2 3 4" xfId="8376"/>
    <cellStyle name="Entrada 2 4 2 2 4" xfId="8377"/>
    <cellStyle name="Entrada 2 4 2 2 5" xfId="8378"/>
    <cellStyle name="Entrada 2 4 2 2 6" xfId="8379"/>
    <cellStyle name="Entrada 2 4 2 3" xfId="8380"/>
    <cellStyle name="Entrada 2 4 2 3 2" xfId="8381"/>
    <cellStyle name="Entrada 2 4 2 3 2 2" xfId="8382"/>
    <cellStyle name="Entrada 2 4 2 3 2 3" xfId="8383"/>
    <cellStyle name="Entrada 2 4 2 3 2 4" xfId="8384"/>
    <cellStyle name="Entrada 2 4 2 3 3" xfId="8385"/>
    <cellStyle name="Entrada 2 4 2 3 3 2" xfId="8386"/>
    <cellStyle name="Entrada 2 4 2 3 3 3" xfId="8387"/>
    <cellStyle name="Entrada 2 4 2 3 3 4" xfId="8388"/>
    <cellStyle name="Entrada 2 4 2 3 4" xfId="8389"/>
    <cellStyle name="Entrada 2 4 2 3 5" xfId="8390"/>
    <cellStyle name="Entrada 2 4 2 3 6" xfId="8391"/>
    <cellStyle name="Entrada 2 4 2 4" xfId="8392"/>
    <cellStyle name="Entrada 2 4 2 5" xfId="8393"/>
    <cellStyle name="Entrada 2 4 2 6" xfId="8394"/>
    <cellStyle name="Entrada 2 4 3" xfId="8395"/>
    <cellStyle name="Entrada 2 4 4" xfId="8396"/>
    <cellStyle name="Entrada 2 5" xfId="8397"/>
    <cellStyle name="Entrada 2 5 2" xfId="8398"/>
    <cellStyle name="Entrada 2 5 2 2" xfId="8399"/>
    <cellStyle name="Entrada 2 5 2 2 2" xfId="8400"/>
    <cellStyle name="Entrada 2 5 2 2 2 2" xfId="8401"/>
    <cellStyle name="Entrada 2 5 2 2 2 3" xfId="8402"/>
    <cellStyle name="Entrada 2 5 2 2 2 4" xfId="8403"/>
    <cellStyle name="Entrada 2 5 2 2 3" xfId="8404"/>
    <cellStyle name="Entrada 2 5 2 2 3 2" xfId="8405"/>
    <cellStyle name="Entrada 2 5 2 2 3 3" xfId="8406"/>
    <cellStyle name="Entrada 2 5 2 2 3 4" xfId="8407"/>
    <cellStyle name="Entrada 2 5 2 2 4" xfId="8408"/>
    <cellStyle name="Entrada 2 5 2 2 5" xfId="8409"/>
    <cellStyle name="Entrada 2 5 2 2 6" xfId="8410"/>
    <cellStyle name="Entrada 2 5 2 3" xfId="8411"/>
    <cellStyle name="Entrada 2 5 2 3 2" xfId="8412"/>
    <cellStyle name="Entrada 2 5 2 3 2 2" xfId="8413"/>
    <cellStyle name="Entrada 2 5 2 3 2 3" xfId="8414"/>
    <cellStyle name="Entrada 2 5 2 3 2 4" xfId="8415"/>
    <cellStyle name="Entrada 2 5 2 3 3" xfId="8416"/>
    <cellStyle name="Entrada 2 5 2 3 3 2" xfId="8417"/>
    <cellStyle name="Entrada 2 5 2 3 3 3" xfId="8418"/>
    <cellStyle name="Entrada 2 5 2 3 3 4" xfId="8419"/>
    <cellStyle name="Entrada 2 5 2 3 4" xfId="8420"/>
    <cellStyle name="Entrada 2 5 2 3 5" xfId="8421"/>
    <cellStyle name="Entrada 2 5 2 3 6" xfId="8422"/>
    <cellStyle name="Entrada 2 5 2 4" xfId="8423"/>
    <cellStyle name="Entrada 2 5 2 5" xfId="8424"/>
    <cellStyle name="Entrada 2 5 2 6" xfId="8425"/>
    <cellStyle name="Entrada 2 5 3" xfId="8426"/>
    <cellStyle name="Entrada 2 5 4" xfId="8427"/>
    <cellStyle name="Entrada 2 6" xfId="8428"/>
    <cellStyle name="Entrada 2 6 2" xfId="8429"/>
    <cellStyle name="Entrada 2 6 2 2" xfId="8430"/>
    <cellStyle name="Entrada 2 6 2 2 2" xfId="8431"/>
    <cellStyle name="Entrada 2 6 2 2 2 2" xfId="8432"/>
    <cellStyle name="Entrada 2 6 2 2 2 3" xfId="8433"/>
    <cellStyle name="Entrada 2 6 2 2 2 4" xfId="8434"/>
    <cellStyle name="Entrada 2 6 2 2 3" xfId="8435"/>
    <cellStyle name="Entrada 2 6 2 2 3 2" xfId="8436"/>
    <cellStyle name="Entrada 2 6 2 2 3 3" xfId="8437"/>
    <cellStyle name="Entrada 2 6 2 2 3 4" xfId="8438"/>
    <cellStyle name="Entrada 2 6 2 2 4" xfId="8439"/>
    <cellStyle name="Entrada 2 6 2 2 5" xfId="8440"/>
    <cellStyle name="Entrada 2 6 2 2 6" xfId="8441"/>
    <cellStyle name="Entrada 2 6 2 3" xfId="8442"/>
    <cellStyle name="Entrada 2 6 2 3 2" xfId="8443"/>
    <cellStyle name="Entrada 2 6 2 3 2 2" xfId="8444"/>
    <cellStyle name="Entrada 2 6 2 3 2 3" xfId="8445"/>
    <cellStyle name="Entrada 2 6 2 3 2 4" xfId="8446"/>
    <cellStyle name="Entrada 2 6 2 3 3" xfId="8447"/>
    <cellStyle name="Entrada 2 6 2 3 3 2" xfId="8448"/>
    <cellStyle name="Entrada 2 6 2 3 3 3" xfId="8449"/>
    <cellStyle name="Entrada 2 6 2 3 3 4" xfId="8450"/>
    <cellStyle name="Entrada 2 6 2 3 4" xfId="8451"/>
    <cellStyle name="Entrada 2 6 2 3 5" xfId="8452"/>
    <cellStyle name="Entrada 2 6 2 3 6" xfId="8453"/>
    <cellStyle name="Entrada 2 6 2 4" xfId="8454"/>
    <cellStyle name="Entrada 2 6 2 5" xfId="8455"/>
    <cellStyle name="Entrada 2 6 2 6" xfId="8456"/>
    <cellStyle name="Entrada 2 6 3" xfId="8457"/>
    <cellStyle name="Entrada 2 6 4" xfId="8458"/>
    <cellStyle name="Entrada 2 7" xfId="8459"/>
    <cellStyle name="Entrada 2 7 2" xfId="8460"/>
    <cellStyle name="Entrada 2 7 2 2" xfId="8461"/>
    <cellStyle name="Entrada 2 7 2 2 2" xfId="8462"/>
    <cellStyle name="Entrada 2 7 2 2 2 2" xfId="8463"/>
    <cellStyle name="Entrada 2 7 2 2 2 3" xfId="8464"/>
    <cellStyle name="Entrada 2 7 2 2 2 4" xfId="8465"/>
    <cellStyle name="Entrada 2 7 2 2 3" xfId="8466"/>
    <cellStyle name="Entrada 2 7 2 2 3 2" xfId="8467"/>
    <cellStyle name="Entrada 2 7 2 2 3 3" xfId="8468"/>
    <cellStyle name="Entrada 2 7 2 2 3 4" xfId="8469"/>
    <cellStyle name="Entrada 2 7 2 2 4" xfId="8470"/>
    <cellStyle name="Entrada 2 7 2 2 5" xfId="8471"/>
    <cellStyle name="Entrada 2 7 2 2 6" xfId="8472"/>
    <cellStyle name="Entrada 2 7 2 3" xfId="8473"/>
    <cellStyle name="Entrada 2 7 2 3 2" xfId="8474"/>
    <cellStyle name="Entrada 2 7 2 3 2 2" xfId="8475"/>
    <cellStyle name="Entrada 2 7 2 3 2 3" xfId="8476"/>
    <cellStyle name="Entrada 2 7 2 3 2 4" xfId="8477"/>
    <cellStyle name="Entrada 2 7 2 3 3" xfId="8478"/>
    <cellStyle name="Entrada 2 7 2 3 3 2" xfId="8479"/>
    <cellStyle name="Entrada 2 7 2 3 3 3" xfId="8480"/>
    <cellStyle name="Entrada 2 7 2 3 3 4" xfId="8481"/>
    <cellStyle name="Entrada 2 7 2 3 4" xfId="8482"/>
    <cellStyle name="Entrada 2 7 2 3 5" xfId="8483"/>
    <cellStyle name="Entrada 2 7 2 3 6" xfId="8484"/>
    <cellStyle name="Entrada 2 7 2 4" xfId="8485"/>
    <cellStyle name="Entrada 2 7 2 5" xfId="8486"/>
    <cellStyle name="Entrada 2 7 2 6" xfId="8487"/>
    <cellStyle name="Entrada 2 7 3" xfId="8488"/>
    <cellStyle name="Entrada 2 7 4" xfId="8489"/>
    <cellStyle name="Entrada 2 8" xfId="8490"/>
    <cellStyle name="Entrada 2 8 2" xfId="8491"/>
    <cellStyle name="Entrada 2 8 2 2" xfId="8492"/>
    <cellStyle name="Entrada 2 8 2 2 2" xfId="8493"/>
    <cellStyle name="Entrada 2 8 2 2 3" xfId="8494"/>
    <cellStyle name="Entrada 2 8 2 2 4" xfId="8495"/>
    <cellStyle name="Entrada 2 8 2 3" xfId="8496"/>
    <cellStyle name="Entrada 2 8 2 3 2" xfId="8497"/>
    <cellStyle name="Entrada 2 8 2 3 3" xfId="8498"/>
    <cellStyle name="Entrada 2 8 2 3 4" xfId="8499"/>
    <cellStyle name="Entrada 2 8 2 4" xfId="8500"/>
    <cellStyle name="Entrada 2 8 2 5" xfId="8501"/>
    <cellStyle name="Entrada 2 8 2 6" xfId="8502"/>
    <cellStyle name="Entrada 2 8 3" xfId="8503"/>
    <cellStyle name="Entrada 2 8 3 2" xfId="8504"/>
    <cellStyle name="Entrada 2 8 3 2 2" xfId="8505"/>
    <cellStyle name="Entrada 2 8 3 2 3" xfId="8506"/>
    <cellStyle name="Entrada 2 8 3 2 4" xfId="8507"/>
    <cellStyle name="Entrada 2 8 3 3" xfId="8508"/>
    <cellStyle name="Entrada 2 8 3 3 2" xfId="8509"/>
    <cellStyle name="Entrada 2 8 3 3 3" xfId="8510"/>
    <cellStyle name="Entrada 2 8 3 3 4" xfId="8511"/>
    <cellStyle name="Entrada 2 8 3 4" xfId="8512"/>
    <cellStyle name="Entrada 2 8 3 5" xfId="8513"/>
    <cellStyle name="Entrada 2 8 3 6" xfId="8514"/>
    <cellStyle name="Entrada 2 8 4" xfId="8515"/>
    <cellStyle name="Entrada 2 8 4 2" xfId="8516"/>
    <cellStyle name="Entrada 2 8 4 3" xfId="8517"/>
    <cellStyle name="Entrada 2 8 4 4" xfId="8518"/>
    <cellStyle name="Entrada 2 8 5" xfId="8519"/>
    <cellStyle name="Entrada 2 8 6" xfId="8520"/>
    <cellStyle name="Entrada 2 9" xfId="8521"/>
    <cellStyle name="Entrada 2 9 2" xfId="8522"/>
    <cellStyle name="Entrada 2 9 2 2" xfId="8523"/>
    <cellStyle name="Entrada 2 9 2 2 2" xfId="8524"/>
    <cellStyle name="Entrada 2 9 2 2 3" xfId="8525"/>
    <cellStyle name="Entrada 2 9 2 2 4" xfId="8526"/>
    <cellStyle name="Entrada 2 9 2 3" xfId="8527"/>
    <cellStyle name="Entrada 2 9 2 3 2" xfId="8528"/>
    <cellStyle name="Entrada 2 9 2 3 3" xfId="8529"/>
    <cellStyle name="Entrada 2 9 2 3 4" xfId="8530"/>
    <cellStyle name="Entrada 2 9 2 4" xfId="8531"/>
    <cellStyle name="Entrada 2 9 2 5" xfId="8532"/>
    <cellStyle name="Entrada 2 9 2 6" xfId="8533"/>
    <cellStyle name="Entrada 2 9 3" xfId="8534"/>
    <cellStyle name="Entrada 2 9 3 2" xfId="8535"/>
    <cellStyle name="Entrada 2 9 3 2 2" xfId="8536"/>
    <cellStyle name="Entrada 2 9 3 2 3" xfId="8537"/>
    <cellStyle name="Entrada 2 9 3 2 4" xfId="8538"/>
    <cellStyle name="Entrada 2 9 3 3" xfId="8539"/>
    <cellStyle name="Entrada 2 9 3 3 2" xfId="8540"/>
    <cellStyle name="Entrada 2 9 3 3 3" xfId="8541"/>
    <cellStyle name="Entrada 2 9 3 3 4" xfId="8542"/>
    <cellStyle name="Entrada 2 9 3 4" xfId="8543"/>
    <cellStyle name="Entrada 2 9 3 5" xfId="8544"/>
    <cellStyle name="Entrada 2 9 3 6" xfId="8545"/>
    <cellStyle name="Entrada 2 9 4" xfId="8546"/>
    <cellStyle name="Entrada 2 9 4 2" xfId="8547"/>
    <cellStyle name="Entrada 2 9 4 3" xfId="8548"/>
    <cellStyle name="Entrada 2 9 4 4" xfId="8549"/>
    <cellStyle name="Entrada 2 9 5" xfId="8550"/>
    <cellStyle name="Entrada 2 9 6" xfId="8551"/>
    <cellStyle name="Entrada 3" xfId="8552"/>
    <cellStyle name="Entrada 3 10" xfId="8553"/>
    <cellStyle name="Entrada 3 10 2" xfId="8554"/>
    <cellStyle name="Entrada 3 10 2 2" xfId="8555"/>
    <cellStyle name="Entrada 3 10 2 2 2" xfId="8556"/>
    <cellStyle name="Entrada 3 10 2 2 3" xfId="8557"/>
    <cellStyle name="Entrada 3 10 2 2 4" xfId="8558"/>
    <cellStyle name="Entrada 3 10 2 3" xfId="8559"/>
    <cellStyle name="Entrada 3 10 2 3 2" xfId="8560"/>
    <cellStyle name="Entrada 3 10 2 3 3" xfId="8561"/>
    <cellStyle name="Entrada 3 10 2 3 4" xfId="8562"/>
    <cellStyle name="Entrada 3 10 2 4" xfId="8563"/>
    <cellStyle name="Entrada 3 10 2 5" xfId="8564"/>
    <cellStyle name="Entrada 3 10 2 6" xfId="8565"/>
    <cellStyle name="Entrada 3 10 3" xfId="8566"/>
    <cellStyle name="Entrada 3 10 3 2" xfId="8567"/>
    <cellStyle name="Entrada 3 10 3 2 2" xfId="8568"/>
    <cellStyle name="Entrada 3 10 3 2 3" xfId="8569"/>
    <cellStyle name="Entrada 3 10 3 2 4" xfId="8570"/>
    <cellStyle name="Entrada 3 10 3 3" xfId="8571"/>
    <cellStyle name="Entrada 3 10 3 3 2" xfId="8572"/>
    <cellStyle name="Entrada 3 10 3 3 3" xfId="8573"/>
    <cellStyle name="Entrada 3 10 3 3 4" xfId="8574"/>
    <cellStyle name="Entrada 3 10 3 4" xfId="8575"/>
    <cellStyle name="Entrada 3 10 3 5" xfId="8576"/>
    <cellStyle name="Entrada 3 10 3 6" xfId="8577"/>
    <cellStyle name="Entrada 3 10 4" xfId="8578"/>
    <cellStyle name="Entrada 3 10 4 2" xfId="8579"/>
    <cellStyle name="Entrada 3 10 4 3" xfId="8580"/>
    <cellStyle name="Entrada 3 10 4 4" xfId="8581"/>
    <cellStyle name="Entrada 3 10 5" xfId="8582"/>
    <cellStyle name="Entrada 3 10 6" xfId="8583"/>
    <cellStyle name="Entrada 3 11" xfId="8584"/>
    <cellStyle name="Entrada 3 11 2" xfId="8585"/>
    <cellStyle name="Entrada 3 11 2 2" xfId="8586"/>
    <cellStyle name="Entrada 3 11 2 2 2" xfId="8587"/>
    <cellStyle name="Entrada 3 11 2 2 3" xfId="8588"/>
    <cellStyle name="Entrada 3 11 2 2 4" xfId="8589"/>
    <cellStyle name="Entrada 3 11 2 3" xfId="8590"/>
    <cellStyle name="Entrada 3 11 2 3 2" xfId="8591"/>
    <cellStyle name="Entrada 3 11 2 3 3" xfId="8592"/>
    <cellStyle name="Entrada 3 11 2 3 4" xfId="8593"/>
    <cellStyle name="Entrada 3 11 2 4" xfId="8594"/>
    <cellStyle name="Entrada 3 11 2 5" xfId="8595"/>
    <cellStyle name="Entrada 3 11 2 6" xfId="8596"/>
    <cellStyle name="Entrada 3 11 3" xfId="8597"/>
    <cellStyle name="Entrada 3 11 3 2" xfId="8598"/>
    <cellStyle name="Entrada 3 11 3 2 2" xfId="8599"/>
    <cellStyle name="Entrada 3 11 3 2 3" xfId="8600"/>
    <cellStyle name="Entrada 3 11 3 2 4" xfId="8601"/>
    <cellStyle name="Entrada 3 11 3 3" xfId="8602"/>
    <cellStyle name="Entrada 3 11 3 3 2" xfId="8603"/>
    <cellStyle name="Entrada 3 11 3 3 3" xfId="8604"/>
    <cellStyle name="Entrada 3 11 3 3 4" xfId="8605"/>
    <cellStyle name="Entrada 3 11 3 4" xfId="8606"/>
    <cellStyle name="Entrada 3 11 3 5" xfId="8607"/>
    <cellStyle name="Entrada 3 11 3 6" xfId="8608"/>
    <cellStyle name="Entrada 3 11 4" xfId="8609"/>
    <cellStyle name="Entrada 3 11 5" xfId="8610"/>
    <cellStyle name="Entrada 3 11 6" xfId="8611"/>
    <cellStyle name="Entrada 3 12" xfId="8612"/>
    <cellStyle name="Entrada 3 13" xfId="8613"/>
    <cellStyle name="Entrada 3 2" xfId="8614"/>
    <cellStyle name="Entrada 3 2 10" xfId="8615"/>
    <cellStyle name="Entrada 3 2 10 2" xfId="8616"/>
    <cellStyle name="Entrada 3 2 10 2 2" xfId="8617"/>
    <cellStyle name="Entrada 3 2 10 2 2 2" xfId="8618"/>
    <cellStyle name="Entrada 3 2 10 2 2 3" xfId="8619"/>
    <cellStyle name="Entrada 3 2 10 2 2 4" xfId="8620"/>
    <cellStyle name="Entrada 3 2 10 2 3" xfId="8621"/>
    <cellStyle name="Entrada 3 2 10 2 3 2" xfId="8622"/>
    <cellStyle name="Entrada 3 2 10 2 3 3" xfId="8623"/>
    <cellStyle name="Entrada 3 2 10 2 3 4" xfId="8624"/>
    <cellStyle name="Entrada 3 2 10 2 4" xfId="8625"/>
    <cellStyle name="Entrada 3 2 10 2 5" xfId="8626"/>
    <cellStyle name="Entrada 3 2 10 2 6" xfId="8627"/>
    <cellStyle name="Entrada 3 2 10 3" xfId="8628"/>
    <cellStyle name="Entrada 3 2 10 3 2" xfId="8629"/>
    <cellStyle name="Entrada 3 2 10 3 2 2" xfId="8630"/>
    <cellStyle name="Entrada 3 2 10 3 2 3" xfId="8631"/>
    <cellStyle name="Entrada 3 2 10 3 2 4" xfId="8632"/>
    <cellStyle name="Entrada 3 2 10 3 3" xfId="8633"/>
    <cellStyle name="Entrada 3 2 10 3 3 2" xfId="8634"/>
    <cellStyle name="Entrada 3 2 10 3 3 3" xfId="8635"/>
    <cellStyle name="Entrada 3 2 10 3 3 4" xfId="8636"/>
    <cellStyle name="Entrada 3 2 10 3 4" xfId="8637"/>
    <cellStyle name="Entrada 3 2 10 3 5" xfId="8638"/>
    <cellStyle name="Entrada 3 2 10 3 6" xfId="8639"/>
    <cellStyle name="Entrada 3 2 10 4" xfId="8640"/>
    <cellStyle name="Entrada 3 2 10 5" xfId="8641"/>
    <cellStyle name="Entrada 3 2 10 6" xfId="8642"/>
    <cellStyle name="Entrada 3 2 11" xfId="8643"/>
    <cellStyle name="Entrada 3 2 12" xfId="8644"/>
    <cellStyle name="Entrada 3 2 2" xfId="8645"/>
    <cellStyle name="Entrada 3 2 2 2" xfId="8646"/>
    <cellStyle name="Entrada 3 2 2 2 2" xfId="8647"/>
    <cellStyle name="Entrada 3 2 2 2 2 2" xfId="8648"/>
    <cellStyle name="Entrada 3 2 2 2 2 2 2" xfId="8649"/>
    <cellStyle name="Entrada 3 2 2 2 2 2 3" xfId="8650"/>
    <cellStyle name="Entrada 3 2 2 2 2 2 4" xfId="8651"/>
    <cellStyle name="Entrada 3 2 2 2 2 3" xfId="8652"/>
    <cellStyle name="Entrada 3 2 2 2 2 3 2" xfId="8653"/>
    <cellStyle name="Entrada 3 2 2 2 2 3 3" xfId="8654"/>
    <cellStyle name="Entrada 3 2 2 2 2 3 4" xfId="8655"/>
    <cellStyle name="Entrada 3 2 2 2 2 4" xfId="8656"/>
    <cellStyle name="Entrada 3 2 2 2 2 5" xfId="8657"/>
    <cellStyle name="Entrada 3 2 2 2 2 6" xfId="8658"/>
    <cellStyle name="Entrada 3 2 2 2 3" xfId="8659"/>
    <cellStyle name="Entrada 3 2 2 2 3 2" xfId="8660"/>
    <cellStyle name="Entrada 3 2 2 2 3 2 2" xfId="8661"/>
    <cellStyle name="Entrada 3 2 2 2 3 2 3" xfId="8662"/>
    <cellStyle name="Entrada 3 2 2 2 3 2 4" xfId="8663"/>
    <cellStyle name="Entrada 3 2 2 2 3 3" xfId="8664"/>
    <cellStyle name="Entrada 3 2 2 2 3 3 2" xfId="8665"/>
    <cellStyle name="Entrada 3 2 2 2 3 3 3" xfId="8666"/>
    <cellStyle name="Entrada 3 2 2 2 3 3 4" xfId="8667"/>
    <cellStyle name="Entrada 3 2 2 2 3 4" xfId="8668"/>
    <cellStyle name="Entrada 3 2 2 2 3 5" xfId="8669"/>
    <cellStyle name="Entrada 3 2 2 2 3 6" xfId="8670"/>
    <cellStyle name="Entrada 3 2 2 2 4" xfId="8671"/>
    <cellStyle name="Entrada 3 2 2 2 5" xfId="8672"/>
    <cellStyle name="Entrada 3 2 2 2 6" xfId="8673"/>
    <cellStyle name="Entrada 3 2 2 3" xfId="8674"/>
    <cellStyle name="Entrada 3 2 2 4" xfId="8675"/>
    <cellStyle name="Entrada 3 2 3" xfId="8676"/>
    <cellStyle name="Entrada 3 2 3 2" xfId="8677"/>
    <cellStyle name="Entrada 3 2 3 2 2" xfId="8678"/>
    <cellStyle name="Entrada 3 2 3 2 2 2" xfId="8679"/>
    <cellStyle name="Entrada 3 2 3 2 2 2 2" xfId="8680"/>
    <cellStyle name="Entrada 3 2 3 2 2 2 3" xfId="8681"/>
    <cellStyle name="Entrada 3 2 3 2 2 2 4" xfId="8682"/>
    <cellStyle name="Entrada 3 2 3 2 2 3" xfId="8683"/>
    <cellStyle name="Entrada 3 2 3 2 2 3 2" xfId="8684"/>
    <cellStyle name="Entrada 3 2 3 2 2 3 3" xfId="8685"/>
    <cellStyle name="Entrada 3 2 3 2 2 3 4" xfId="8686"/>
    <cellStyle name="Entrada 3 2 3 2 2 4" xfId="8687"/>
    <cellStyle name="Entrada 3 2 3 2 2 5" xfId="8688"/>
    <cellStyle name="Entrada 3 2 3 2 2 6" xfId="8689"/>
    <cellStyle name="Entrada 3 2 3 2 3" xfId="8690"/>
    <cellStyle name="Entrada 3 2 3 2 3 2" xfId="8691"/>
    <cellStyle name="Entrada 3 2 3 2 3 2 2" xfId="8692"/>
    <cellStyle name="Entrada 3 2 3 2 3 2 3" xfId="8693"/>
    <cellStyle name="Entrada 3 2 3 2 3 2 4" xfId="8694"/>
    <cellStyle name="Entrada 3 2 3 2 3 3" xfId="8695"/>
    <cellStyle name="Entrada 3 2 3 2 3 3 2" xfId="8696"/>
    <cellStyle name="Entrada 3 2 3 2 3 3 3" xfId="8697"/>
    <cellStyle name="Entrada 3 2 3 2 3 3 4" xfId="8698"/>
    <cellStyle name="Entrada 3 2 3 2 3 4" xfId="8699"/>
    <cellStyle name="Entrada 3 2 3 2 3 5" xfId="8700"/>
    <cellStyle name="Entrada 3 2 3 2 3 6" xfId="8701"/>
    <cellStyle name="Entrada 3 2 3 2 4" xfId="8702"/>
    <cellStyle name="Entrada 3 2 3 2 5" xfId="8703"/>
    <cellStyle name="Entrada 3 2 3 2 6" xfId="8704"/>
    <cellStyle name="Entrada 3 2 3 3" xfId="8705"/>
    <cellStyle name="Entrada 3 2 3 4" xfId="8706"/>
    <cellStyle name="Entrada 3 2 4" xfId="8707"/>
    <cellStyle name="Entrada 3 2 4 2" xfId="8708"/>
    <cellStyle name="Entrada 3 2 4 2 2" xfId="8709"/>
    <cellStyle name="Entrada 3 2 4 2 2 2" xfId="8710"/>
    <cellStyle name="Entrada 3 2 4 2 2 2 2" xfId="8711"/>
    <cellStyle name="Entrada 3 2 4 2 2 2 3" xfId="8712"/>
    <cellStyle name="Entrada 3 2 4 2 2 2 4" xfId="8713"/>
    <cellStyle name="Entrada 3 2 4 2 2 3" xfId="8714"/>
    <cellStyle name="Entrada 3 2 4 2 2 3 2" xfId="8715"/>
    <cellStyle name="Entrada 3 2 4 2 2 3 3" xfId="8716"/>
    <cellStyle name="Entrada 3 2 4 2 2 3 4" xfId="8717"/>
    <cellStyle name="Entrada 3 2 4 2 2 4" xfId="8718"/>
    <cellStyle name="Entrada 3 2 4 2 2 5" xfId="8719"/>
    <cellStyle name="Entrada 3 2 4 2 2 6" xfId="8720"/>
    <cellStyle name="Entrada 3 2 4 2 3" xfId="8721"/>
    <cellStyle name="Entrada 3 2 4 2 3 2" xfId="8722"/>
    <cellStyle name="Entrada 3 2 4 2 3 2 2" xfId="8723"/>
    <cellStyle name="Entrada 3 2 4 2 3 2 3" xfId="8724"/>
    <cellStyle name="Entrada 3 2 4 2 3 2 4" xfId="8725"/>
    <cellStyle name="Entrada 3 2 4 2 3 3" xfId="8726"/>
    <cellStyle name="Entrada 3 2 4 2 3 3 2" xfId="8727"/>
    <cellStyle name="Entrada 3 2 4 2 3 3 3" xfId="8728"/>
    <cellStyle name="Entrada 3 2 4 2 3 3 4" xfId="8729"/>
    <cellStyle name="Entrada 3 2 4 2 3 4" xfId="8730"/>
    <cellStyle name="Entrada 3 2 4 2 3 5" xfId="8731"/>
    <cellStyle name="Entrada 3 2 4 2 3 6" xfId="8732"/>
    <cellStyle name="Entrada 3 2 4 2 4" xfId="8733"/>
    <cellStyle name="Entrada 3 2 4 2 5" xfId="8734"/>
    <cellStyle name="Entrada 3 2 4 2 6" xfId="8735"/>
    <cellStyle name="Entrada 3 2 4 3" xfId="8736"/>
    <cellStyle name="Entrada 3 2 4 4" xfId="8737"/>
    <cellStyle name="Entrada 3 2 5" xfId="8738"/>
    <cellStyle name="Entrada 3 2 5 2" xfId="8739"/>
    <cellStyle name="Entrada 3 2 5 2 2" xfId="8740"/>
    <cellStyle name="Entrada 3 2 5 2 2 2" xfId="8741"/>
    <cellStyle name="Entrada 3 2 5 2 2 2 2" xfId="8742"/>
    <cellStyle name="Entrada 3 2 5 2 2 2 3" xfId="8743"/>
    <cellStyle name="Entrada 3 2 5 2 2 2 4" xfId="8744"/>
    <cellStyle name="Entrada 3 2 5 2 2 3" xfId="8745"/>
    <cellStyle name="Entrada 3 2 5 2 2 3 2" xfId="8746"/>
    <cellStyle name="Entrada 3 2 5 2 2 3 3" xfId="8747"/>
    <cellStyle name="Entrada 3 2 5 2 2 3 4" xfId="8748"/>
    <cellStyle name="Entrada 3 2 5 2 2 4" xfId="8749"/>
    <cellStyle name="Entrada 3 2 5 2 2 5" xfId="8750"/>
    <cellStyle name="Entrada 3 2 5 2 2 6" xfId="8751"/>
    <cellStyle name="Entrada 3 2 5 2 3" xfId="8752"/>
    <cellStyle name="Entrada 3 2 5 2 3 2" xfId="8753"/>
    <cellStyle name="Entrada 3 2 5 2 3 2 2" xfId="8754"/>
    <cellStyle name="Entrada 3 2 5 2 3 2 3" xfId="8755"/>
    <cellStyle name="Entrada 3 2 5 2 3 2 4" xfId="8756"/>
    <cellStyle name="Entrada 3 2 5 2 3 3" xfId="8757"/>
    <cellStyle name="Entrada 3 2 5 2 3 3 2" xfId="8758"/>
    <cellStyle name="Entrada 3 2 5 2 3 3 3" xfId="8759"/>
    <cellStyle name="Entrada 3 2 5 2 3 3 4" xfId="8760"/>
    <cellStyle name="Entrada 3 2 5 2 3 4" xfId="8761"/>
    <cellStyle name="Entrada 3 2 5 2 3 5" xfId="8762"/>
    <cellStyle name="Entrada 3 2 5 2 3 6" xfId="8763"/>
    <cellStyle name="Entrada 3 2 5 2 4" xfId="8764"/>
    <cellStyle name="Entrada 3 2 5 2 5" xfId="8765"/>
    <cellStyle name="Entrada 3 2 5 2 6" xfId="8766"/>
    <cellStyle name="Entrada 3 2 5 3" xfId="8767"/>
    <cellStyle name="Entrada 3 2 5 4" xfId="8768"/>
    <cellStyle name="Entrada 3 2 6" xfId="8769"/>
    <cellStyle name="Entrada 3 2 6 2" xfId="8770"/>
    <cellStyle name="Entrada 3 2 6 2 2" xfId="8771"/>
    <cellStyle name="Entrada 3 2 6 2 2 2" xfId="8772"/>
    <cellStyle name="Entrada 3 2 6 2 2 3" xfId="8773"/>
    <cellStyle name="Entrada 3 2 6 2 2 4" xfId="8774"/>
    <cellStyle name="Entrada 3 2 6 2 3" xfId="8775"/>
    <cellStyle name="Entrada 3 2 6 2 3 2" xfId="8776"/>
    <cellStyle name="Entrada 3 2 6 2 3 3" xfId="8777"/>
    <cellStyle name="Entrada 3 2 6 2 3 4" xfId="8778"/>
    <cellStyle name="Entrada 3 2 6 2 4" xfId="8779"/>
    <cellStyle name="Entrada 3 2 6 2 5" xfId="8780"/>
    <cellStyle name="Entrada 3 2 6 2 6" xfId="8781"/>
    <cellStyle name="Entrada 3 2 6 3" xfId="8782"/>
    <cellStyle name="Entrada 3 2 6 3 2" xfId="8783"/>
    <cellStyle name="Entrada 3 2 6 3 2 2" xfId="8784"/>
    <cellStyle name="Entrada 3 2 6 3 2 3" xfId="8785"/>
    <cellStyle name="Entrada 3 2 6 3 2 4" xfId="8786"/>
    <cellStyle name="Entrada 3 2 6 3 3" xfId="8787"/>
    <cellStyle name="Entrada 3 2 6 3 3 2" xfId="8788"/>
    <cellStyle name="Entrada 3 2 6 3 3 3" xfId="8789"/>
    <cellStyle name="Entrada 3 2 6 3 3 4" xfId="8790"/>
    <cellStyle name="Entrada 3 2 6 3 4" xfId="8791"/>
    <cellStyle name="Entrada 3 2 6 3 5" xfId="8792"/>
    <cellStyle name="Entrada 3 2 6 3 6" xfId="8793"/>
    <cellStyle name="Entrada 3 2 6 4" xfId="8794"/>
    <cellStyle name="Entrada 3 2 6 4 2" xfId="8795"/>
    <cellStyle name="Entrada 3 2 6 4 3" xfId="8796"/>
    <cellStyle name="Entrada 3 2 6 4 4" xfId="8797"/>
    <cellStyle name="Entrada 3 2 6 5" xfId="8798"/>
    <cellStyle name="Entrada 3 2 6 6" xfId="8799"/>
    <cellStyle name="Entrada 3 2 7" xfId="8800"/>
    <cellStyle name="Entrada 3 2 7 2" xfId="8801"/>
    <cellStyle name="Entrada 3 2 7 2 2" xfId="8802"/>
    <cellStyle name="Entrada 3 2 7 2 2 2" xfId="8803"/>
    <cellStyle name="Entrada 3 2 7 2 2 3" xfId="8804"/>
    <cellStyle name="Entrada 3 2 7 2 2 4" xfId="8805"/>
    <cellStyle name="Entrada 3 2 7 2 3" xfId="8806"/>
    <cellStyle name="Entrada 3 2 7 2 3 2" xfId="8807"/>
    <cellStyle name="Entrada 3 2 7 2 3 3" xfId="8808"/>
    <cellStyle name="Entrada 3 2 7 2 3 4" xfId="8809"/>
    <cellStyle name="Entrada 3 2 7 2 4" xfId="8810"/>
    <cellStyle name="Entrada 3 2 7 2 5" xfId="8811"/>
    <cellStyle name="Entrada 3 2 7 2 6" xfId="8812"/>
    <cellStyle name="Entrada 3 2 7 3" xfId="8813"/>
    <cellStyle name="Entrada 3 2 7 3 2" xfId="8814"/>
    <cellStyle name="Entrada 3 2 7 3 2 2" xfId="8815"/>
    <cellStyle name="Entrada 3 2 7 3 2 3" xfId="8816"/>
    <cellStyle name="Entrada 3 2 7 3 2 4" xfId="8817"/>
    <cellStyle name="Entrada 3 2 7 3 3" xfId="8818"/>
    <cellStyle name="Entrada 3 2 7 3 3 2" xfId="8819"/>
    <cellStyle name="Entrada 3 2 7 3 3 3" xfId="8820"/>
    <cellStyle name="Entrada 3 2 7 3 3 4" xfId="8821"/>
    <cellStyle name="Entrada 3 2 7 3 4" xfId="8822"/>
    <cellStyle name="Entrada 3 2 7 3 5" xfId="8823"/>
    <cellStyle name="Entrada 3 2 7 3 6" xfId="8824"/>
    <cellStyle name="Entrada 3 2 7 4" xfId="8825"/>
    <cellStyle name="Entrada 3 2 7 4 2" xfId="8826"/>
    <cellStyle name="Entrada 3 2 7 4 3" xfId="8827"/>
    <cellStyle name="Entrada 3 2 7 4 4" xfId="8828"/>
    <cellStyle name="Entrada 3 2 7 5" xfId="8829"/>
    <cellStyle name="Entrada 3 2 7 6" xfId="8830"/>
    <cellStyle name="Entrada 3 2 8" xfId="8831"/>
    <cellStyle name="Entrada 3 2 8 2" xfId="8832"/>
    <cellStyle name="Entrada 3 2 8 2 2" xfId="8833"/>
    <cellStyle name="Entrada 3 2 8 2 2 2" xfId="8834"/>
    <cellStyle name="Entrada 3 2 8 2 2 3" xfId="8835"/>
    <cellStyle name="Entrada 3 2 8 2 2 4" xfId="8836"/>
    <cellStyle name="Entrada 3 2 8 2 3" xfId="8837"/>
    <cellStyle name="Entrada 3 2 8 2 3 2" xfId="8838"/>
    <cellStyle name="Entrada 3 2 8 2 3 3" xfId="8839"/>
    <cellStyle name="Entrada 3 2 8 2 3 4" xfId="8840"/>
    <cellStyle name="Entrada 3 2 8 2 4" xfId="8841"/>
    <cellStyle name="Entrada 3 2 8 2 5" xfId="8842"/>
    <cellStyle name="Entrada 3 2 8 2 6" xfId="8843"/>
    <cellStyle name="Entrada 3 2 8 3" xfId="8844"/>
    <cellStyle name="Entrada 3 2 8 3 2" xfId="8845"/>
    <cellStyle name="Entrada 3 2 8 3 2 2" xfId="8846"/>
    <cellStyle name="Entrada 3 2 8 3 2 3" xfId="8847"/>
    <cellStyle name="Entrada 3 2 8 3 2 4" xfId="8848"/>
    <cellStyle name="Entrada 3 2 8 3 3" xfId="8849"/>
    <cellStyle name="Entrada 3 2 8 3 3 2" xfId="8850"/>
    <cellStyle name="Entrada 3 2 8 3 3 3" xfId="8851"/>
    <cellStyle name="Entrada 3 2 8 3 3 4" xfId="8852"/>
    <cellStyle name="Entrada 3 2 8 3 4" xfId="8853"/>
    <cellStyle name="Entrada 3 2 8 3 5" xfId="8854"/>
    <cellStyle name="Entrada 3 2 8 3 6" xfId="8855"/>
    <cellStyle name="Entrada 3 2 8 4" xfId="8856"/>
    <cellStyle name="Entrada 3 2 8 4 2" xfId="8857"/>
    <cellStyle name="Entrada 3 2 8 4 3" xfId="8858"/>
    <cellStyle name="Entrada 3 2 8 4 4" xfId="8859"/>
    <cellStyle name="Entrada 3 2 8 5" xfId="8860"/>
    <cellStyle name="Entrada 3 2 8 6" xfId="8861"/>
    <cellStyle name="Entrada 3 2 9" xfId="8862"/>
    <cellStyle name="Entrada 3 2 9 2" xfId="8863"/>
    <cellStyle name="Entrada 3 2 9 2 2" xfId="8864"/>
    <cellStyle name="Entrada 3 2 9 2 2 2" xfId="8865"/>
    <cellStyle name="Entrada 3 2 9 2 2 3" xfId="8866"/>
    <cellStyle name="Entrada 3 2 9 2 2 4" xfId="8867"/>
    <cellStyle name="Entrada 3 2 9 2 3" xfId="8868"/>
    <cellStyle name="Entrada 3 2 9 2 3 2" xfId="8869"/>
    <cellStyle name="Entrada 3 2 9 2 3 3" xfId="8870"/>
    <cellStyle name="Entrada 3 2 9 2 3 4" xfId="8871"/>
    <cellStyle name="Entrada 3 2 9 2 4" xfId="8872"/>
    <cellStyle name="Entrada 3 2 9 2 5" xfId="8873"/>
    <cellStyle name="Entrada 3 2 9 2 6" xfId="8874"/>
    <cellStyle name="Entrada 3 2 9 3" xfId="8875"/>
    <cellStyle name="Entrada 3 2 9 3 2" xfId="8876"/>
    <cellStyle name="Entrada 3 2 9 3 2 2" xfId="8877"/>
    <cellStyle name="Entrada 3 2 9 3 2 3" xfId="8878"/>
    <cellStyle name="Entrada 3 2 9 3 2 4" xfId="8879"/>
    <cellStyle name="Entrada 3 2 9 3 3" xfId="8880"/>
    <cellStyle name="Entrada 3 2 9 3 3 2" xfId="8881"/>
    <cellStyle name="Entrada 3 2 9 3 3 3" xfId="8882"/>
    <cellStyle name="Entrada 3 2 9 3 3 4" xfId="8883"/>
    <cellStyle name="Entrada 3 2 9 3 4" xfId="8884"/>
    <cellStyle name="Entrada 3 2 9 3 5" xfId="8885"/>
    <cellStyle name="Entrada 3 2 9 3 6" xfId="8886"/>
    <cellStyle name="Entrada 3 2 9 4" xfId="8887"/>
    <cellStyle name="Entrada 3 2 9 4 2" xfId="8888"/>
    <cellStyle name="Entrada 3 2 9 4 3" xfId="8889"/>
    <cellStyle name="Entrada 3 2 9 4 4" xfId="8890"/>
    <cellStyle name="Entrada 3 2 9 5" xfId="8891"/>
    <cellStyle name="Entrada 3 2 9 6" xfId="8892"/>
    <cellStyle name="Entrada 3 3" xfId="8893"/>
    <cellStyle name="Entrada 3 3 10" xfId="8894"/>
    <cellStyle name="Entrada 3 3 10 2" xfId="8895"/>
    <cellStyle name="Entrada 3 3 10 2 2" xfId="8896"/>
    <cellStyle name="Entrada 3 3 10 2 2 2" xfId="8897"/>
    <cellStyle name="Entrada 3 3 10 2 2 3" xfId="8898"/>
    <cellStyle name="Entrada 3 3 10 2 2 4" xfId="8899"/>
    <cellStyle name="Entrada 3 3 10 2 3" xfId="8900"/>
    <cellStyle name="Entrada 3 3 10 2 3 2" xfId="8901"/>
    <cellStyle name="Entrada 3 3 10 2 3 3" xfId="8902"/>
    <cellStyle name="Entrada 3 3 10 2 3 4" xfId="8903"/>
    <cellStyle name="Entrada 3 3 10 2 4" xfId="8904"/>
    <cellStyle name="Entrada 3 3 10 2 5" xfId="8905"/>
    <cellStyle name="Entrada 3 3 10 2 6" xfId="8906"/>
    <cellStyle name="Entrada 3 3 10 3" xfId="8907"/>
    <cellStyle name="Entrada 3 3 10 3 2" xfId="8908"/>
    <cellStyle name="Entrada 3 3 10 3 2 2" xfId="8909"/>
    <cellStyle name="Entrada 3 3 10 3 2 3" xfId="8910"/>
    <cellStyle name="Entrada 3 3 10 3 2 4" xfId="8911"/>
    <cellStyle name="Entrada 3 3 10 3 3" xfId="8912"/>
    <cellStyle name="Entrada 3 3 10 3 3 2" xfId="8913"/>
    <cellStyle name="Entrada 3 3 10 3 3 3" xfId="8914"/>
    <cellStyle name="Entrada 3 3 10 3 3 4" xfId="8915"/>
    <cellStyle name="Entrada 3 3 10 3 4" xfId="8916"/>
    <cellStyle name="Entrada 3 3 10 3 5" xfId="8917"/>
    <cellStyle name="Entrada 3 3 10 3 6" xfId="8918"/>
    <cellStyle name="Entrada 3 3 10 4" xfId="8919"/>
    <cellStyle name="Entrada 3 3 10 5" xfId="8920"/>
    <cellStyle name="Entrada 3 3 10 6" xfId="8921"/>
    <cellStyle name="Entrada 3 3 11" xfId="8922"/>
    <cellStyle name="Entrada 3 3 12" xfId="8923"/>
    <cellStyle name="Entrada 3 3 2" xfId="8924"/>
    <cellStyle name="Entrada 3 3 2 2" xfId="8925"/>
    <cellStyle name="Entrada 3 3 2 2 2" xfId="8926"/>
    <cellStyle name="Entrada 3 3 2 2 2 2" xfId="8927"/>
    <cellStyle name="Entrada 3 3 2 2 2 2 2" xfId="8928"/>
    <cellStyle name="Entrada 3 3 2 2 2 2 3" xfId="8929"/>
    <cellStyle name="Entrada 3 3 2 2 2 2 4" xfId="8930"/>
    <cellStyle name="Entrada 3 3 2 2 2 3" xfId="8931"/>
    <cellStyle name="Entrada 3 3 2 2 2 3 2" xfId="8932"/>
    <cellStyle name="Entrada 3 3 2 2 2 3 3" xfId="8933"/>
    <cellStyle name="Entrada 3 3 2 2 2 3 4" xfId="8934"/>
    <cellStyle name="Entrada 3 3 2 2 2 4" xfId="8935"/>
    <cellStyle name="Entrada 3 3 2 2 2 5" xfId="8936"/>
    <cellStyle name="Entrada 3 3 2 2 2 6" xfId="8937"/>
    <cellStyle name="Entrada 3 3 2 2 3" xfId="8938"/>
    <cellStyle name="Entrada 3 3 2 2 3 2" xfId="8939"/>
    <cellStyle name="Entrada 3 3 2 2 3 2 2" xfId="8940"/>
    <cellStyle name="Entrada 3 3 2 2 3 2 3" xfId="8941"/>
    <cellStyle name="Entrada 3 3 2 2 3 2 4" xfId="8942"/>
    <cellStyle name="Entrada 3 3 2 2 3 3" xfId="8943"/>
    <cellStyle name="Entrada 3 3 2 2 3 3 2" xfId="8944"/>
    <cellStyle name="Entrada 3 3 2 2 3 3 3" xfId="8945"/>
    <cellStyle name="Entrada 3 3 2 2 3 3 4" xfId="8946"/>
    <cellStyle name="Entrada 3 3 2 2 3 4" xfId="8947"/>
    <cellStyle name="Entrada 3 3 2 2 3 5" xfId="8948"/>
    <cellStyle name="Entrada 3 3 2 2 3 6" xfId="8949"/>
    <cellStyle name="Entrada 3 3 2 2 4" xfId="8950"/>
    <cellStyle name="Entrada 3 3 2 2 5" xfId="8951"/>
    <cellStyle name="Entrada 3 3 2 2 6" xfId="8952"/>
    <cellStyle name="Entrada 3 3 2 3" xfId="8953"/>
    <cellStyle name="Entrada 3 3 2 4" xfId="8954"/>
    <cellStyle name="Entrada 3 3 3" xfId="8955"/>
    <cellStyle name="Entrada 3 3 3 2" xfId="8956"/>
    <cellStyle name="Entrada 3 3 3 2 2" xfId="8957"/>
    <cellStyle name="Entrada 3 3 3 2 2 2" xfId="8958"/>
    <cellStyle name="Entrada 3 3 3 2 2 2 2" xfId="8959"/>
    <cellStyle name="Entrada 3 3 3 2 2 2 3" xfId="8960"/>
    <cellStyle name="Entrada 3 3 3 2 2 2 4" xfId="8961"/>
    <cellStyle name="Entrada 3 3 3 2 2 3" xfId="8962"/>
    <cellStyle name="Entrada 3 3 3 2 2 3 2" xfId="8963"/>
    <cellStyle name="Entrada 3 3 3 2 2 3 3" xfId="8964"/>
    <cellStyle name="Entrada 3 3 3 2 2 3 4" xfId="8965"/>
    <cellStyle name="Entrada 3 3 3 2 2 4" xfId="8966"/>
    <cellStyle name="Entrada 3 3 3 2 2 5" xfId="8967"/>
    <cellStyle name="Entrada 3 3 3 2 2 6" xfId="8968"/>
    <cellStyle name="Entrada 3 3 3 2 3" xfId="8969"/>
    <cellStyle name="Entrada 3 3 3 2 3 2" xfId="8970"/>
    <cellStyle name="Entrada 3 3 3 2 3 2 2" xfId="8971"/>
    <cellStyle name="Entrada 3 3 3 2 3 2 3" xfId="8972"/>
    <cellStyle name="Entrada 3 3 3 2 3 2 4" xfId="8973"/>
    <cellStyle name="Entrada 3 3 3 2 3 3" xfId="8974"/>
    <cellStyle name="Entrada 3 3 3 2 3 3 2" xfId="8975"/>
    <cellStyle name="Entrada 3 3 3 2 3 3 3" xfId="8976"/>
    <cellStyle name="Entrada 3 3 3 2 3 3 4" xfId="8977"/>
    <cellStyle name="Entrada 3 3 3 2 3 4" xfId="8978"/>
    <cellStyle name="Entrada 3 3 3 2 3 5" xfId="8979"/>
    <cellStyle name="Entrada 3 3 3 2 3 6" xfId="8980"/>
    <cellStyle name="Entrada 3 3 3 2 4" xfId="8981"/>
    <cellStyle name="Entrada 3 3 3 2 5" xfId="8982"/>
    <cellStyle name="Entrada 3 3 3 2 6" xfId="8983"/>
    <cellStyle name="Entrada 3 3 3 3" xfId="8984"/>
    <cellStyle name="Entrada 3 3 3 4" xfId="8985"/>
    <cellStyle name="Entrada 3 3 4" xfId="8986"/>
    <cellStyle name="Entrada 3 3 4 2" xfId="8987"/>
    <cellStyle name="Entrada 3 3 4 2 2" xfId="8988"/>
    <cellStyle name="Entrada 3 3 4 2 2 2" xfId="8989"/>
    <cellStyle name="Entrada 3 3 4 2 2 2 2" xfId="8990"/>
    <cellStyle name="Entrada 3 3 4 2 2 2 3" xfId="8991"/>
    <cellStyle name="Entrada 3 3 4 2 2 2 4" xfId="8992"/>
    <cellStyle name="Entrada 3 3 4 2 2 3" xfId="8993"/>
    <cellStyle name="Entrada 3 3 4 2 2 3 2" xfId="8994"/>
    <cellStyle name="Entrada 3 3 4 2 2 3 3" xfId="8995"/>
    <cellStyle name="Entrada 3 3 4 2 2 3 4" xfId="8996"/>
    <cellStyle name="Entrada 3 3 4 2 2 4" xfId="8997"/>
    <cellStyle name="Entrada 3 3 4 2 2 5" xfId="8998"/>
    <cellStyle name="Entrada 3 3 4 2 2 6" xfId="8999"/>
    <cellStyle name="Entrada 3 3 4 2 3" xfId="9000"/>
    <cellStyle name="Entrada 3 3 4 2 3 2" xfId="9001"/>
    <cellStyle name="Entrada 3 3 4 2 3 2 2" xfId="9002"/>
    <cellStyle name="Entrada 3 3 4 2 3 2 3" xfId="9003"/>
    <cellStyle name="Entrada 3 3 4 2 3 2 4" xfId="9004"/>
    <cellStyle name="Entrada 3 3 4 2 3 3" xfId="9005"/>
    <cellStyle name="Entrada 3 3 4 2 3 3 2" xfId="9006"/>
    <cellStyle name="Entrada 3 3 4 2 3 3 3" xfId="9007"/>
    <cellStyle name="Entrada 3 3 4 2 3 3 4" xfId="9008"/>
    <cellStyle name="Entrada 3 3 4 2 3 4" xfId="9009"/>
    <cellStyle name="Entrada 3 3 4 2 3 5" xfId="9010"/>
    <cellStyle name="Entrada 3 3 4 2 3 6" xfId="9011"/>
    <cellStyle name="Entrada 3 3 4 2 4" xfId="9012"/>
    <cellStyle name="Entrada 3 3 4 2 5" xfId="9013"/>
    <cellStyle name="Entrada 3 3 4 2 6" xfId="9014"/>
    <cellStyle name="Entrada 3 3 4 3" xfId="9015"/>
    <cellStyle name="Entrada 3 3 4 4" xfId="9016"/>
    <cellStyle name="Entrada 3 3 5" xfId="9017"/>
    <cellStyle name="Entrada 3 3 5 2" xfId="9018"/>
    <cellStyle name="Entrada 3 3 5 2 2" xfId="9019"/>
    <cellStyle name="Entrada 3 3 5 2 2 2" xfId="9020"/>
    <cellStyle name="Entrada 3 3 5 2 2 2 2" xfId="9021"/>
    <cellStyle name="Entrada 3 3 5 2 2 2 3" xfId="9022"/>
    <cellStyle name="Entrada 3 3 5 2 2 2 4" xfId="9023"/>
    <cellStyle name="Entrada 3 3 5 2 2 3" xfId="9024"/>
    <cellStyle name="Entrada 3 3 5 2 2 3 2" xfId="9025"/>
    <cellStyle name="Entrada 3 3 5 2 2 3 3" xfId="9026"/>
    <cellStyle name="Entrada 3 3 5 2 2 3 4" xfId="9027"/>
    <cellStyle name="Entrada 3 3 5 2 2 4" xfId="9028"/>
    <cellStyle name="Entrada 3 3 5 2 2 5" xfId="9029"/>
    <cellStyle name="Entrada 3 3 5 2 2 6" xfId="9030"/>
    <cellStyle name="Entrada 3 3 5 2 3" xfId="9031"/>
    <cellStyle name="Entrada 3 3 5 2 3 2" xfId="9032"/>
    <cellStyle name="Entrada 3 3 5 2 3 2 2" xfId="9033"/>
    <cellStyle name="Entrada 3 3 5 2 3 2 3" xfId="9034"/>
    <cellStyle name="Entrada 3 3 5 2 3 2 4" xfId="9035"/>
    <cellStyle name="Entrada 3 3 5 2 3 3" xfId="9036"/>
    <cellStyle name="Entrada 3 3 5 2 3 3 2" xfId="9037"/>
    <cellStyle name="Entrada 3 3 5 2 3 3 3" xfId="9038"/>
    <cellStyle name="Entrada 3 3 5 2 3 3 4" xfId="9039"/>
    <cellStyle name="Entrada 3 3 5 2 3 4" xfId="9040"/>
    <cellStyle name="Entrada 3 3 5 2 3 5" xfId="9041"/>
    <cellStyle name="Entrada 3 3 5 2 3 6" xfId="9042"/>
    <cellStyle name="Entrada 3 3 5 2 4" xfId="9043"/>
    <cellStyle name="Entrada 3 3 5 2 5" xfId="9044"/>
    <cellStyle name="Entrada 3 3 5 2 6" xfId="9045"/>
    <cellStyle name="Entrada 3 3 5 3" xfId="9046"/>
    <cellStyle name="Entrada 3 3 5 4" xfId="9047"/>
    <cellStyle name="Entrada 3 3 6" xfId="9048"/>
    <cellStyle name="Entrada 3 3 6 2" xfId="9049"/>
    <cellStyle name="Entrada 3 3 6 2 2" xfId="9050"/>
    <cellStyle name="Entrada 3 3 6 2 2 2" xfId="9051"/>
    <cellStyle name="Entrada 3 3 6 2 2 3" xfId="9052"/>
    <cellStyle name="Entrada 3 3 6 2 2 4" xfId="9053"/>
    <cellStyle name="Entrada 3 3 6 2 3" xfId="9054"/>
    <cellStyle name="Entrada 3 3 6 2 3 2" xfId="9055"/>
    <cellStyle name="Entrada 3 3 6 2 3 3" xfId="9056"/>
    <cellStyle name="Entrada 3 3 6 2 3 4" xfId="9057"/>
    <cellStyle name="Entrada 3 3 6 2 4" xfId="9058"/>
    <cellStyle name="Entrada 3 3 6 2 5" xfId="9059"/>
    <cellStyle name="Entrada 3 3 6 2 6" xfId="9060"/>
    <cellStyle name="Entrada 3 3 6 3" xfId="9061"/>
    <cellStyle name="Entrada 3 3 6 3 2" xfId="9062"/>
    <cellStyle name="Entrada 3 3 6 3 2 2" xfId="9063"/>
    <cellStyle name="Entrada 3 3 6 3 2 3" xfId="9064"/>
    <cellStyle name="Entrada 3 3 6 3 2 4" xfId="9065"/>
    <cellStyle name="Entrada 3 3 6 3 3" xfId="9066"/>
    <cellStyle name="Entrada 3 3 6 3 3 2" xfId="9067"/>
    <cellStyle name="Entrada 3 3 6 3 3 3" xfId="9068"/>
    <cellStyle name="Entrada 3 3 6 3 3 4" xfId="9069"/>
    <cellStyle name="Entrada 3 3 6 3 4" xfId="9070"/>
    <cellStyle name="Entrada 3 3 6 3 5" xfId="9071"/>
    <cellStyle name="Entrada 3 3 6 3 6" xfId="9072"/>
    <cellStyle name="Entrada 3 3 6 4" xfId="9073"/>
    <cellStyle name="Entrada 3 3 6 4 2" xfId="9074"/>
    <cellStyle name="Entrada 3 3 6 4 3" xfId="9075"/>
    <cellStyle name="Entrada 3 3 6 4 4" xfId="9076"/>
    <cellStyle name="Entrada 3 3 6 5" xfId="9077"/>
    <cellStyle name="Entrada 3 3 6 6" xfId="9078"/>
    <cellStyle name="Entrada 3 3 7" xfId="9079"/>
    <cellStyle name="Entrada 3 3 7 2" xfId="9080"/>
    <cellStyle name="Entrada 3 3 7 2 2" xfId="9081"/>
    <cellStyle name="Entrada 3 3 7 2 2 2" xfId="9082"/>
    <cellStyle name="Entrada 3 3 7 2 2 3" xfId="9083"/>
    <cellStyle name="Entrada 3 3 7 2 2 4" xfId="9084"/>
    <cellStyle name="Entrada 3 3 7 2 3" xfId="9085"/>
    <cellStyle name="Entrada 3 3 7 2 3 2" xfId="9086"/>
    <cellStyle name="Entrada 3 3 7 2 3 3" xfId="9087"/>
    <cellStyle name="Entrada 3 3 7 2 3 4" xfId="9088"/>
    <cellStyle name="Entrada 3 3 7 2 4" xfId="9089"/>
    <cellStyle name="Entrada 3 3 7 2 5" xfId="9090"/>
    <cellStyle name="Entrada 3 3 7 2 6" xfId="9091"/>
    <cellStyle name="Entrada 3 3 7 3" xfId="9092"/>
    <cellStyle name="Entrada 3 3 7 3 2" xfId="9093"/>
    <cellStyle name="Entrada 3 3 7 3 2 2" xfId="9094"/>
    <cellStyle name="Entrada 3 3 7 3 2 3" xfId="9095"/>
    <cellStyle name="Entrada 3 3 7 3 2 4" xfId="9096"/>
    <cellStyle name="Entrada 3 3 7 3 3" xfId="9097"/>
    <cellStyle name="Entrada 3 3 7 3 3 2" xfId="9098"/>
    <cellStyle name="Entrada 3 3 7 3 3 3" xfId="9099"/>
    <cellStyle name="Entrada 3 3 7 3 3 4" xfId="9100"/>
    <cellStyle name="Entrada 3 3 7 3 4" xfId="9101"/>
    <cellStyle name="Entrada 3 3 7 3 5" xfId="9102"/>
    <cellStyle name="Entrada 3 3 7 3 6" xfId="9103"/>
    <cellStyle name="Entrada 3 3 7 4" xfId="9104"/>
    <cellStyle name="Entrada 3 3 7 4 2" xfId="9105"/>
    <cellStyle name="Entrada 3 3 7 4 3" xfId="9106"/>
    <cellStyle name="Entrada 3 3 7 4 4" xfId="9107"/>
    <cellStyle name="Entrada 3 3 7 5" xfId="9108"/>
    <cellStyle name="Entrada 3 3 7 6" xfId="9109"/>
    <cellStyle name="Entrada 3 3 8" xfId="9110"/>
    <cellStyle name="Entrada 3 3 8 2" xfId="9111"/>
    <cellStyle name="Entrada 3 3 8 2 2" xfId="9112"/>
    <cellStyle name="Entrada 3 3 8 2 2 2" xfId="9113"/>
    <cellStyle name="Entrada 3 3 8 2 2 3" xfId="9114"/>
    <cellStyle name="Entrada 3 3 8 2 2 4" xfId="9115"/>
    <cellStyle name="Entrada 3 3 8 2 3" xfId="9116"/>
    <cellStyle name="Entrada 3 3 8 2 3 2" xfId="9117"/>
    <cellStyle name="Entrada 3 3 8 2 3 3" xfId="9118"/>
    <cellStyle name="Entrada 3 3 8 2 3 4" xfId="9119"/>
    <cellStyle name="Entrada 3 3 8 2 4" xfId="9120"/>
    <cellStyle name="Entrada 3 3 8 2 5" xfId="9121"/>
    <cellStyle name="Entrada 3 3 8 2 6" xfId="9122"/>
    <cellStyle name="Entrada 3 3 8 3" xfId="9123"/>
    <cellStyle name="Entrada 3 3 8 3 2" xfId="9124"/>
    <cellStyle name="Entrada 3 3 8 3 2 2" xfId="9125"/>
    <cellStyle name="Entrada 3 3 8 3 2 3" xfId="9126"/>
    <cellStyle name="Entrada 3 3 8 3 2 4" xfId="9127"/>
    <cellStyle name="Entrada 3 3 8 3 3" xfId="9128"/>
    <cellStyle name="Entrada 3 3 8 3 3 2" xfId="9129"/>
    <cellStyle name="Entrada 3 3 8 3 3 3" xfId="9130"/>
    <cellStyle name="Entrada 3 3 8 3 3 4" xfId="9131"/>
    <cellStyle name="Entrada 3 3 8 3 4" xfId="9132"/>
    <cellStyle name="Entrada 3 3 8 3 5" xfId="9133"/>
    <cellStyle name="Entrada 3 3 8 3 6" xfId="9134"/>
    <cellStyle name="Entrada 3 3 8 4" xfId="9135"/>
    <cellStyle name="Entrada 3 3 8 4 2" xfId="9136"/>
    <cellStyle name="Entrada 3 3 8 4 3" xfId="9137"/>
    <cellStyle name="Entrada 3 3 8 4 4" xfId="9138"/>
    <cellStyle name="Entrada 3 3 8 5" xfId="9139"/>
    <cellStyle name="Entrada 3 3 8 6" xfId="9140"/>
    <cellStyle name="Entrada 3 3 9" xfId="9141"/>
    <cellStyle name="Entrada 3 3 9 2" xfId="9142"/>
    <cellStyle name="Entrada 3 3 9 2 2" xfId="9143"/>
    <cellStyle name="Entrada 3 3 9 2 2 2" xfId="9144"/>
    <cellStyle name="Entrada 3 3 9 2 2 3" xfId="9145"/>
    <cellStyle name="Entrada 3 3 9 2 2 4" xfId="9146"/>
    <cellStyle name="Entrada 3 3 9 2 3" xfId="9147"/>
    <cellStyle name="Entrada 3 3 9 2 3 2" xfId="9148"/>
    <cellStyle name="Entrada 3 3 9 2 3 3" xfId="9149"/>
    <cellStyle name="Entrada 3 3 9 2 3 4" xfId="9150"/>
    <cellStyle name="Entrada 3 3 9 2 4" xfId="9151"/>
    <cellStyle name="Entrada 3 3 9 2 5" xfId="9152"/>
    <cellStyle name="Entrada 3 3 9 2 6" xfId="9153"/>
    <cellStyle name="Entrada 3 3 9 3" xfId="9154"/>
    <cellStyle name="Entrada 3 3 9 3 2" xfId="9155"/>
    <cellStyle name="Entrada 3 3 9 3 2 2" xfId="9156"/>
    <cellStyle name="Entrada 3 3 9 3 2 3" xfId="9157"/>
    <cellStyle name="Entrada 3 3 9 3 2 4" xfId="9158"/>
    <cellStyle name="Entrada 3 3 9 3 3" xfId="9159"/>
    <cellStyle name="Entrada 3 3 9 3 3 2" xfId="9160"/>
    <cellStyle name="Entrada 3 3 9 3 3 3" xfId="9161"/>
    <cellStyle name="Entrada 3 3 9 3 3 4" xfId="9162"/>
    <cellStyle name="Entrada 3 3 9 3 4" xfId="9163"/>
    <cellStyle name="Entrada 3 3 9 3 5" xfId="9164"/>
    <cellStyle name="Entrada 3 3 9 3 6" xfId="9165"/>
    <cellStyle name="Entrada 3 3 9 4" xfId="9166"/>
    <cellStyle name="Entrada 3 3 9 4 2" xfId="9167"/>
    <cellStyle name="Entrada 3 3 9 4 3" xfId="9168"/>
    <cellStyle name="Entrada 3 3 9 4 4" xfId="9169"/>
    <cellStyle name="Entrada 3 3 9 5" xfId="9170"/>
    <cellStyle name="Entrada 3 3 9 6" xfId="9171"/>
    <cellStyle name="Entrada 3 4" xfId="9172"/>
    <cellStyle name="Entrada 3 4 2" xfId="9173"/>
    <cellStyle name="Entrada 3 4 2 2" xfId="9174"/>
    <cellStyle name="Entrada 3 4 2 2 2" xfId="9175"/>
    <cellStyle name="Entrada 3 4 2 2 2 2" xfId="9176"/>
    <cellStyle name="Entrada 3 4 2 2 2 3" xfId="9177"/>
    <cellStyle name="Entrada 3 4 2 2 2 4" xfId="9178"/>
    <cellStyle name="Entrada 3 4 2 2 3" xfId="9179"/>
    <cellStyle name="Entrada 3 4 2 2 3 2" xfId="9180"/>
    <cellStyle name="Entrada 3 4 2 2 3 3" xfId="9181"/>
    <cellStyle name="Entrada 3 4 2 2 3 4" xfId="9182"/>
    <cellStyle name="Entrada 3 4 2 2 4" xfId="9183"/>
    <cellStyle name="Entrada 3 4 2 2 5" xfId="9184"/>
    <cellStyle name="Entrada 3 4 2 2 6" xfId="9185"/>
    <cellStyle name="Entrada 3 4 2 3" xfId="9186"/>
    <cellStyle name="Entrada 3 4 2 3 2" xfId="9187"/>
    <cellStyle name="Entrada 3 4 2 3 2 2" xfId="9188"/>
    <cellStyle name="Entrada 3 4 2 3 2 3" xfId="9189"/>
    <cellStyle name="Entrada 3 4 2 3 2 4" xfId="9190"/>
    <cellStyle name="Entrada 3 4 2 3 3" xfId="9191"/>
    <cellStyle name="Entrada 3 4 2 3 3 2" xfId="9192"/>
    <cellStyle name="Entrada 3 4 2 3 3 3" xfId="9193"/>
    <cellStyle name="Entrada 3 4 2 3 3 4" xfId="9194"/>
    <cellStyle name="Entrada 3 4 2 3 4" xfId="9195"/>
    <cellStyle name="Entrada 3 4 2 3 5" xfId="9196"/>
    <cellStyle name="Entrada 3 4 2 3 6" xfId="9197"/>
    <cellStyle name="Entrada 3 4 2 4" xfId="9198"/>
    <cellStyle name="Entrada 3 4 2 5" xfId="9199"/>
    <cellStyle name="Entrada 3 4 2 6" xfId="9200"/>
    <cellStyle name="Entrada 3 4 3" xfId="9201"/>
    <cellStyle name="Entrada 3 4 4" xfId="9202"/>
    <cellStyle name="Entrada 3 5" xfId="9203"/>
    <cellStyle name="Entrada 3 5 2" xfId="9204"/>
    <cellStyle name="Entrada 3 5 2 2" xfId="9205"/>
    <cellStyle name="Entrada 3 5 2 2 2" xfId="9206"/>
    <cellStyle name="Entrada 3 5 2 2 2 2" xfId="9207"/>
    <cellStyle name="Entrada 3 5 2 2 2 3" xfId="9208"/>
    <cellStyle name="Entrada 3 5 2 2 2 4" xfId="9209"/>
    <cellStyle name="Entrada 3 5 2 2 3" xfId="9210"/>
    <cellStyle name="Entrada 3 5 2 2 3 2" xfId="9211"/>
    <cellStyle name="Entrada 3 5 2 2 3 3" xfId="9212"/>
    <cellStyle name="Entrada 3 5 2 2 3 4" xfId="9213"/>
    <cellStyle name="Entrada 3 5 2 2 4" xfId="9214"/>
    <cellStyle name="Entrada 3 5 2 2 5" xfId="9215"/>
    <cellStyle name="Entrada 3 5 2 2 6" xfId="9216"/>
    <cellStyle name="Entrada 3 5 2 3" xfId="9217"/>
    <cellStyle name="Entrada 3 5 2 3 2" xfId="9218"/>
    <cellStyle name="Entrada 3 5 2 3 2 2" xfId="9219"/>
    <cellStyle name="Entrada 3 5 2 3 2 3" xfId="9220"/>
    <cellStyle name="Entrada 3 5 2 3 2 4" xfId="9221"/>
    <cellStyle name="Entrada 3 5 2 3 3" xfId="9222"/>
    <cellStyle name="Entrada 3 5 2 3 3 2" xfId="9223"/>
    <cellStyle name="Entrada 3 5 2 3 3 3" xfId="9224"/>
    <cellStyle name="Entrada 3 5 2 3 3 4" xfId="9225"/>
    <cellStyle name="Entrada 3 5 2 3 4" xfId="9226"/>
    <cellStyle name="Entrada 3 5 2 3 5" xfId="9227"/>
    <cellStyle name="Entrada 3 5 2 3 6" xfId="9228"/>
    <cellStyle name="Entrada 3 5 2 4" xfId="9229"/>
    <cellStyle name="Entrada 3 5 2 5" xfId="9230"/>
    <cellStyle name="Entrada 3 5 2 6" xfId="9231"/>
    <cellStyle name="Entrada 3 5 3" xfId="9232"/>
    <cellStyle name="Entrada 3 5 4" xfId="9233"/>
    <cellStyle name="Entrada 3 6" xfId="9234"/>
    <cellStyle name="Entrada 3 6 2" xfId="9235"/>
    <cellStyle name="Entrada 3 6 2 2" xfId="9236"/>
    <cellStyle name="Entrada 3 6 2 2 2" xfId="9237"/>
    <cellStyle name="Entrada 3 6 2 2 2 2" xfId="9238"/>
    <cellStyle name="Entrada 3 6 2 2 2 3" xfId="9239"/>
    <cellStyle name="Entrada 3 6 2 2 2 4" xfId="9240"/>
    <cellStyle name="Entrada 3 6 2 2 3" xfId="9241"/>
    <cellStyle name="Entrada 3 6 2 2 3 2" xfId="9242"/>
    <cellStyle name="Entrada 3 6 2 2 3 3" xfId="9243"/>
    <cellStyle name="Entrada 3 6 2 2 3 4" xfId="9244"/>
    <cellStyle name="Entrada 3 6 2 2 4" xfId="9245"/>
    <cellStyle name="Entrada 3 6 2 2 5" xfId="9246"/>
    <cellStyle name="Entrada 3 6 2 2 6" xfId="9247"/>
    <cellStyle name="Entrada 3 6 2 3" xfId="9248"/>
    <cellStyle name="Entrada 3 6 2 3 2" xfId="9249"/>
    <cellStyle name="Entrada 3 6 2 3 2 2" xfId="9250"/>
    <cellStyle name="Entrada 3 6 2 3 2 3" xfId="9251"/>
    <cellStyle name="Entrada 3 6 2 3 2 4" xfId="9252"/>
    <cellStyle name="Entrada 3 6 2 3 3" xfId="9253"/>
    <cellStyle name="Entrada 3 6 2 3 3 2" xfId="9254"/>
    <cellStyle name="Entrada 3 6 2 3 3 3" xfId="9255"/>
    <cellStyle name="Entrada 3 6 2 3 3 4" xfId="9256"/>
    <cellStyle name="Entrada 3 6 2 3 4" xfId="9257"/>
    <cellStyle name="Entrada 3 6 2 3 5" xfId="9258"/>
    <cellStyle name="Entrada 3 6 2 3 6" xfId="9259"/>
    <cellStyle name="Entrada 3 6 2 4" xfId="9260"/>
    <cellStyle name="Entrada 3 6 2 5" xfId="9261"/>
    <cellStyle name="Entrada 3 6 2 6" xfId="9262"/>
    <cellStyle name="Entrada 3 6 3" xfId="9263"/>
    <cellStyle name="Entrada 3 6 4" xfId="9264"/>
    <cellStyle name="Entrada 3 7" xfId="9265"/>
    <cellStyle name="Entrada 3 7 2" xfId="9266"/>
    <cellStyle name="Entrada 3 7 2 2" xfId="9267"/>
    <cellStyle name="Entrada 3 7 2 2 2" xfId="9268"/>
    <cellStyle name="Entrada 3 7 2 2 2 2" xfId="9269"/>
    <cellStyle name="Entrada 3 7 2 2 2 3" xfId="9270"/>
    <cellStyle name="Entrada 3 7 2 2 2 4" xfId="9271"/>
    <cellStyle name="Entrada 3 7 2 2 3" xfId="9272"/>
    <cellStyle name="Entrada 3 7 2 2 3 2" xfId="9273"/>
    <cellStyle name="Entrada 3 7 2 2 3 3" xfId="9274"/>
    <cellStyle name="Entrada 3 7 2 2 3 4" xfId="9275"/>
    <cellStyle name="Entrada 3 7 2 2 4" xfId="9276"/>
    <cellStyle name="Entrada 3 7 2 2 5" xfId="9277"/>
    <cellStyle name="Entrada 3 7 2 2 6" xfId="9278"/>
    <cellStyle name="Entrada 3 7 2 3" xfId="9279"/>
    <cellStyle name="Entrada 3 7 2 3 2" xfId="9280"/>
    <cellStyle name="Entrada 3 7 2 3 2 2" xfId="9281"/>
    <cellStyle name="Entrada 3 7 2 3 2 3" xfId="9282"/>
    <cellStyle name="Entrada 3 7 2 3 2 4" xfId="9283"/>
    <cellStyle name="Entrada 3 7 2 3 3" xfId="9284"/>
    <cellStyle name="Entrada 3 7 2 3 3 2" xfId="9285"/>
    <cellStyle name="Entrada 3 7 2 3 3 3" xfId="9286"/>
    <cellStyle name="Entrada 3 7 2 3 3 4" xfId="9287"/>
    <cellStyle name="Entrada 3 7 2 3 4" xfId="9288"/>
    <cellStyle name="Entrada 3 7 2 3 5" xfId="9289"/>
    <cellStyle name="Entrada 3 7 2 3 6" xfId="9290"/>
    <cellStyle name="Entrada 3 7 2 4" xfId="9291"/>
    <cellStyle name="Entrada 3 7 2 5" xfId="9292"/>
    <cellStyle name="Entrada 3 7 2 6" xfId="9293"/>
    <cellStyle name="Entrada 3 7 3" xfId="9294"/>
    <cellStyle name="Entrada 3 7 4" xfId="9295"/>
    <cellStyle name="Entrada 3 8" xfId="9296"/>
    <cellStyle name="Entrada 3 8 2" xfId="9297"/>
    <cellStyle name="Entrada 3 8 2 2" xfId="9298"/>
    <cellStyle name="Entrada 3 8 2 2 2" xfId="9299"/>
    <cellStyle name="Entrada 3 8 2 2 3" xfId="9300"/>
    <cellStyle name="Entrada 3 8 2 2 4" xfId="9301"/>
    <cellStyle name="Entrada 3 8 2 3" xfId="9302"/>
    <cellStyle name="Entrada 3 8 2 3 2" xfId="9303"/>
    <cellStyle name="Entrada 3 8 2 3 3" xfId="9304"/>
    <cellStyle name="Entrada 3 8 2 3 4" xfId="9305"/>
    <cellStyle name="Entrada 3 8 2 4" xfId="9306"/>
    <cellStyle name="Entrada 3 8 2 5" xfId="9307"/>
    <cellStyle name="Entrada 3 8 2 6" xfId="9308"/>
    <cellStyle name="Entrada 3 8 3" xfId="9309"/>
    <cellStyle name="Entrada 3 8 3 2" xfId="9310"/>
    <cellStyle name="Entrada 3 8 3 2 2" xfId="9311"/>
    <cellStyle name="Entrada 3 8 3 2 3" xfId="9312"/>
    <cellStyle name="Entrada 3 8 3 2 4" xfId="9313"/>
    <cellStyle name="Entrada 3 8 3 3" xfId="9314"/>
    <cellStyle name="Entrada 3 8 3 3 2" xfId="9315"/>
    <cellStyle name="Entrada 3 8 3 3 3" xfId="9316"/>
    <cellStyle name="Entrada 3 8 3 3 4" xfId="9317"/>
    <cellStyle name="Entrada 3 8 3 4" xfId="9318"/>
    <cellStyle name="Entrada 3 8 3 5" xfId="9319"/>
    <cellStyle name="Entrada 3 8 3 6" xfId="9320"/>
    <cellStyle name="Entrada 3 8 4" xfId="9321"/>
    <cellStyle name="Entrada 3 8 4 2" xfId="9322"/>
    <cellStyle name="Entrada 3 8 4 3" xfId="9323"/>
    <cellStyle name="Entrada 3 8 4 4" xfId="9324"/>
    <cellStyle name="Entrada 3 8 5" xfId="9325"/>
    <cellStyle name="Entrada 3 8 6" xfId="9326"/>
    <cellStyle name="Entrada 3 9" xfId="9327"/>
    <cellStyle name="Entrada 3 9 2" xfId="9328"/>
    <cellStyle name="Entrada 3 9 2 2" xfId="9329"/>
    <cellStyle name="Entrada 3 9 2 2 2" xfId="9330"/>
    <cellStyle name="Entrada 3 9 2 2 3" xfId="9331"/>
    <cellStyle name="Entrada 3 9 2 2 4" xfId="9332"/>
    <cellStyle name="Entrada 3 9 2 3" xfId="9333"/>
    <cellStyle name="Entrada 3 9 2 3 2" xfId="9334"/>
    <cellStyle name="Entrada 3 9 2 3 3" xfId="9335"/>
    <cellStyle name="Entrada 3 9 2 3 4" xfId="9336"/>
    <cellStyle name="Entrada 3 9 2 4" xfId="9337"/>
    <cellStyle name="Entrada 3 9 2 5" xfId="9338"/>
    <cellStyle name="Entrada 3 9 2 6" xfId="9339"/>
    <cellStyle name="Entrada 3 9 3" xfId="9340"/>
    <cellStyle name="Entrada 3 9 3 2" xfId="9341"/>
    <cellStyle name="Entrada 3 9 3 2 2" xfId="9342"/>
    <cellStyle name="Entrada 3 9 3 2 3" xfId="9343"/>
    <cellStyle name="Entrada 3 9 3 2 4" xfId="9344"/>
    <cellStyle name="Entrada 3 9 3 3" xfId="9345"/>
    <cellStyle name="Entrada 3 9 3 3 2" xfId="9346"/>
    <cellStyle name="Entrada 3 9 3 3 3" xfId="9347"/>
    <cellStyle name="Entrada 3 9 3 3 4" xfId="9348"/>
    <cellStyle name="Entrada 3 9 3 4" xfId="9349"/>
    <cellStyle name="Entrada 3 9 3 5" xfId="9350"/>
    <cellStyle name="Entrada 3 9 3 6" xfId="9351"/>
    <cellStyle name="Entrada 3 9 4" xfId="9352"/>
    <cellStyle name="Entrada 3 9 4 2" xfId="9353"/>
    <cellStyle name="Entrada 3 9 4 3" xfId="9354"/>
    <cellStyle name="Entrada 3 9 4 4" xfId="9355"/>
    <cellStyle name="Entrada 3 9 5" xfId="9356"/>
    <cellStyle name="Entrada 3 9 6" xfId="9357"/>
    <cellStyle name="Entrada 4" xfId="9358"/>
    <cellStyle name="Entrada 4 10" xfId="9359"/>
    <cellStyle name="Entrada 4 10 2" xfId="9360"/>
    <cellStyle name="Entrada 4 10 2 2" xfId="9361"/>
    <cellStyle name="Entrada 4 10 2 2 2" xfId="9362"/>
    <cellStyle name="Entrada 4 10 2 2 3" xfId="9363"/>
    <cellStyle name="Entrada 4 10 2 2 4" xfId="9364"/>
    <cellStyle name="Entrada 4 10 2 3" xfId="9365"/>
    <cellStyle name="Entrada 4 10 2 3 2" xfId="9366"/>
    <cellStyle name="Entrada 4 10 2 3 3" xfId="9367"/>
    <cellStyle name="Entrada 4 10 2 3 4" xfId="9368"/>
    <cellStyle name="Entrada 4 10 2 4" xfId="9369"/>
    <cellStyle name="Entrada 4 10 2 5" xfId="9370"/>
    <cellStyle name="Entrada 4 10 2 6" xfId="9371"/>
    <cellStyle name="Entrada 4 10 3" xfId="9372"/>
    <cellStyle name="Entrada 4 10 3 2" xfId="9373"/>
    <cellStyle name="Entrada 4 10 3 2 2" xfId="9374"/>
    <cellStyle name="Entrada 4 10 3 2 3" xfId="9375"/>
    <cellStyle name="Entrada 4 10 3 2 4" xfId="9376"/>
    <cellStyle name="Entrada 4 10 3 3" xfId="9377"/>
    <cellStyle name="Entrada 4 10 3 3 2" xfId="9378"/>
    <cellStyle name="Entrada 4 10 3 3 3" xfId="9379"/>
    <cellStyle name="Entrada 4 10 3 3 4" xfId="9380"/>
    <cellStyle name="Entrada 4 10 3 4" xfId="9381"/>
    <cellStyle name="Entrada 4 10 3 5" xfId="9382"/>
    <cellStyle name="Entrada 4 10 3 6" xfId="9383"/>
    <cellStyle name="Entrada 4 10 4" xfId="9384"/>
    <cellStyle name="Entrada 4 10 4 2" xfId="9385"/>
    <cellStyle name="Entrada 4 10 4 3" xfId="9386"/>
    <cellStyle name="Entrada 4 10 4 4" xfId="9387"/>
    <cellStyle name="Entrada 4 10 5" xfId="9388"/>
    <cellStyle name="Entrada 4 10 6" xfId="9389"/>
    <cellStyle name="Entrada 4 11" xfId="9390"/>
    <cellStyle name="Entrada 4 11 2" xfId="9391"/>
    <cellStyle name="Entrada 4 11 2 2" xfId="9392"/>
    <cellStyle name="Entrada 4 11 2 2 2" xfId="9393"/>
    <cellStyle name="Entrada 4 11 2 2 3" xfId="9394"/>
    <cellStyle name="Entrada 4 11 2 2 4" xfId="9395"/>
    <cellStyle name="Entrada 4 11 2 3" xfId="9396"/>
    <cellStyle name="Entrada 4 11 2 3 2" xfId="9397"/>
    <cellStyle name="Entrada 4 11 2 3 3" xfId="9398"/>
    <cellStyle name="Entrada 4 11 2 3 4" xfId="9399"/>
    <cellStyle name="Entrada 4 11 2 4" xfId="9400"/>
    <cellStyle name="Entrada 4 11 2 5" xfId="9401"/>
    <cellStyle name="Entrada 4 11 2 6" xfId="9402"/>
    <cellStyle name="Entrada 4 11 3" xfId="9403"/>
    <cellStyle name="Entrada 4 11 3 2" xfId="9404"/>
    <cellStyle name="Entrada 4 11 3 2 2" xfId="9405"/>
    <cellStyle name="Entrada 4 11 3 2 3" xfId="9406"/>
    <cellStyle name="Entrada 4 11 3 2 4" xfId="9407"/>
    <cellStyle name="Entrada 4 11 3 3" xfId="9408"/>
    <cellStyle name="Entrada 4 11 3 3 2" xfId="9409"/>
    <cellStyle name="Entrada 4 11 3 3 3" xfId="9410"/>
    <cellStyle name="Entrada 4 11 3 3 4" xfId="9411"/>
    <cellStyle name="Entrada 4 11 3 4" xfId="9412"/>
    <cellStyle name="Entrada 4 11 3 5" xfId="9413"/>
    <cellStyle name="Entrada 4 11 3 6" xfId="9414"/>
    <cellStyle name="Entrada 4 11 4" xfId="9415"/>
    <cellStyle name="Entrada 4 11 5" xfId="9416"/>
    <cellStyle name="Entrada 4 11 6" xfId="9417"/>
    <cellStyle name="Entrada 4 12" xfId="9418"/>
    <cellStyle name="Entrada 4 13" xfId="9419"/>
    <cellStyle name="Entrada 4 2" xfId="9420"/>
    <cellStyle name="Entrada 4 2 10" xfId="9421"/>
    <cellStyle name="Entrada 4 2 10 2" xfId="9422"/>
    <cellStyle name="Entrada 4 2 10 2 2" xfId="9423"/>
    <cellStyle name="Entrada 4 2 10 2 2 2" xfId="9424"/>
    <cellStyle name="Entrada 4 2 10 2 2 3" xfId="9425"/>
    <cellStyle name="Entrada 4 2 10 2 2 4" xfId="9426"/>
    <cellStyle name="Entrada 4 2 10 2 3" xfId="9427"/>
    <cellStyle name="Entrada 4 2 10 2 3 2" xfId="9428"/>
    <cellStyle name="Entrada 4 2 10 2 3 3" xfId="9429"/>
    <cellStyle name="Entrada 4 2 10 2 3 4" xfId="9430"/>
    <cellStyle name="Entrada 4 2 10 2 4" xfId="9431"/>
    <cellStyle name="Entrada 4 2 10 2 5" xfId="9432"/>
    <cellStyle name="Entrada 4 2 10 2 6" xfId="9433"/>
    <cellStyle name="Entrada 4 2 10 3" xfId="9434"/>
    <cellStyle name="Entrada 4 2 10 3 2" xfId="9435"/>
    <cellStyle name="Entrada 4 2 10 3 2 2" xfId="9436"/>
    <cellStyle name="Entrada 4 2 10 3 2 3" xfId="9437"/>
    <cellStyle name="Entrada 4 2 10 3 2 4" xfId="9438"/>
    <cellStyle name="Entrada 4 2 10 3 3" xfId="9439"/>
    <cellStyle name="Entrada 4 2 10 3 3 2" xfId="9440"/>
    <cellStyle name="Entrada 4 2 10 3 3 3" xfId="9441"/>
    <cellStyle name="Entrada 4 2 10 3 3 4" xfId="9442"/>
    <cellStyle name="Entrada 4 2 10 3 4" xfId="9443"/>
    <cellStyle name="Entrada 4 2 10 3 5" xfId="9444"/>
    <cellStyle name="Entrada 4 2 10 3 6" xfId="9445"/>
    <cellStyle name="Entrada 4 2 10 4" xfId="9446"/>
    <cellStyle name="Entrada 4 2 10 5" xfId="9447"/>
    <cellStyle name="Entrada 4 2 10 6" xfId="9448"/>
    <cellStyle name="Entrada 4 2 11" xfId="9449"/>
    <cellStyle name="Entrada 4 2 12" xfId="9450"/>
    <cellStyle name="Entrada 4 2 2" xfId="9451"/>
    <cellStyle name="Entrada 4 2 2 2" xfId="9452"/>
    <cellStyle name="Entrada 4 2 2 2 2" xfId="9453"/>
    <cellStyle name="Entrada 4 2 2 2 2 2" xfId="9454"/>
    <cellStyle name="Entrada 4 2 2 2 2 2 2" xfId="9455"/>
    <cellStyle name="Entrada 4 2 2 2 2 2 3" xfId="9456"/>
    <cellStyle name="Entrada 4 2 2 2 2 2 4" xfId="9457"/>
    <cellStyle name="Entrada 4 2 2 2 2 3" xfId="9458"/>
    <cellStyle name="Entrada 4 2 2 2 2 3 2" xfId="9459"/>
    <cellStyle name="Entrada 4 2 2 2 2 3 3" xfId="9460"/>
    <cellStyle name="Entrada 4 2 2 2 2 3 4" xfId="9461"/>
    <cellStyle name="Entrada 4 2 2 2 2 4" xfId="9462"/>
    <cellStyle name="Entrada 4 2 2 2 2 5" xfId="9463"/>
    <cellStyle name="Entrada 4 2 2 2 2 6" xfId="9464"/>
    <cellStyle name="Entrada 4 2 2 2 3" xfId="9465"/>
    <cellStyle name="Entrada 4 2 2 2 3 2" xfId="9466"/>
    <cellStyle name="Entrada 4 2 2 2 3 2 2" xfId="9467"/>
    <cellStyle name="Entrada 4 2 2 2 3 2 3" xfId="9468"/>
    <cellStyle name="Entrada 4 2 2 2 3 2 4" xfId="9469"/>
    <cellStyle name="Entrada 4 2 2 2 3 3" xfId="9470"/>
    <cellStyle name="Entrada 4 2 2 2 3 3 2" xfId="9471"/>
    <cellStyle name="Entrada 4 2 2 2 3 3 3" xfId="9472"/>
    <cellStyle name="Entrada 4 2 2 2 3 3 4" xfId="9473"/>
    <cellStyle name="Entrada 4 2 2 2 3 4" xfId="9474"/>
    <cellStyle name="Entrada 4 2 2 2 3 5" xfId="9475"/>
    <cellStyle name="Entrada 4 2 2 2 3 6" xfId="9476"/>
    <cellStyle name="Entrada 4 2 2 2 4" xfId="9477"/>
    <cellStyle name="Entrada 4 2 2 2 5" xfId="9478"/>
    <cellStyle name="Entrada 4 2 2 2 6" xfId="9479"/>
    <cellStyle name="Entrada 4 2 2 3" xfId="9480"/>
    <cellStyle name="Entrada 4 2 2 4" xfId="9481"/>
    <cellStyle name="Entrada 4 2 3" xfId="9482"/>
    <cellStyle name="Entrada 4 2 3 2" xfId="9483"/>
    <cellStyle name="Entrada 4 2 3 2 2" xfId="9484"/>
    <cellStyle name="Entrada 4 2 3 2 2 2" xfId="9485"/>
    <cellStyle name="Entrada 4 2 3 2 2 2 2" xfId="9486"/>
    <cellStyle name="Entrada 4 2 3 2 2 2 3" xfId="9487"/>
    <cellStyle name="Entrada 4 2 3 2 2 2 4" xfId="9488"/>
    <cellStyle name="Entrada 4 2 3 2 2 3" xfId="9489"/>
    <cellStyle name="Entrada 4 2 3 2 2 3 2" xfId="9490"/>
    <cellStyle name="Entrada 4 2 3 2 2 3 3" xfId="9491"/>
    <cellStyle name="Entrada 4 2 3 2 2 3 4" xfId="9492"/>
    <cellStyle name="Entrada 4 2 3 2 2 4" xfId="9493"/>
    <cellStyle name="Entrada 4 2 3 2 2 5" xfId="9494"/>
    <cellStyle name="Entrada 4 2 3 2 2 6" xfId="9495"/>
    <cellStyle name="Entrada 4 2 3 2 3" xfId="9496"/>
    <cellStyle name="Entrada 4 2 3 2 3 2" xfId="9497"/>
    <cellStyle name="Entrada 4 2 3 2 3 2 2" xfId="9498"/>
    <cellStyle name="Entrada 4 2 3 2 3 2 3" xfId="9499"/>
    <cellStyle name="Entrada 4 2 3 2 3 2 4" xfId="9500"/>
    <cellStyle name="Entrada 4 2 3 2 3 3" xfId="9501"/>
    <cellStyle name="Entrada 4 2 3 2 3 3 2" xfId="9502"/>
    <cellStyle name="Entrada 4 2 3 2 3 3 3" xfId="9503"/>
    <cellStyle name="Entrada 4 2 3 2 3 3 4" xfId="9504"/>
    <cellStyle name="Entrada 4 2 3 2 3 4" xfId="9505"/>
    <cellStyle name="Entrada 4 2 3 2 3 5" xfId="9506"/>
    <cellStyle name="Entrada 4 2 3 2 3 6" xfId="9507"/>
    <cellStyle name="Entrada 4 2 3 2 4" xfId="9508"/>
    <cellStyle name="Entrada 4 2 3 2 5" xfId="9509"/>
    <cellStyle name="Entrada 4 2 3 2 6" xfId="9510"/>
    <cellStyle name="Entrada 4 2 3 3" xfId="9511"/>
    <cellStyle name="Entrada 4 2 3 4" xfId="9512"/>
    <cellStyle name="Entrada 4 2 4" xfId="9513"/>
    <cellStyle name="Entrada 4 2 4 2" xfId="9514"/>
    <cellStyle name="Entrada 4 2 4 2 2" xfId="9515"/>
    <cellStyle name="Entrada 4 2 4 2 2 2" xfId="9516"/>
    <cellStyle name="Entrada 4 2 4 2 2 2 2" xfId="9517"/>
    <cellStyle name="Entrada 4 2 4 2 2 2 3" xfId="9518"/>
    <cellStyle name="Entrada 4 2 4 2 2 2 4" xfId="9519"/>
    <cellStyle name="Entrada 4 2 4 2 2 3" xfId="9520"/>
    <cellStyle name="Entrada 4 2 4 2 2 3 2" xfId="9521"/>
    <cellStyle name="Entrada 4 2 4 2 2 3 3" xfId="9522"/>
    <cellStyle name="Entrada 4 2 4 2 2 3 4" xfId="9523"/>
    <cellStyle name="Entrada 4 2 4 2 2 4" xfId="9524"/>
    <cellStyle name="Entrada 4 2 4 2 2 5" xfId="9525"/>
    <cellStyle name="Entrada 4 2 4 2 2 6" xfId="9526"/>
    <cellStyle name="Entrada 4 2 4 2 3" xfId="9527"/>
    <cellStyle name="Entrada 4 2 4 2 3 2" xfId="9528"/>
    <cellStyle name="Entrada 4 2 4 2 3 2 2" xfId="9529"/>
    <cellStyle name="Entrada 4 2 4 2 3 2 3" xfId="9530"/>
    <cellStyle name="Entrada 4 2 4 2 3 2 4" xfId="9531"/>
    <cellStyle name="Entrada 4 2 4 2 3 3" xfId="9532"/>
    <cellStyle name="Entrada 4 2 4 2 3 3 2" xfId="9533"/>
    <cellStyle name="Entrada 4 2 4 2 3 3 3" xfId="9534"/>
    <cellStyle name="Entrada 4 2 4 2 3 3 4" xfId="9535"/>
    <cellStyle name="Entrada 4 2 4 2 3 4" xfId="9536"/>
    <cellStyle name="Entrada 4 2 4 2 3 5" xfId="9537"/>
    <cellStyle name="Entrada 4 2 4 2 3 6" xfId="9538"/>
    <cellStyle name="Entrada 4 2 4 2 4" xfId="9539"/>
    <cellStyle name="Entrada 4 2 4 2 5" xfId="9540"/>
    <cellStyle name="Entrada 4 2 4 2 6" xfId="9541"/>
    <cellStyle name="Entrada 4 2 4 3" xfId="9542"/>
    <cellStyle name="Entrada 4 2 4 4" xfId="9543"/>
    <cellStyle name="Entrada 4 2 5" xfId="9544"/>
    <cellStyle name="Entrada 4 2 5 2" xfId="9545"/>
    <cellStyle name="Entrada 4 2 5 2 2" xfId="9546"/>
    <cellStyle name="Entrada 4 2 5 2 2 2" xfId="9547"/>
    <cellStyle name="Entrada 4 2 5 2 2 2 2" xfId="9548"/>
    <cellStyle name="Entrada 4 2 5 2 2 2 3" xfId="9549"/>
    <cellStyle name="Entrada 4 2 5 2 2 2 4" xfId="9550"/>
    <cellStyle name="Entrada 4 2 5 2 2 3" xfId="9551"/>
    <cellStyle name="Entrada 4 2 5 2 2 3 2" xfId="9552"/>
    <cellStyle name="Entrada 4 2 5 2 2 3 3" xfId="9553"/>
    <cellStyle name="Entrada 4 2 5 2 2 3 4" xfId="9554"/>
    <cellStyle name="Entrada 4 2 5 2 2 4" xfId="9555"/>
    <cellStyle name="Entrada 4 2 5 2 2 5" xfId="9556"/>
    <cellStyle name="Entrada 4 2 5 2 2 6" xfId="9557"/>
    <cellStyle name="Entrada 4 2 5 2 3" xfId="9558"/>
    <cellStyle name="Entrada 4 2 5 2 3 2" xfId="9559"/>
    <cellStyle name="Entrada 4 2 5 2 3 2 2" xfId="9560"/>
    <cellStyle name="Entrada 4 2 5 2 3 2 3" xfId="9561"/>
    <cellStyle name="Entrada 4 2 5 2 3 2 4" xfId="9562"/>
    <cellStyle name="Entrada 4 2 5 2 3 3" xfId="9563"/>
    <cellStyle name="Entrada 4 2 5 2 3 3 2" xfId="9564"/>
    <cellStyle name="Entrada 4 2 5 2 3 3 3" xfId="9565"/>
    <cellStyle name="Entrada 4 2 5 2 3 3 4" xfId="9566"/>
    <cellStyle name="Entrada 4 2 5 2 3 4" xfId="9567"/>
    <cellStyle name="Entrada 4 2 5 2 3 5" xfId="9568"/>
    <cellStyle name="Entrada 4 2 5 2 3 6" xfId="9569"/>
    <cellStyle name="Entrada 4 2 5 2 4" xfId="9570"/>
    <cellStyle name="Entrada 4 2 5 2 5" xfId="9571"/>
    <cellStyle name="Entrada 4 2 5 2 6" xfId="9572"/>
    <cellStyle name="Entrada 4 2 5 3" xfId="9573"/>
    <cellStyle name="Entrada 4 2 5 4" xfId="9574"/>
    <cellStyle name="Entrada 4 2 6" xfId="9575"/>
    <cellStyle name="Entrada 4 2 6 2" xfId="9576"/>
    <cellStyle name="Entrada 4 2 6 2 2" xfId="9577"/>
    <cellStyle name="Entrada 4 2 6 2 2 2" xfId="9578"/>
    <cellStyle name="Entrada 4 2 6 2 2 3" xfId="9579"/>
    <cellStyle name="Entrada 4 2 6 2 2 4" xfId="9580"/>
    <cellStyle name="Entrada 4 2 6 2 3" xfId="9581"/>
    <cellStyle name="Entrada 4 2 6 2 3 2" xfId="9582"/>
    <cellStyle name="Entrada 4 2 6 2 3 3" xfId="9583"/>
    <cellStyle name="Entrada 4 2 6 2 3 4" xfId="9584"/>
    <cellStyle name="Entrada 4 2 6 2 4" xfId="9585"/>
    <cellStyle name="Entrada 4 2 6 2 5" xfId="9586"/>
    <cellStyle name="Entrada 4 2 6 2 6" xfId="9587"/>
    <cellStyle name="Entrada 4 2 6 3" xfId="9588"/>
    <cellStyle name="Entrada 4 2 6 3 2" xfId="9589"/>
    <cellStyle name="Entrada 4 2 6 3 2 2" xfId="9590"/>
    <cellStyle name="Entrada 4 2 6 3 2 3" xfId="9591"/>
    <cellStyle name="Entrada 4 2 6 3 2 4" xfId="9592"/>
    <cellStyle name="Entrada 4 2 6 3 3" xfId="9593"/>
    <cellStyle name="Entrada 4 2 6 3 3 2" xfId="9594"/>
    <cellStyle name="Entrada 4 2 6 3 3 3" xfId="9595"/>
    <cellStyle name="Entrada 4 2 6 3 3 4" xfId="9596"/>
    <cellStyle name="Entrada 4 2 6 3 4" xfId="9597"/>
    <cellStyle name="Entrada 4 2 6 3 5" xfId="9598"/>
    <cellStyle name="Entrada 4 2 6 3 6" xfId="9599"/>
    <cellStyle name="Entrada 4 2 6 4" xfId="9600"/>
    <cellStyle name="Entrada 4 2 6 4 2" xfId="9601"/>
    <cellStyle name="Entrada 4 2 6 4 3" xfId="9602"/>
    <cellStyle name="Entrada 4 2 6 4 4" xfId="9603"/>
    <cellStyle name="Entrada 4 2 6 5" xfId="9604"/>
    <cellStyle name="Entrada 4 2 6 6" xfId="9605"/>
    <cellStyle name="Entrada 4 2 7" xfId="9606"/>
    <cellStyle name="Entrada 4 2 7 2" xfId="9607"/>
    <cellStyle name="Entrada 4 2 7 2 2" xfId="9608"/>
    <cellStyle name="Entrada 4 2 7 2 2 2" xfId="9609"/>
    <cellStyle name="Entrada 4 2 7 2 2 3" xfId="9610"/>
    <cellStyle name="Entrada 4 2 7 2 2 4" xfId="9611"/>
    <cellStyle name="Entrada 4 2 7 2 3" xfId="9612"/>
    <cellStyle name="Entrada 4 2 7 2 3 2" xfId="9613"/>
    <cellStyle name="Entrada 4 2 7 2 3 3" xfId="9614"/>
    <cellStyle name="Entrada 4 2 7 2 3 4" xfId="9615"/>
    <cellStyle name="Entrada 4 2 7 2 4" xfId="9616"/>
    <cellStyle name="Entrada 4 2 7 2 5" xfId="9617"/>
    <cellStyle name="Entrada 4 2 7 2 6" xfId="9618"/>
    <cellStyle name="Entrada 4 2 7 3" xfId="9619"/>
    <cellStyle name="Entrada 4 2 7 3 2" xfId="9620"/>
    <cellStyle name="Entrada 4 2 7 3 2 2" xfId="9621"/>
    <cellStyle name="Entrada 4 2 7 3 2 3" xfId="9622"/>
    <cellStyle name="Entrada 4 2 7 3 2 4" xfId="9623"/>
    <cellStyle name="Entrada 4 2 7 3 3" xfId="9624"/>
    <cellStyle name="Entrada 4 2 7 3 3 2" xfId="9625"/>
    <cellStyle name="Entrada 4 2 7 3 3 3" xfId="9626"/>
    <cellStyle name="Entrada 4 2 7 3 3 4" xfId="9627"/>
    <cellStyle name="Entrada 4 2 7 3 4" xfId="9628"/>
    <cellStyle name="Entrada 4 2 7 3 5" xfId="9629"/>
    <cellStyle name="Entrada 4 2 7 3 6" xfId="9630"/>
    <cellStyle name="Entrada 4 2 7 4" xfId="9631"/>
    <cellStyle name="Entrada 4 2 7 4 2" xfId="9632"/>
    <cellStyle name="Entrada 4 2 7 4 3" xfId="9633"/>
    <cellStyle name="Entrada 4 2 7 4 4" xfId="9634"/>
    <cellStyle name="Entrada 4 2 7 5" xfId="9635"/>
    <cellStyle name="Entrada 4 2 7 6" xfId="9636"/>
    <cellStyle name="Entrada 4 2 8" xfId="9637"/>
    <cellStyle name="Entrada 4 2 8 2" xfId="9638"/>
    <cellStyle name="Entrada 4 2 8 2 2" xfId="9639"/>
    <cellStyle name="Entrada 4 2 8 2 2 2" xfId="9640"/>
    <cellStyle name="Entrada 4 2 8 2 2 3" xfId="9641"/>
    <cellStyle name="Entrada 4 2 8 2 2 4" xfId="9642"/>
    <cellStyle name="Entrada 4 2 8 2 3" xfId="9643"/>
    <cellStyle name="Entrada 4 2 8 2 3 2" xfId="9644"/>
    <cellStyle name="Entrada 4 2 8 2 3 3" xfId="9645"/>
    <cellStyle name="Entrada 4 2 8 2 3 4" xfId="9646"/>
    <cellStyle name="Entrada 4 2 8 2 4" xfId="9647"/>
    <cellStyle name="Entrada 4 2 8 2 5" xfId="9648"/>
    <cellStyle name="Entrada 4 2 8 2 6" xfId="9649"/>
    <cellStyle name="Entrada 4 2 8 3" xfId="9650"/>
    <cellStyle name="Entrada 4 2 8 3 2" xfId="9651"/>
    <cellStyle name="Entrada 4 2 8 3 2 2" xfId="9652"/>
    <cellStyle name="Entrada 4 2 8 3 2 3" xfId="9653"/>
    <cellStyle name="Entrada 4 2 8 3 2 4" xfId="9654"/>
    <cellStyle name="Entrada 4 2 8 3 3" xfId="9655"/>
    <cellStyle name="Entrada 4 2 8 3 3 2" xfId="9656"/>
    <cellStyle name="Entrada 4 2 8 3 3 3" xfId="9657"/>
    <cellStyle name="Entrada 4 2 8 3 3 4" xfId="9658"/>
    <cellStyle name="Entrada 4 2 8 3 4" xfId="9659"/>
    <cellStyle name="Entrada 4 2 8 3 5" xfId="9660"/>
    <cellStyle name="Entrada 4 2 8 3 6" xfId="9661"/>
    <cellStyle name="Entrada 4 2 8 4" xfId="9662"/>
    <cellStyle name="Entrada 4 2 8 4 2" xfId="9663"/>
    <cellStyle name="Entrada 4 2 8 4 3" xfId="9664"/>
    <cellStyle name="Entrada 4 2 8 4 4" xfId="9665"/>
    <cellStyle name="Entrada 4 2 8 5" xfId="9666"/>
    <cellStyle name="Entrada 4 2 8 6" xfId="9667"/>
    <cellStyle name="Entrada 4 2 9" xfId="9668"/>
    <cellStyle name="Entrada 4 2 9 2" xfId="9669"/>
    <cellStyle name="Entrada 4 2 9 2 2" xfId="9670"/>
    <cellStyle name="Entrada 4 2 9 2 2 2" xfId="9671"/>
    <cellStyle name="Entrada 4 2 9 2 2 3" xfId="9672"/>
    <cellStyle name="Entrada 4 2 9 2 2 4" xfId="9673"/>
    <cellStyle name="Entrada 4 2 9 2 3" xfId="9674"/>
    <cellStyle name="Entrada 4 2 9 2 3 2" xfId="9675"/>
    <cellStyle name="Entrada 4 2 9 2 3 3" xfId="9676"/>
    <cellStyle name="Entrada 4 2 9 2 3 4" xfId="9677"/>
    <cellStyle name="Entrada 4 2 9 2 4" xfId="9678"/>
    <cellStyle name="Entrada 4 2 9 2 5" xfId="9679"/>
    <cellStyle name="Entrada 4 2 9 2 6" xfId="9680"/>
    <cellStyle name="Entrada 4 2 9 3" xfId="9681"/>
    <cellStyle name="Entrada 4 2 9 3 2" xfId="9682"/>
    <cellStyle name="Entrada 4 2 9 3 2 2" xfId="9683"/>
    <cellStyle name="Entrada 4 2 9 3 2 3" xfId="9684"/>
    <cellStyle name="Entrada 4 2 9 3 2 4" xfId="9685"/>
    <cellStyle name="Entrada 4 2 9 3 3" xfId="9686"/>
    <cellStyle name="Entrada 4 2 9 3 3 2" xfId="9687"/>
    <cellStyle name="Entrada 4 2 9 3 3 3" xfId="9688"/>
    <cellStyle name="Entrada 4 2 9 3 3 4" xfId="9689"/>
    <cellStyle name="Entrada 4 2 9 3 4" xfId="9690"/>
    <cellStyle name="Entrada 4 2 9 3 5" xfId="9691"/>
    <cellStyle name="Entrada 4 2 9 3 6" xfId="9692"/>
    <cellStyle name="Entrada 4 2 9 4" xfId="9693"/>
    <cellStyle name="Entrada 4 2 9 4 2" xfId="9694"/>
    <cellStyle name="Entrada 4 2 9 4 3" xfId="9695"/>
    <cellStyle name="Entrada 4 2 9 4 4" xfId="9696"/>
    <cellStyle name="Entrada 4 2 9 5" xfId="9697"/>
    <cellStyle name="Entrada 4 2 9 6" xfId="9698"/>
    <cellStyle name="Entrada 4 3" xfId="9699"/>
    <cellStyle name="Entrada 4 3 10" xfId="9700"/>
    <cellStyle name="Entrada 4 3 10 2" xfId="9701"/>
    <cellStyle name="Entrada 4 3 10 2 2" xfId="9702"/>
    <cellStyle name="Entrada 4 3 10 2 2 2" xfId="9703"/>
    <cellStyle name="Entrada 4 3 10 2 2 3" xfId="9704"/>
    <cellStyle name="Entrada 4 3 10 2 2 4" xfId="9705"/>
    <cellStyle name="Entrada 4 3 10 2 3" xfId="9706"/>
    <cellStyle name="Entrada 4 3 10 2 3 2" xfId="9707"/>
    <cellStyle name="Entrada 4 3 10 2 3 3" xfId="9708"/>
    <cellStyle name="Entrada 4 3 10 2 3 4" xfId="9709"/>
    <cellStyle name="Entrada 4 3 10 2 4" xfId="9710"/>
    <cellStyle name="Entrada 4 3 10 2 5" xfId="9711"/>
    <cellStyle name="Entrada 4 3 10 2 6" xfId="9712"/>
    <cellStyle name="Entrada 4 3 10 3" xfId="9713"/>
    <cellStyle name="Entrada 4 3 10 3 2" xfId="9714"/>
    <cellStyle name="Entrada 4 3 10 3 2 2" xfId="9715"/>
    <cellStyle name="Entrada 4 3 10 3 2 3" xfId="9716"/>
    <cellStyle name="Entrada 4 3 10 3 2 4" xfId="9717"/>
    <cellStyle name="Entrada 4 3 10 3 3" xfId="9718"/>
    <cellStyle name="Entrada 4 3 10 3 3 2" xfId="9719"/>
    <cellStyle name="Entrada 4 3 10 3 3 3" xfId="9720"/>
    <cellStyle name="Entrada 4 3 10 3 3 4" xfId="9721"/>
    <cellStyle name="Entrada 4 3 10 3 4" xfId="9722"/>
    <cellStyle name="Entrada 4 3 10 3 5" xfId="9723"/>
    <cellStyle name="Entrada 4 3 10 3 6" xfId="9724"/>
    <cellStyle name="Entrada 4 3 10 4" xfId="9725"/>
    <cellStyle name="Entrada 4 3 10 5" xfId="9726"/>
    <cellStyle name="Entrada 4 3 10 6" xfId="9727"/>
    <cellStyle name="Entrada 4 3 11" xfId="9728"/>
    <cellStyle name="Entrada 4 3 12" xfId="9729"/>
    <cellStyle name="Entrada 4 3 2" xfId="9730"/>
    <cellStyle name="Entrada 4 3 2 2" xfId="9731"/>
    <cellStyle name="Entrada 4 3 2 2 2" xfId="9732"/>
    <cellStyle name="Entrada 4 3 2 2 2 2" xfId="9733"/>
    <cellStyle name="Entrada 4 3 2 2 2 2 2" xfId="9734"/>
    <cellStyle name="Entrada 4 3 2 2 2 2 3" xfId="9735"/>
    <cellStyle name="Entrada 4 3 2 2 2 2 4" xfId="9736"/>
    <cellStyle name="Entrada 4 3 2 2 2 3" xfId="9737"/>
    <cellStyle name="Entrada 4 3 2 2 2 3 2" xfId="9738"/>
    <cellStyle name="Entrada 4 3 2 2 2 3 3" xfId="9739"/>
    <cellStyle name="Entrada 4 3 2 2 2 3 4" xfId="9740"/>
    <cellStyle name="Entrada 4 3 2 2 2 4" xfId="9741"/>
    <cellStyle name="Entrada 4 3 2 2 2 5" xfId="9742"/>
    <cellStyle name="Entrada 4 3 2 2 2 6" xfId="9743"/>
    <cellStyle name="Entrada 4 3 2 2 3" xfId="9744"/>
    <cellStyle name="Entrada 4 3 2 2 3 2" xfId="9745"/>
    <cellStyle name="Entrada 4 3 2 2 3 2 2" xfId="9746"/>
    <cellStyle name="Entrada 4 3 2 2 3 2 3" xfId="9747"/>
    <cellStyle name="Entrada 4 3 2 2 3 2 4" xfId="9748"/>
    <cellStyle name="Entrada 4 3 2 2 3 3" xfId="9749"/>
    <cellStyle name="Entrada 4 3 2 2 3 3 2" xfId="9750"/>
    <cellStyle name="Entrada 4 3 2 2 3 3 3" xfId="9751"/>
    <cellStyle name="Entrada 4 3 2 2 3 3 4" xfId="9752"/>
    <cellStyle name="Entrada 4 3 2 2 3 4" xfId="9753"/>
    <cellStyle name="Entrada 4 3 2 2 3 5" xfId="9754"/>
    <cellStyle name="Entrada 4 3 2 2 3 6" xfId="9755"/>
    <cellStyle name="Entrada 4 3 2 2 4" xfId="9756"/>
    <cellStyle name="Entrada 4 3 2 2 5" xfId="9757"/>
    <cellStyle name="Entrada 4 3 2 2 6" xfId="9758"/>
    <cellStyle name="Entrada 4 3 2 3" xfId="9759"/>
    <cellStyle name="Entrada 4 3 2 4" xfId="9760"/>
    <cellStyle name="Entrada 4 3 3" xfId="9761"/>
    <cellStyle name="Entrada 4 3 3 2" xfId="9762"/>
    <cellStyle name="Entrada 4 3 3 2 2" xfId="9763"/>
    <cellStyle name="Entrada 4 3 3 2 2 2" xfId="9764"/>
    <cellStyle name="Entrada 4 3 3 2 2 2 2" xfId="9765"/>
    <cellStyle name="Entrada 4 3 3 2 2 2 3" xfId="9766"/>
    <cellStyle name="Entrada 4 3 3 2 2 2 4" xfId="9767"/>
    <cellStyle name="Entrada 4 3 3 2 2 3" xfId="9768"/>
    <cellStyle name="Entrada 4 3 3 2 2 3 2" xfId="9769"/>
    <cellStyle name="Entrada 4 3 3 2 2 3 3" xfId="9770"/>
    <cellStyle name="Entrada 4 3 3 2 2 3 4" xfId="9771"/>
    <cellStyle name="Entrada 4 3 3 2 2 4" xfId="9772"/>
    <cellStyle name="Entrada 4 3 3 2 2 5" xfId="9773"/>
    <cellStyle name="Entrada 4 3 3 2 2 6" xfId="9774"/>
    <cellStyle name="Entrada 4 3 3 2 3" xfId="9775"/>
    <cellStyle name="Entrada 4 3 3 2 3 2" xfId="9776"/>
    <cellStyle name="Entrada 4 3 3 2 3 2 2" xfId="9777"/>
    <cellStyle name="Entrada 4 3 3 2 3 2 3" xfId="9778"/>
    <cellStyle name="Entrada 4 3 3 2 3 2 4" xfId="9779"/>
    <cellStyle name="Entrada 4 3 3 2 3 3" xfId="9780"/>
    <cellStyle name="Entrada 4 3 3 2 3 3 2" xfId="9781"/>
    <cellStyle name="Entrada 4 3 3 2 3 3 3" xfId="9782"/>
    <cellStyle name="Entrada 4 3 3 2 3 3 4" xfId="9783"/>
    <cellStyle name="Entrada 4 3 3 2 3 4" xfId="9784"/>
    <cellStyle name="Entrada 4 3 3 2 3 5" xfId="9785"/>
    <cellStyle name="Entrada 4 3 3 2 3 6" xfId="9786"/>
    <cellStyle name="Entrada 4 3 3 2 4" xfId="9787"/>
    <cellStyle name="Entrada 4 3 3 2 5" xfId="9788"/>
    <cellStyle name="Entrada 4 3 3 2 6" xfId="9789"/>
    <cellStyle name="Entrada 4 3 3 3" xfId="9790"/>
    <cellStyle name="Entrada 4 3 3 4" xfId="9791"/>
    <cellStyle name="Entrada 4 3 4" xfId="9792"/>
    <cellStyle name="Entrada 4 3 4 2" xfId="9793"/>
    <cellStyle name="Entrada 4 3 4 2 2" xfId="9794"/>
    <cellStyle name="Entrada 4 3 4 2 2 2" xfId="9795"/>
    <cellStyle name="Entrada 4 3 4 2 2 2 2" xfId="9796"/>
    <cellStyle name="Entrada 4 3 4 2 2 2 3" xfId="9797"/>
    <cellStyle name="Entrada 4 3 4 2 2 2 4" xfId="9798"/>
    <cellStyle name="Entrada 4 3 4 2 2 3" xfId="9799"/>
    <cellStyle name="Entrada 4 3 4 2 2 3 2" xfId="9800"/>
    <cellStyle name="Entrada 4 3 4 2 2 3 3" xfId="9801"/>
    <cellStyle name="Entrada 4 3 4 2 2 3 4" xfId="9802"/>
    <cellStyle name="Entrada 4 3 4 2 2 4" xfId="9803"/>
    <cellStyle name="Entrada 4 3 4 2 2 5" xfId="9804"/>
    <cellStyle name="Entrada 4 3 4 2 2 6" xfId="9805"/>
    <cellStyle name="Entrada 4 3 4 2 3" xfId="9806"/>
    <cellStyle name="Entrada 4 3 4 2 3 2" xfId="9807"/>
    <cellStyle name="Entrada 4 3 4 2 3 2 2" xfId="9808"/>
    <cellStyle name="Entrada 4 3 4 2 3 2 3" xfId="9809"/>
    <cellStyle name="Entrada 4 3 4 2 3 2 4" xfId="9810"/>
    <cellStyle name="Entrada 4 3 4 2 3 3" xfId="9811"/>
    <cellStyle name="Entrada 4 3 4 2 3 3 2" xfId="9812"/>
    <cellStyle name="Entrada 4 3 4 2 3 3 3" xfId="9813"/>
    <cellStyle name="Entrada 4 3 4 2 3 3 4" xfId="9814"/>
    <cellStyle name="Entrada 4 3 4 2 3 4" xfId="9815"/>
    <cellStyle name="Entrada 4 3 4 2 3 5" xfId="9816"/>
    <cellStyle name="Entrada 4 3 4 2 3 6" xfId="9817"/>
    <cellStyle name="Entrada 4 3 4 2 4" xfId="9818"/>
    <cellStyle name="Entrada 4 3 4 2 5" xfId="9819"/>
    <cellStyle name="Entrada 4 3 4 2 6" xfId="9820"/>
    <cellStyle name="Entrada 4 3 4 3" xfId="9821"/>
    <cellStyle name="Entrada 4 3 4 4" xfId="9822"/>
    <cellStyle name="Entrada 4 3 5" xfId="9823"/>
    <cellStyle name="Entrada 4 3 5 2" xfId="9824"/>
    <cellStyle name="Entrada 4 3 5 2 2" xfId="9825"/>
    <cellStyle name="Entrada 4 3 5 2 2 2" xfId="9826"/>
    <cellStyle name="Entrada 4 3 5 2 2 2 2" xfId="9827"/>
    <cellStyle name="Entrada 4 3 5 2 2 2 3" xfId="9828"/>
    <cellStyle name="Entrada 4 3 5 2 2 2 4" xfId="9829"/>
    <cellStyle name="Entrada 4 3 5 2 2 3" xfId="9830"/>
    <cellStyle name="Entrada 4 3 5 2 2 3 2" xfId="9831"/>
    <cellStyle name="Entrada 4 3 5 2 2 3 3" xfId="9832"/>
    <cellStyle name="Entrada 4 3 5 2 2 3 4" xfId="9833"/>
    <cellStyle name="Entrada 4 3 5 2 2 4" xfId="9834"/>
    <cellStyle name="Entrada 4 3 5 2 2 5" xfId="9835"/>
    <cellStyle name="Entrada 4 3 5 2 2 6" xfId="9836"/>
    <cellStyle name="Entrada 4 3 5 2 3" xfId="9837"/>
    <cellStyle name="Entrada 4 3 5 2 3 2" xfId="9838"/>
    <cellStyle name="Entrada 4 3 5 2 3 2 2" xfId="9839"/>
    <cellStyle name="Entrada 4 3 5 2 3 2 3" xfId="9840"/>
    <cellStyle name="Entrada 4 3 5 2 3 2 4" xfId="9841"/>
    <cellStyle name="Entrada 4 3 5 2 3 3" xfId="9842"/>
    <cellStyle name="Entrada 4 3 5 2 3 3 2" xfId="9843"/>
    <cellStyle name="Entrada 4 3 5 2 3 3 3" xfId="9844"/>
    <cellStyle name="Entrada 4 3 5 2 3 3 4" xfId="9845"/>
    <cellStyle name="Entrada 4 3 5 2 3 4" xfId="9846"/>
    <cellStyle name="Entrada 4 3 5 2 3 5" xfId="9847"/>
    <cellStyle name="Entrada 4 3 5 2 3 6" xfId="9848"/>
    <cellStyle name="Entrada 4 3 5 2 4" xfId="9849"/>
    <cellStyle name="Entrada 4 3 5 2 5" xfId="9850"/>
    <cellStyle name="Entrada 4 3 5 2 6" xfId="9851"/>
    <cellStyle name="Entrada 4 3 5 3" xfId="9852"/>
    <cellStyle name="Entrada 4 3 5 4" xfId="9853"/>
    <cellStyle name="Entrada 4 3 6" xfId="9854"/>
    <cellStyle name="Entrada 4 3 6 2" xfId="9855"/>
    <cellStyle name="Entrada 4 3 6 2 2" xfId="9856"/>
    <cellStyle name="Entrada 4 3 6 2 2 2" xfId="9857"/>
    <cellStyle name="Entrada 4 3 6 2 2 3" xfId="9858"/>
    <cellStyle name="Entrada 4 3 6 2 2 4" xfId="9859"/>
    <cellStyle name="Entrada 4 3 6 2 3" xfId="9860"/>
    <cellStyle name="Entrada 4 3 6 2 3 2" xfId="9861"/>
    <cellStyle name="Entrada 4 3 6 2 3 3" xfId="9862"/>
    <cellStyle name="Entrada 4 3 6 2 3 4" xfId="9863"/>
    <cellStyle name="Entrada 4 3 6 2 4" xfId="9864"/>
    <cellStyle name="Entrada 4 3 6 2 5" xfId="9865"/>
    <cellStyle name="Entrada 4 3 6 2 6" xfId="9866"/>
    <cellStyle name="Entrada 4 3 6 3" xfId="9867"/>
    <cellStyle name="Entrada 4 3 6 3 2" xfId="9868"/>
    <cellStyle name="Entrada 4 3 6 3 2 2" xfId="9869"/>
    <cellStyle name="Entrada 4 3 6 3 2 3" xfId="9870"/>
    <cellStyle name="Entrada 4 3 6 3 2 4" xfId="9871"/>
    <cellStyle name="Entrada 4 3 6 3 3" xfId="9872"/>
    <cellStyle name="Entrada 4 3 6 3 3 2" xfId="9873"/>
    <cellStyle name="Entrada 4 3 6 3 3 3" xfId="9874"/>
    <cellStyle name="Entrada 4 3 6 3 3 4" xfId="9875"/>
    <cellStyle name="Entrada 4 3 6 3 4" xfId="9876"/>
    <cellStyle name="Entrada 4 3 6 3 5" xfId="9877"/>
    <cellStyle name="Entrada 4 3 6 3 6" xfId="9878"/>
    <cellStyle name="Entrada 4 3 6 4" xfId="9879"/>
    <cellStyle name="Entrada 4 3 6 4 2" xfId="9880"/>
    <cellStyle name="Entrada 4 3 6 4 3" xfId="9881"/>
    <cellStyle name="Entrada 4 3 6 4 4" xfId="9882"/>
    <cellStyle name="Entrada 4 3 6 5" xfId="9883"/>
    <cellStyle name="Entrada 4 3 6 6" xfId="9884"/>
    <cellStyle name="Entrada 4 3 7" xfId="9885"/>
    <cellStyle name="Entrada 4 3 7 2" xfId="9886"/>
    <cellStyle name="Entrada 4 3 7 2 2" xfId="9887"/>
    <cellStyle name="Entrada 4 3 7 2 2 2" xfId="9888"/>
    <cellStyle name="Entrada 4 3 7 2 2 3" xfId="9889"/>
    <cellStyle name="Entrada 4 3 7 2 2 4" xfId="9890"/>
    <cellStyle name="Entrada 4 3 7 2 3" xfId="9891"/>
    <cellStyle name="Entrada 4 3 7 2 3 2" xfId="9892"/>
    <cellStyle name="Entrada 4 3 7 2 3 3" xfId="9893"/>
    <cellStyle name="Entrada 4 3 7 2 3 4" xfId="9894"/>
    <cellStyle name="Entrada 4 3 7 2 4" xfId="9895"/>
    <cellStyle name="Entrada 4 3 7 2 5" xfId="9896"/>
    <cellStyle name="Entrada 4 3 7 2 6" xfId="9897"/>
    <cellStyle name="Entrada 4 3 7 3" xfId="9898"/>
    <cellStyle name="Entrada 4 3 7 3 2" xfId="9899"/>
    <cellStyle name="Entrada 4 3 7 3 2 2" xfId="9900"/>
    <cellStyle name="Entrada 4 3 7 3 2 3" xfId="9901"/>
    <cellStyle name="Entrada 4 3 7 3 2 4" xfId="9902"/>
    <cellStyle name="Entrada 4 3 7 3 3" xfId="9903"/>
    <cellStyle name="Entrada 4 3 7 3 3 2" xfId="9904"/>
    <cellStyle name="Entrada 4 3 7 3 3 3" xfId="9905"/>
    <cellStyle name="Entrada 4 3 7 3 3 4" xfId="9906"/>
    <cellStyle name="Entrada 4 3 7 3 4" xfId="9907"/>
    <cellStyle name="Entrada 4 3 7 3 5" xfId="9908"/>
    <cellStyle name="Entrada 4 3 7 3 6" xfId="9909"/>
    <cellStyle name="Entrada 4 3 7 4" xfId="9910"/>
    <cellStyle name="Entrada 4 3 7 4 2" xfId="9911"/>
    <cellStyle name="Entrada 4 3 7 4 3" xfId="9912"/>
    <cellStyle name="Entrada 4 3 7 4 4" xfId="9913"/>
    <cellStyle name="Entrada 4 3 7 5" xfId="9914"/>
    <cellStyle name="Entrada 4 3 7 6" xfId="9915"/>
    <cellStyle name="Entrada 4 3 8" xfId="9916"/>
    <cellStyle name="Entrada 4 3 8 2" xfId="9917"/>
    <cellStyle name="Entrada 4 3 8 2 2" xfId="9918"/>
    <cellStyle name="Entrada 4 3 8 2 2 2" xfId="9919"/>
    <cellStyle name="Entrada 4 3 8 2 2 3" xfId="9920"/>
    <cellStyle name="Entrada 4 3 8 2 2 4" xfId="9921"/>
    <cellStyle name="Entrada 4 3 8 2 3" xfId="9922"/>
    <cellStyle name="Entrada 4 3 8 2 3 2" xfId="9923"/>
    <cellStyle name="Entrada 4 3 8 2 3 3" xfId="9924"/>
    <cellStyle name="Entrada 4 3 8 2 3 4" xfId="9925"/>
    <cellStyle name="Entrada 4 3 8 2 4" xfId="9926"/>
    <cellStyle name="Entrada 4 3 8 2 5" xfId="9927"/>
    <cellStyle name="Entrada 4 3 8 2 6" xfId="9928"/>
    <cellStyle name="Entrada 4 3 8 3" xfId="9929"/>
    <cellStyle name="Entrada 4 3 8 3 2" xfId="9930"/>
    <cellStyle name="Entrada 4 3 8 3 2 2" xfId="9931"/>
    <cellStyle name="Entrada 4 3 8 3 2 3" xfId="9932"/>
    <cellStyle name="Entrada 4 3 8 3 2 4" xfId="9933"/>
    <cellStyle name="Entrada 4 3 8 3 3" xfId="9934"/>
    <cellStyle name="Entrada 4 3 8 3 3 2" xfId="9935"/>
    <cellStyle name="Entrada 4 3 8 3 3 3" xfId="9936"/>
    <cellStyle name="Entrada 4 3 8 3 3 4" xfId="9937"/>
    <cellStyle name="Entrada 4 3 8 3 4" xfId="9938"/>
    <cellStyle name="Entrada 4 3 8 3 5" xfId="9939"/>
    <cellStyle name="Entrada 4 3 8 3 6" xfId="9940"/>
    <cellStyle name="Entrada 4 3 8 4" xfId="9941"/>
    <cellStyle name="Entrada 4 3 8 4 2" xfId="9942"/>
    <cellStyle name="Entrada 4 3 8 4 3" xfId="9943"/>
    <cellStyle name="Entrada 4 3 8 4 4" xfId="9944"/>
    <cellStyle name="Entrada 4 3 8 5" xfId="9945"/>
    <cellStyle name="Entrada 4 3 8 6" xfId="9946"/>
    <cellStyle name="Entrada 4 3 9" xfId="9947"/>
    <cellStyle name="Entrada 4 3 9 2" xfId="9948"/>
    <cellStyle name="Entrada 4 3 9 2 2" xfId="9949"/>
    <cellStyle name="Entrada 4 3 9 2 2 2" xfId="9950"/>
    <cellStyle name="Entrada 4 3 9 2 2 3" xfId="9951"/>
    <cellStyle name="Entrada 4 3 9 2 2 4" xfId="9952"/>
    <cellStyle name="Entrada 4 3 9 2 3" xfId="9953"/>
    <cellStyle name="Entrada 4 3 9 2 3 2" xfId="9954"/>
    <cellStyle name="Entrada 4 3 9 2 3 3" xfId="9955"/>
    <cellStyle name="Entrada 4 3 9 2 3 4" xfId="9956"/>
    <cellStyle name="Entrada 4 3 9 2 4" xfId="9957"/>
    <cellStyle name="Entrada 4 3 9 2 5" xfId="9958"/>
    <cellStyle name="Entrada 4 3 9 2 6" xfId="9959"/>
    <cellStyle name="Entrada 4 3 9 3" xfId="9960"/>
    <cellStyle name="Entrada 4 3 9 3 2" xfId="9961"/>
    <cellStyle name="Entrada 4 3 9 3 2 2" xfId="9962"/>
    <cellStyle name="Entrada 4 3 9 3 2 3" xfId="9963"/>
    <cellStyle name="Entrada 4 3 9 3 2 4" xfId="9964"/>
    <cellStyle name="Entrada 4 3 9 3 3" xfId="9965"/>
    <cellStyle name="Entrada 4 3 9 3 3 2" xfId="9966"/>
    <cellStyle name="Entrada 4 3 9 3 3 3" xfId="9967"/>
    <cellStyle name="Entrada 4 3 9 3 3 4" xfId="9968"/>
    <cellStyle name="Entrada 4 3 9 3 4" xfId="9969"/>
    <cellStyle name="Entrada 4 3 9 3 5" xfId="9970"/>
    <cellStyle name="Entrada 4 3 9 3 6" xfId="9971"/>
    <cellStyle name="Entrada 4 3 9 4" xfId="9972"/>
    <cellStyle name="Entrada 4 3 9 4 2" xfId="9973"/>
    <cellStyle name="Entrada 4 3 9 4 3" xfId="9974"/>
    <cellStyle name="Entrada 4 3 9 4 4" xfId="9975"/>
    <cellStyle name="Entrada 4 3 9 5" xfId="9976"/>
    <cellStyle name="Entrada 4 3 9 6" xfId="9977"/>
    <cellStyle name="Entrada 4 4" xfId="9978"/>
    <cellStyle name="Entrada 4 4 2" xfId="9979"/>
    <cellStyle name="Entrada 4 4 2 2" xfId="9980"/>
    <cellStyle name="Entrada 4 4 2 2 2" xfId="9981"/>
    <cellStyle name="Entrada 4 4 2 2 2 2" xfId="9982"/>
    <cellStyle name="Entrada 4 4 2 2 2 3" xfId="9983"/>
    <cellStyle name="Entrada 4 4 2 2 2 4" xfId="9984"/>
    <cellStyle name="Entrada 4 4 2 2 3" xfId="9985"/>
    <cellStyle name="Entrada 4 4 2 2 3 2" xfId="9986"/>
    <cellStyle name="Entrada 4 4 2 2 3 3" xfId="9987"/>
    <cellStyle name="Entrada 4 4 2 2 3 4" xfId="9988"/>
    <cellStyle name="Entrada 4 4 2 2 4" xfId="9989"/>
    <cellStyle name="Entrada 4 4 2 2 5" xfId="9990"/>
    <cellStyle name="Entrada 4 4 2 2 6" xfId="9991"/>
    <cellStyle name="Entrada 4 4 2 3" xfId="9992"/>
    <cellStyle name="Entrada 4 4 2 3 2" xfId="9993"/>
    <cellStyle name="Entrada 4 4 2 3 2 2" xfId="9994"/>
    <cellStyle name="Entrada 4 4 2 3 2 3" xfId="9995"/>
    <cellStyle name="Entrada 4 4 2 3 2 4" xfId="9996"/>
    <cellStyle name="Entrada 4 4 2 3 3" xfId="9997"/>
    <cellStyle name="Entrada 4 4 2 3 3 2" xfId="9998"/>
    <cellStyle name="Entrada 4 4 2 3 3 3" xfId="9999"/>
    <cellStyle name="Entrada 4 4 2 3 3 4" xfId="10000"/>
    <cellStyle name="Entrada 4 4 2 3 4" xfId="10001"/>
    <cellStyle name="Entrada 4 4 2 3 5" xfId="10002"/>
    <cellStyle name="Entrada 4 4 2 3 6" xfId="10003"/>
    <cellStyle name="Entrada 4 4 2 4" xfId="10004"/>
    <cellStyle name="Entrada 4 4 2 5" xfId="10005"/>
    <cellStyle name="Entrada 4 4 2 6" xfId="10006"/>
    <cellStyle name="Entrada 4 4 3" xfId="10007"/>
    <cellStyle name="Entrada 4 4 4" xfId="10008"/>
    <cellStyle name="Entrada 4 5" xfId="10009"/>
    <cellStyle name="Entrada 4 5 2" xfId="10010"/>
    <cellStyle name="Entrada 4 5 2 2" xfId="10011"/>
    <cellStyle name="Entrada 4 5 2 2 2" xfId="10012"/>
    <cellStyle name="Entrada 4 5 2 2 2 2" xfId="10013"/>
    <cellStyle name="Entrada 4 5 2 2 2 3" xfId="10014"/>
    <cellStyle name="Entrada 4 5 2 2 2 4" xfId="10015"/>
    <cellStyle name="Entrada 4 5 2 2 3" xfId="10016"/>
    <cellStyle name="Entrada 4 5 2 2 3 2" xfId="10017"/>
    <cellStyle name="Entrada 4 5 2 2 3 3" xfId="10018"/>
    <cellStyle name="Entrada 4 5 2 2 3 4" xfId="10019"/>
    <cellStyle name="Entrada 4 5 2 2 4" xfId="10020"/>
    <cellStyle name="Entrada 4 5 2 2 5" xfId="10021"/>
    <cellStyle name="Entrada 4 5 2 2 6" xfId="10022"/>
    <cellStyle name="Entrada 4 5 2 3" xfId="10023"/>
    <cellStyle name="Entrada 4 5 2 3 2" xfId="10024"/>
    <cellStyle name="Entrada 4 5 2 3 2 2" xfId="10025"/>
    <cellStyle name="Entrada 4 5 2 3 2 3" xfId="10026"/>
    <cellStyle name="Entrada 4 5 2 3 2 4" xfId="10027"/>
    <cellStyle name="Entrada 4 5 2 3 3" xfId="10028"/>
    <cellStyle name="Entrada 4 5 2 3 3 2" xfId="10029"/>
    <cellStyle name="Entrada 4 5 2 3 3 3" xfId="10030"/>
    <cellStyle name="Entrada 4 5 2 3 3 4" xfId="10031"/>
    <cellStyle name="Entrada 4 5 2 3 4" xfId="10032"/>
    <cellStyle name="Entrada 4 5 2 3 5" xfId="10033"/>
    <cellStyle name="Entrada 4 5 2 3 6" xfId="10034"/>
    <cellStyle name="Entrada 4 5 2 4" xfId="10035"/>
    <cellStyle name="Entrada 4 5 2 5" xfId="10036"/>
    <cellStyle name="Entrada 4 5 2 6" xfId="10037"/>
    <cellStyle name="Entrada 4 5 3" xfId="10038"/>
    <cellStyle name="Entrada 4 5 4" xfId="10039"/>
    <cellStyle name="Entrada 4 6" xfId="10040"/>
    <cellStyle name="Entrada 4 6 2" xfId="10041"/>
    <cellStyle name="Entrada 4 6 2 2" xfId="10042"/>
    <cellStyle name="Entrada 4 6 2 2 2" xfId="10043"/>
    <cellStyle name="Entrada 4 6 2 2 2 2" xfId="10044"/>
    <cellStyle name="Entrada 4 6 2 2 2 3" xfId="10045"/>
    <cellStyle name="Entrada 4 6 2 2 2 4" xfId="10046"/>
    <cellStyle name="Entrada 4 6 2 2 3" xfId="10047"/>
    <cellStyle name="Entrada 4 6 2 2 3 2" xfId="10048"/>
    <cellStyle name="Entrada 4 6 2 2 3 3" xfId="10049"/>
    <cellStyle name="Entrada 4 6 2 2 3 4" xfId="10050"/>
    <cellStyle name="Entrada 4 6 2 2 4" xfId="10051"/>
    <cellStyle name="Entrada 4 6 2 2 5" xfId="10052"/>
    <cellStyle name="Entrada 4 6 2 2 6" xfId="10053"/>
    <cellStyle name="Entrada 4 6 2 3" xfId="10054"/>
    <cellStyle name="Entrada 4 6 2 3 2" xfId="10055"/>
    <cellStyle name="Entrada 4 6 2 3 2 2" xfId="10056"/>
    <cellStyle name="Entrada 4 6 2 3 2 3" xfId="10057"/>
    <cellStyle name="Entrada 4 6 2 3 2 4" xfId="10058"/>
    <cellStyle name="Entrada 4 6 2 3 3" xfId="10059"/>
    <cellStyle name="Entrada 4 6 2 3 3 2" xfId="10060"/>
    <cellStyle name="Entrada 4 6 2 3 3 3" xfId="10061"/>
    <cellStyle name="Entrada 4 6 2 3 3 4" xfId="10062"/>
    <cellStyle name="Entrada 4 6 2 3 4" xfId="10063"/>
    <cellStyle name="Entrada 4 6 2 3 5" xfId="10064"/>
    <cellStyle name="Entrada 4 6 2 3 6" xfId="10065"/>
    <cellStyle name="Entrada 4 6 2 4" xfId="10066"/>
    <cellStyle name="Entrada 4 6 2 5" xfId="10067"/>
    <cellStyle name="Entrada 4 6 2 6" xfId="10068"/>
    <cellStyle name="Entrada 4 6 3" xfId="10069"/>
    <cellStyle name="Entrada 4 6 4" xfId="10070"/>
    <cellStyle name="Entrada 4 7" xfId="10071"/>
    <cellStyle name="Entrada 4 7 2" xfId="10072"/>
    <cellStyle name="Entrada 4 7 2 2" xfId="10073"/>
    <cellStyle name="Entrada 4 7 2 2 2" xfId="10074"/>
    <cellStyle name="Entrada 4 7 2 2 2 2" xfId="10075"/>
    <cellStyle name="Entrada 4 7 2 2 2 3" xfId="10076"/>
    <cellStyle name="Entrada 4 7 2 2 2 4" xfId="10077"/>
    <cellStyle name="Entrada 4 7 2 2 3" xfId="10078"/>
    <cellStyle name="Entrada 4 7 2 2 3 2" xfId="10079"/>
    <cellStyle name="Entrada 4 7 2 2 3 3" xfId="10080"/>
    <cellStyle name="Entrada 4 7 2 2 3 4" xfId="10081"/>
    <cellStyle name="Entrada 4 7 2 2 4" xfId="10082"/>
    <cellStyle name="Entrada 4 7 2 2 5" xfId="10083"/>
    <cellStyle name="Entrada 4 7 2 2 6" xfId="10084"/>
    <cellStyle name="Entrada 4 7 2 3" xfId="10085"/>
    <cellStyle name="Entrada 4 7 2 3 2" xfId="10086"/>
    <cellStyle name="Entrada 4 7 2 3 2 2" xfId="10087"/>
    <cellStyle name="Entrada 4 7 2 3 2 3" xfId="10088"/>
    <cellStyle name="Entrada 4 7 2 3 2 4" xfId="10089"/>
    <cellStyle name="Entrada 4 7 2 3 3" xfId="10090"/>
    <cellStyle name="Entrada 4 7 2 3 3 2" xfId="10091"/>
    <cellStyle name="Entrada 4 7 2 3 3 3" xfId="10092"/>
    <cellStyle name="Entrada 4 7 2 3 3 4" xfId="10093"/>
    <cellStyle name="Entrada 4 7 2 3 4" xfId="10094"/>
    <cellStyle name="Entrada 4 7 2 3 5" xfId="10095"/>
    <cellStyle name="Entrada 4 7 2 3 6" xfId="10096"/>
    <cellStyle name="Entrada 4 7 2 4" xfId="10097"/>
    <cellStyle name="Entrada 4 7 2 5" xfId="10098"/>
    <cellStyle name="Entrada 4 7 2 6" xfId="10099"/>
    <cellStyle name="Entrada 4 7 3" xfId="10100"/>
    <cellStyle name="Entrada 4 7 4" xfId="10101"/>
    <cellStyle name="Entrada 4 8" xfId="10102"/>
    <cellStyle name="Entrada 4 8 2" xfId="10103"/>
    <cellStyle name="Entrada 4 8 2 2" xfId="10104"/>
    <cellStyle name="Entrada 4 8 2 2 2" xfId="10105"/>
    <cellStyle name="Entrada 4 8 2 2 3" xfId="10106"/>
    <cellStyle name="Entrada 4 8 2 2 4" xfId="10107"/>
    <cellStyle name="Entrada 4 8 2 3" xfId="10108"/>
    <cellStyle name="Entrada 4 8 2 3 2" xfId="10109"/>
    <cellStyle name="Entrada 4 8 2 3 3" xfId="10110"/>
    <cellStyle name="Entrada 4 8 2 3 4" xfId="10111"/>
    <cellStyle name="Entrada 4 8 2 4" xfId="10112"/>
    <cellStyle name="Entrada 4 8 2 5" xfId="10113"/>
    <cellStyle name="Entrada 4 8 2 6" xfId="10114"/>
    <cellStyle name="Entrada 4 8 3" xfId="10115"/>
    <cellStyle name="Entrada 4 8 3 2" xfId="10116"/>
    <cellStyle name="Entrada 4 8 3 2 2" xfId="10117"/>
    <cellStyle name="Entrada 4 8 3 2 3" xfId="10118"/>
    <cellStyle name="Entrada 4 8 3 2 4" xfId="10119"/>
    <cellStyle name="Entrada 4 8 3 3" xfId="10120"/>
    <cellStyle name="Entrada 4 8 3 3 2" xfId="10121"/>
    <cellStyle name="Entrada 4 8 3 3 3" xfId="10122"/>
    <cellStyle name="Entrada 4 8 3 3 4" xfId="10123"/>
    <cellStyle name="Entrada 4 8 3 4" xfId="10124"/>
    <cellStyle name="Entrada 4 8 3 5" xfId="10125"/>
    <cellStyle name="Entrada 4 8 3 6" xfId="10126"/>
    <cellStyle name="Entrada 4 8 4" xfId="10127"/>
    <cellStyle name="Entrada 4 8 4 2" xfId="10128"/>
    <cellStyle name="Entrada 4 8 4 3" xfId="10129"/>
    <cellStyle name="Entrada 4 8 4 4" xfId="10130"/>
    <cellStyle name="Entrada 4 8 5" xfId="10131"/>
    <cellStyle name="Entrada 4 8 6" xfId="10132"/>
    <cellStyle name="Entrada 4 9" xfId="10133"/>
    <cellStyle name="Entrada 4 9 2" xfId="10134"/>
    <cellStyle name="Entrada 4 9 2 2" xfId="10135"/>
    <cellStyle name="Entrada 4 9 2 2 2" xfId="10136"/>
    <cellStyle name="Entrada 4 9 2 2 3" xfId="10137"/>
    <cellStyle name="Entrada 4 9 2 2 4" xfId="10138"/>
    <cellStyle name="Entrada 4 9 2 3" xfId="10139"/>
    <cellStyle name="Entrada 4 9 2 3 2" xfId="10140"/>
    <cellStyle name="Entrada 4 9 2 3 3" xfId="10141"/>
    <cellStyle name="Entrada 4 9 2 3 4" xfId="10142"/>
    <cellStyle name="Entrada 4 9 2 4" xfId="10143"/>
    <cellStyle name="Entrada 4 9 2 5" xfId="10144"/>
    <cellStyle name="Entrada 4 9 2 6" xfId="10145"/>
    <cellStyle name="Entrada 4 9 3" xfId="10146"/>
    <cellStyle name="Entrada 4 9 3 2" xfId="10147"/>
    <cellStyle name="Entrada 4 9 3 2 2" xfId="10148"/>
    <cellStyle name="Entrada 4 9 3 2 3" xfId="10149"/>
    <cellStyle name="Entrada 4 9 3 2 4" xfId="10150"/>
    <cellStyle name="Entrada 4 9 3 3" xfId="10151"/>
    <cellStyle name="Entrada 4 9 3 3 2" xfId="10152"/>
    <cellStyle name="Entrada 4 9 3 3 3" xfId="10153"/>
    <cellStyle name="Entrada 4 9 3 3 4" xfId="10154"/>
    <cellStyle name="Entrada 4 9 3 4" xfId="10155"/>
    <cellStyle name="Entrada 4 9 3 5" xfId="10156"/>
    <cellStyle name="Entrada 4 9 3 6" xfId="10157"/>
    <cellStyle name="Entrada 4 9 4" xfId="10158"/>
    <cellStyle name="Entrada 4 9 4 2" xfId="10159"/>
    <cellStyle name="Entrada 4 9 4 3" xfId="10160"/>
    <cellStyle name="Entrada 4 9 4 4" xfId="10161"/>
    <cellStyle name="Entrada 4 9 5" xfId="10162"/>
    <cellStyle name="Entrada 4 9 6" xfId="10163"/>
    <cellStyle name="Entrada 5" xfId="10164"/>
    <cellStyle name="Entrada 5 10" xfId="10165"/>
    <cellStyle name="Entrada 5 10 2" xfId="10166"/>
    <cellStyle name="Entrada 5 10 2 2" xfId="10167"/>
    <cellStyle name="Entrada 5 10 2 2 2" xfId="10168"/>
    <cellStyle name="Entrada 5 10 2 2 3" xfId="10169"/>
    <cellStyle name="Entrada 5 10 2 2 4" xfId="10170"/>
    <cellStyle name="Entrada 5 10 2 3" xfId="10171"/>
    <cellStyle name="Entrada 5 10 2 3 2" xfId="10172"/>
    <cellStyle name="Entrada 5 10 2 3 3" xfId="10173"/>
    <cellStyle name="Entrada 5 10 2 3 4" xfId="10174"/>
    <cellStyle name="Entrada 5 10 2 4" xfId="10175"/>
    <cellStyle name="Entrada 5 10 2 5" xfId="10176"/>
    <cellStyle name="Entrada 5 10 2 6" xfId="10177"/>
    <cellStyle name="Entrada 5 10 3" xfId="10178"/>
    <cellStyle name="Entrada 5 10 3 2" xfId="10179"/>
    <cellStyle name="Entrada 5 10 3 2 2" xfId="10180"/>
    <cellStyle name="Entrada 5 10 3 2 3" xfId="10181"/>
    <cellStyle name="Entrada 5 10 3 2 4" xfId="10182"/>
    <cellStyle name="Entrada 5 10 3 3" xfId="10183"/>
    <cellStyle name="Entrada 5 10 3 3 2" xfId="10184"/>
    <cellStyle name="Entrada 5 10 3 3 3" xfId="10185"/>
    <cellStyle name="Entrada 5 10 3 3 4" xfId="10186"/>
    <cellStyle name="Entrada 5 10 3 4" xfId="10187"/>
    <cellStyle name="Entrada 5 10 3 5" xfId="10188"/>
    <cellStyle name="Entrada 5 10 3 6" xfId="10189"/>
    <cellStyle name="Entrada 5 10 4" xfId="10190"/>
    <cellStyle name="Entrada 5 10 4 2" xfId="10191"/>
    <cellStyle name="Entrada 5 10 4 3" xfId="10192"/>
    <cellStyle name="Entrada 5 10 4 4" xfId="10193"/>
    <cellStyle name="Entrada 5 10 5" xfId="10194"/>
    <cellStyle name="Entrada 5 10 6" xfId="10195"/>
    <cellStyle name="Entrada 5 11" xfId="10196"/>
    <cellStyle name="Entrada 5 11 2" xfId="10197"/>
    <cellStyle name="Entrada 5 11 2 2" xfId="10198"/>
    <cellStyle name="Entrada 5 11 2 2 2" xfId="10199"/>
    <cellStyle name="Entrada 5 11 2 2 3" xfId="10200"/>
    <cellStyle name="Entrada 5 11 2 2 4" xfId="10201"/>
    <cellStyle name="Entrada 5 11 2 3" xfId="10202"/>
    <cellStyle name="Entrada 5 11 2 3 2" xfId="10203"/>
    <cellStyle name="Entrada 5 11 2 3 3" xfId="10204"/>
    <cellStyle name="Entrada 5 11 2 3 4" xfId="10205"/>
    <cellStyle name="Entrada 5 11 2 4" xfId="10206"/>
    <cellStyle name="Entrada 5 11 2 5" xfId="10207"/>
    <cellStyle name="Entrada 5 11 2 6" xfId="10208"/>
    <cellStyle name="Entrada 5 11 3" xfId="10209"/>
    <cellStyle name="Entrada 5 11 3 2" xfId="10210"/>
    <cellStyle name="Entrada 5 11 3 2 2" xfId="10211"/>
    <cellStyle name="Entrada 5 11 3 2 3" xfId="10212"/>
    <cellStyle name="Entrada 5 11 3 2 4" xfId="10213"/>
    <cellStyle name="Entrada 5 11 3 3" xfId="10214"/>
    <cellStyle name="Entrada 5 11 3 3 2" xfId="10215"/>
    <cellStyle name="Entrada 5 11 3 3 3" xfId="10216"/>
    <cellStyle name="Entrada 5 11 3 3 4" xfId="10217"/>
    <cellStyle name="Entrada 5 11 3 4" xfId="10218"/>
    <cellStyle name="Entrada 5 11 3 5" xfId="10219"/>
    <cellStyle name="Entrada 5 11 3 6" xfId="10220"/>
    <cellStyle name="Entrada 5 11 4" xfId="10221"/>
    <cellStyle name="Entrada 5 11 5" xfId="10222"/>
    <cellStyle name="Entrada 5 11 6" xfId="10223"/>
    <cellStyle name="Entrada 5 12" xfId="10224"/>
    <cellStyle name="Entrada 5 13" xfId="10225"/>
    <cellStyle name="Entrada 5 2" xfId="10226"/>
    <cellStyle name="Entrada 5 2 10" xfId="10227"/>
    <cellStyle name="Entrada 5 2 10 2" xfId="10228"/>
    <cellStyle name="Entrada 5 2 10 2 2" xfId="10229"/>
    <cellStyle name="Entrada 5 2 10 2 2 2" xfId="10230"/>
    <cellStyle name="Entrada 5 2 10 2 2 3" xfId="10231"/>
    <cellStyle name="Entrada 5 2 10 2 2 4" xfId="10232"/>
    <cellStyle name="Entrada 5 2 10 2 3" xfId="10233"/>
    <cellStyle name="Entrada 5 2 10 2 3 2" xfId="10234"/>
    <cellStyle name="Entrada 5 2 10 2 3 3" xfId="10235"/>
    <cellStyle name="Entrada 5 2 10 2 3 4" xfId="10236"/>
    <cellStyle name="Entrada 5 2 10 2 4" xfId="10237"/>
    <cellStyle name="Entrada 5 2 10 2 5" xfId="10238"/>
    <cellStyle name="Entrada 5 2 10 2 6" xfId="10239"/>
    <cellStyle name="Entrada 5 2 10 3" xfId="10240"/>
    <cellStyle name="Entrada 5 2 10 3 2" xfId="10241"/>
    <cellStyle name="Entrada 5 2 10 3 2 2" xfId="10242"/>
    <cellStyle name="Entrada 5 2 10 3 2 3" xfId="10243"/>
    <cellStyle name="Entrada 5 2 10 3 2 4" xfId="10244"/>
    <cellStyle name="Entrada 5 2 10 3 3" xfId="10245"/>
    <cellStyle name="Entrada 5 2 10 3 3 2" xfId="10246"/>
    <cellStyle name="Entrada 5 2 10 3 3 3" xfId="10247"/>
    <cellStyle name="Entrada 5 2 10 3 3 4" xfId="10248"/>
    <cellStyle name="Entrada 5 2 10 3 4" xfId="10249"/>
    <cellStyle name="Entrada 5 2 10 3 5" xfId="10250"/>
    <cellStyle name="Entrada 5 2 10 3 6" xfId="10251"/>
    <cellStyle name="Entrada 5 2 10 4" xfId="10252"/>
    <cellStyle name="Entrada 5 2 10 5" xfId="10253"/>
    <cellStyle name="Entrada 5 2 10 6" xfId="10254"/>
    <cellStyle name="Entrada 5 2 11" xfId="10255"/>
    <cellStyle name="Entrada 5 2 12" xfId="10256"/>
    <cellStyle name="Entrada 5 2 2" xfId="10257"/>
    <cellStyle name="Entrada 5 2 2 2" xfId="10258"/>
    <cellStyle name="Entrada 5 2 2 2 2" xfId="10259"/>
    <cellStyle name="Entrada 5 2 2 2 2 2" xfId="10260"/>
    <cellStyle name="Entrada 5 2 2 2 2 2 2" xfId="10261"/>
    <cellStyle name="Entrada 5 2 2 2 2 2 3" xfId="10262"/>
    <cellStyle name="Entrada 5 2 2 2 2 2 4" xfId="10263"/>
    <cellStyle name="Entrada 5 2 2 2 2 3" xfId="10264"/>
    <cellStyle name="Entrada 5 2 2 2 2 3 2" xfId="10265"/>
    <cellStyle name="Entrada 5 2 2 2 2 3 3" xfId="10266"/>
    <cellStyle name="Entrada 5 2 2 2 2 3 4" xfId="10267"/>
    <cellStyle name="Entrada 5 2 2 2 2 4" xfId="10268"/>
    <cellStyle name="Entrada 5 2 2 2 2 5" xfId="10269"/>
    <cellStyle name="Entrada 5 2 2 2 2 6" xfId="10270"/>
    <cellStyle name="Entrada 5 2 2 2 3" xfId="10271"/>
    <cellStyle name="Entrada 5 2 2 2 3 2" xfId="10272"/>
    <cellStyle name="Entrada 5 2 2 2 3 2 2" xfId="10273"/>
    <cellStyle name="Entrada 5 2 2 2 3 2 3" xfId="10274"/>
    <cellStyle name="Entrada 5 2 2 2 3 2 4" xfId="10275"/>
    <cellStyle name="Entrada 5 2 2 2 3 3" xfId="10276"/>
    <cellStyle name="Entrada 5 2 2 2 3 3 2" xfId="10277"/>
    <cellStyle name="Entrada 5 2 2 2 3 3 3" xfId="10278"/>
    <cellStyle name="Entrada 5 2 2 2 3 3 4" xfId="10279"/>
    <cellStyle name="Entrada 5 2 2 2 3 4" xfId="10280"/>
    <cellStyle name="Entrada 5 2 2 2 3 5" xfId="10281"/>
    <cellStyle name="Entrada 5 2 2 2 3 6" xfId="10282"/>
    <cellStyle name="Entrada 5 2 2 2 4" xfId="10283"/>
    <cellStyle name="Entrada 5 2 2 2 5" xfId="10284"/>
    <cellStyle name="Entrada 5 2 2 2 6" xfId="10285"/>
    <cellStyle name="Entrada 5 2 2 3" xfId="10286"/>
    <cellStyle name="Entrada 5 2 2 4" xfId="10287"/>
    <cellStyle name="Entrada 5 2 3" xfId="10288"/>
    <cellStyle name="Entrada 5 2 3 2" xfId="10289"/>
    <cellStyle name="Entrada 5 2 3 2 2" xfId="10290"/>
    <cellStyle name="Entrada 5 2 3 2 2 2" xfId="10291"/>
    <cellStyle name="Entrada 5 2 3 2 2 2 2" xfId="10292"/>
    <cellStyle name="Entrada 5 2 3 2 2 2 3" xfId="10293"/>
    <cellStyle name="Entrada 5 2 3 2 2 2 4" xfId="10294"/>
    <cellStyle name="Entrada 5 2 3 2 2 3" xfId="10295"/>
    <cellStyle name="Entrada 5 2 3 2 2 3 2" xfId="10296"/>
    <cellStyle name="Entrada 5 2 3 2 2 3 3" xfId="10297"/>
    <cellStyle name="Entrada 5 2 3 2 2 3 4" xfId="10298"/>
    <cellStyle name="Entrada 5 2 3 2 2 4" xfId="10299"/>
    <cellStyle name="Entrada 5 2 3 2 2 5" xfId="10300"/>
    <cellStyle name="Entrada 5 2 3 2 2 6" xfId="10301"/>
    <cellStyle name="Entrada 5 2 3 2 3" xfId="10302"/>
    <cellStyle name="Entrada 5 2 3 2 3 2" xfId="10303"/>
    <cellStyle name="Entrada 5 2 3 2 3 2 2" xfId="10304"/>
    <cellStyle name="Entrada 5 2 3 2 3 2 3" xfId="10305"/>
    <cellStyle name="Entrada 5 2 3 2 3 2 4" xfId="10306"/>
    <cellStyle name="Entrada 5 2 3 2 3 3" xfId="10307"/>
    <cellStyle name="Entrada 5 2 3 2 3 3 2" xfId="10308"/>
    <cellStyle name="Entrada 5 2 3 2 3 3 3" xfId="10309"/>
    <cellStyle name="Entrada 5 2 3 2 3 3 4" xfId="10310"/>
    <cellStyle name="Entrada 5 2 3 2 3 4" xfId="10311"/>
    <cellStyle name="Entrada 5 2 3 2 3 5" xfId="10312"/>
    <cellStyle name="Entrada 5 2 3 2 3 6" xfId="10313"/>
    <cellStyle name="Entrada 5 2 3 2 4" xfId="10314"/>
    <cellStyle name="Entrada 5 2 3 2 5" xfId="10315"/>
    <cellStyle name="Entrada 5 2 3 2 6" xfId="10316"/>
    <cellStyle name="Entrada 5 2 3 3" xfId="10317"/>
    <cellStyle name="Entrada 5 2 3 4" xfId="10318"/>
    <cellStyle name="Entrada 5 2 4" xfId="10319"/>
    <cellStyle name="Entrada 5 2 4 2" xfId="10320"/>
    <cellStyle name="Entrada 5 2 4 2 2" xfId="10321"/>
    <cellStyle name="Entrada 5 2 4 2 2 2" xfId="10322"/>
    <cellStyle name="Entrada 5 2 4 2 2 2 2" xfId="10323"/>
    <cellStyle name="Entrada 5 2 4 2 2 2 3" xfId="10324"/>
    <cellStyle name="Entrada 5 2 4 2 2 2 4" xfId="10325"/>
    <cellStyle name="Entrada 5 2 4 2 2 3" xfId="10326"/>
    <cellStyle name="Entrada 5 2 4 2 2 3 2" xfId="10327"/>
    <cellStyle name="Entrada 5 2 4 2 2 3 3" xfId="10328"/>
    <cellStyle name="Entrada 5 2 4 2 2 3 4" xfId="10329"/>
    <cellStyle name="Entrada 5 2 4 2 2 4" xfId="10330"/>
    <cellStyle name="Entrada 5 2 4 2 2 5" xfId="10331"/>
    <cellStyle name="Entrada 5 2 4 2 2 6" xfId="10332"/>
    <cellStyle name="Entrada 5 2 4 2 3" xfId="10333"/>
    <cellStyle name="Entrada 5 2 4 2 3 2" xfId="10334"/>
    <cellStyle name="Entrada 5 2 4 2 3 2 2" xfId="10335"/>
    <cellStyle name="Entrada 5 2 4 2 3 2 3" xfId="10336"/>
    <cellStyle name="Entrada 5 2 4 2 3 2 4" xfId="10337"/>
    <cellStyle name="Entrada 5 2 4 2 3 3" xfId="10338"/>
    <cellStyle name="Entrada 5 2 4 2 3 3 2" xfId="10339"/>
    <cellStyle name="Entrada 5 2 4 2 3 3 3" xfId="10340"/>
    <cellStyle name="Entrada 5 2 4 2 3 3 4" xfId="10341"/>
    <cellStyle name="Entrada 5 2 4 2 3 4" xfId="10342"/>
    <cellStyle name="Entrada 5 2 4 2 3 5" xfId="10343"/>
    <cellStyle name="Entrada 5 2 4 2 3 6" xfId="10344"/>
    <cellStyle name="Entrada 5 2 4 2 4" xfId="10345"/>
    <cellStyle name="Entrada 5 2 4 2 5" xfId="10346"/>
    <cellStyle name="Entrada 5 2 4 2 6" xfId="10347"/>
    <cellStyle name="Entrada 5 2 4 3" xfId="10348"/>
    <cellStyle name="Entrada 5 2 4 4" xfId="10349"/>
    <cellStyle name="Entrada 5 2 5" xfId="10350"/>
    <cellStyle name="Entrada 5 2 5 2" xfId="10351"/>
    <cellStyle name="Entrada 5 2 5 2 2" xfId="10352"/>
    <cellStyle name="Entrada 5 2 5 2 2 2" xfId="10353"/>
    <cellStyle name="Entrada 5 2 5 2 2 2 2" xfId="10354"/>
    <cellStyle name="Entrada 5 2 5 2 2 2 3" xfId="10355"/>
    <cellStyle name="Entrada 5 2 5 2 2 2 4" xfId="10356"/>
    <cellStyle name="Entrada 5 2 5 2 2 3" xfId="10357"/>
    <cellStyle name="Entrada 5 2 5 2 2 3 2" xfId="10358"/>
    <cellStyle name="Entrada 5 2 5 2 2 3 3" xfId="10359"/>
    <cellStyle name="Entrada 5 2 5 2 2 3 4" xfId="10360"/>
    <cellStyle name="Entrada 5 2 5 2 2 4" xfId="10361"/>
    <cellStyle name="Entrada 5 2 5 2 2 5" xfId="10362"/>
    <cellStyle name="Entrada 5 2 5 2 2 6" xfId="10363"/>
    <cellStyle name="Entrada 5 2 5 2 3" xfId="10364"/>
    <cellStyle name="Entrada 5 2 5 2 3 2" xfId="10365"/>
    <cellStyle name="Entrada 5 2 5 2 3 2 2" xfId="10366"/>
    <cellStyle name="Entrada 5 2 5 2 3 2 3" xfId="10367"/>
    <cellStyle name="Entrada 5 2 5 2 3 2 4" xfId="10368"/>
    <cellStyle name="Entrada 5 2 5 2 3 3" xfId="10369"/>
    <cellStyle name="Entrada 5 2 5 2 3 3 2" xfId="10370"/>
    <cellStyle name="Entrada 5 2 5 2 3 3 3" xfId="10371"/>
    <cellStyle name="Entrada 5 2 5 2 3 3 4" xfId="10372"/>
    <cellStyle name="Entrada 5 2 5 2 3 4" xfId="10373"/>
    <cellStyle name="Entrada 5 2 5 2 3 5" xfId="10374"/>
    <cellStyle name="Entrada 5 2 5 2 3 6" xfId="10375"/>
    <cellStyle name="Entrada 5 2 5 2 4" xfId="10376"/>
    <cellStyle name="Entrada 5 2 5 2 5" xfId="10377"/>
    <cellStyle name="Entrada 5 2 5 2 6" xfId="10378"/>
    <cellStyle name="Entrada 5 2 5 3" xfId="10379"/>
    <cellStyle name="Entrada 5 2 5 4" xfId="10380"/>
    <cellStyle name="Entrada 5 2 6" xfId="10381"/>
    <cellStyle name="Entrada 5 2 6 2" xfId="10382"/>
    <cellStyle name="Entrada 5 2 6 2 2" xfId="10383"/>
    <cellStyle name="Entrada 5 2 6 2 2 2" xfId="10384"/>
    <cellStyle name="Entrada 5 2 6 2 2 3" xfId="10385"/>
    <cellStyle name="Entrada 5 2 6 2 2 4" xfId="10386"/>
    <cellStyle name="Entrada 5 2 6 2 3" xfId="10387"/>
    <cellStyle name="Entrada 5 2 6 2 3 2" xfId="10388"/>
    <cellStyle name="Entrada 5 2 6 2 3 3" xfId="10389"/>
    <cellStyle name="Entrada 5 2 6 2 3 4" xfId="10390"/>
    <cellStyle name="Entrada 5 2 6 2 4" xfId="10391"/>
    <cellStyle name="Entrada 5 2 6 2 5" xfId="10392"/>
    <cellStyle name="Entrada 5 2 6 2 6" xfId="10393"/>
    <cellStyle name="Entrada 5 2 6 3" xfId="10394"/>
    <cellStyle name="Entrada 5 2 6 3 2" xfId="10395"/>
    <cellStyle name="Entrada 5 2 6 3 2 2" xfId="10396"/>
    <cellStyle name="Entrada 5 2 6 3 2 3" xfId="10397"/>
    <cellStyle name="Entrada 5 2 6 3 2 4" xfId="10398"/>
    <cellStyle name="Entrada 5 2 6 3 3" xfId="10399"/>
    <cellStyle name="Entrada 5 2 6 3 3 2" xfId="10400"/>
    <cellStyle name="Entrada 5 2 6 3 3 3" xfId="10401"/>
    <cellStyle name="Entrada 5 2 6 3 3 4" xfId="10402"/>
    <cellStyle name="Entrada 5 2 6 3 4" xfId="10403"/>
    <cellStyle name="Entrada 5 2 6 3 5" xfId="10404"/>
    <cellStyle name="Entrada 5 2 6 3 6" xfId="10405"/>
    <cellStyle name="Entrada 5 2 6 4" xfId="10406"/>
    <cellStyle name="Entrada 5 2 6 4 2" xfId="10407"/>
    <cellStyle name="Entrada 5 2 6 4 3" xfId="10408"/>
    <cellStyle name="Entrada 5 2 6 4 4" xfId="10409"/>
    <cellStyle name="Entrada 5 2 6 5" xfId="10410"/>
    <cellStyle name="Entrada 5 2 6 6" xfId="10411"/>
    <cellStyle name="Entrada 5 2 7" xfId="10412"/>
    <cellStyle name="Entrada 5 2 7 2" xfId="10413"/>
    <cellStyle name="Entrada 5 2 7 2 2" xfId="10414"/>
    <cellStyle name="Entrada 5 2 7 2 2 2" xfId="10415"/>
    <cellStyle name="Entrada 5 2 7 2 2 3" xfId="10416"/>
    <cellStyle name="Entrada 5 2 7 2 2 4" xfId="10417"/>
    <cellStyle name="Entrada 5 2 7 2 3" xfId="10418"/>
    <cellStyle name="Entrada 5 2 7 2 3 2" xfId="10419"/>
    <cellStyle name="Entrada 5 2 7 2 3 3" xfId="10420"/>
    <cellStyle name="Entrada 5 2 7 2 3 4" xfId="10421"/>
    <cellStyle name="Entrada 5 2 7 2 4" xfId="10422"/>
    <cellStyle name="Entrada 5 2 7 2 5" xfId="10423"/>
    <cellStyle name="Entrada 5 2 7 2 6" xfId="10424"/>
    <cellStyle name="Entrada 5 2 7 3" xfId="10425"/>
    <cellStyle name="Entrada 5 2 7 3 2" xfId="10426"/>
    <cellStyle name="Entrada 5 2 7 3 2 2" xfId="10427"/>
    <cellStyle name="Entrada 5 2 7 3 2 3" xfId="10428"/>
    <cellStyle name="Entrada 5 2 7 3 2 4" xfId="10429"/>
    <cellStyle name="Entrada 5 2 7 3 3" xfId="10430"/>
    <cellStyle name="Entrada 5 2 7 3 3 2" xfId="10431"/>
    <cellStyle name="Entrada 5 2 7 3 3 3" xfId="10432"/>
    <cellStyle name="Entrada 5 2 7 3 3 4" xfId="10433"/>
    <cellStyle name="Entrada 5 2 7 3 4" xfId="10434"/>
    <cellStyle name="Entrada 5 2 7 3 5" xfId="10435"/>
    <cellStyle name="Entrada 5 2 7 3 6" xfId="10436"/>
    <cellStyle name="Entrada 5 2 7 4" xfId="10437"/>
    <cellStyle name="Entrada 5 2 7 4 2" xfId="10438"/>
    <cellStyle name="Entrada 5 2 7 4 3" xfId="10439"/>
    <cellStyle name="Entrada 5 2 7 4 4" xfId="10440"/>
    <cellStyle name="Entrada 5 2 7 5" xfId="10441"/>
    <cellStyle name="Entrada 5 2 7 6" xfId="10442"/>
    <cellStyle name="Entrada 5 2 8" xfId="10443"/>
    <cellStyle name="Entrada 5 2 8 2" xfId="10444"/>
    <cellStyle name="Entrada 5 2 8 2 2" xfId="10445"/>
    <cellStyle name="Entrada 5 2 8 2 2 2" xfId="10446"/>
    <cellStyle name="Entrada 5 2 8 2 2 3" xfId="10447"/>
    <cellStyle name="Entrada 5 2 8 2 2 4" xfId="10448"/>
    <cellStyle name="Entrada 5 2 8 2 3" xfId="10449"/>
    <cellStyle name="Entrada 5 2 8 2 3 2" xfId="10450"/>
    <cellStyle name="Entrada 5 2 8 2 3 3" xfId="10451"/>
    <cellStyle name="Entrada 5 2 8 2 3 4" xfId="10452"/>
    <cellStyle name="Entrada 5 2 8 2 4" xfId="10453"/>
    <cellStyle name="Entrada 5 2 8 2 5" xfId="10454"/>
    <cellStyle name="Entrada 5 2 8 2 6" xfId="10455"/>
    <cellStyle name="Entrada 5 2 8 3" xfId="10456"/>
    <cellStyle name="Entrada 5 2 8 3 2" xfId="10457"/>
    <cellStyle name="Entrada 5 2 8 3 2 2" xfId="10458"/>
    <cellStyle name="Entrada 5 2 8 3 2 3" xfId="10459"/>
    <cellStyle name="Entrada 5 2 8 3 2 4" xfId="10460"/>
    <cellStyle name="Entrada 5 2 8 3 3" xfId="10461"/>
    <cellStyle name="Entrada 5 2 8 3 3 2" xfId="10462"/>
    <cellStyle name="Entrada 5 2 8 3 3 3" xfId="10463"/>
    <cellStyle name="Entrada 5 2 8 3 3 4" xfId="10464"/>
    <cellStyle name="Entrada 5 2 8 3 4" xfId="10465"/>
    <cellStyle name="Entrada 5 2 8 3 5" xfId="10466"/>
    <cellStyle name="Entrada 5 2 8 3 6" xfId="10467"/>
    <cellStyle name="Entrada 5 2 8 4" xfId="10468"/>
    <cellStyle name="Entrada 5 2 8 4 2" xfId="10469"/>
    <cellStyle name="Entrada 5 2 8 4 3" xfId="10470"/>
    <cellStyle name="Entrada 5 2 8 4 4" xfId="10471"/>
    <cellStyle name="Entrada 5 2 8 5" xfId="10472"/>
    <cellStyle name="Entrada 5 2 8 6" xfId="10473"/>
    <cellStyle name="Entrada 5 2 9" xfId="10474"/>
    <cellStyle name="Entrada 5 2 9 2" xfId="10475"/>
    <cellStyle name="Entrada 5 2 9 2 2" xfId="10476"/>
    <cellStyle name="Entrada 5 2 9 2 2 2" xfId="10477"/>
    <cellStyle name="Entrada 5 2 9 2 2 3" xfId="10478"/>
    <cellStyle name="Entrada 5 2 9 2 2 4" xfId="10479"/>
    <cellStyle name="Entrada 5 2 9 2 3" xfId="10480"/>
    <cellStyle name="Entrada 5 2 9 2 3 2" xfId="10481"/>
    <cellStyle name="Entrada 5 2 9 2 3 3" xfId="10482"/>
    <cellStyle name="Entrada 5 2 9 2 3 4" xfId="10483"/>
    <cellStyle name="Entrada 5 2 9 2 4" xfId="10484"/>
    <cellStyle name="Entrada 5 2 9 2 5" xfId="10485"/>
    <cellStyle name="Entrada 5 2 9 2 6" xfId="10486"/>
    <cellStyle name="Entrada 5 2 9 3" xfId="10487"/>
    <cellStyle name="Entrada 5 2 9 3 2" xfId="10488"/>
    <cellStyle name="Entrada 5 2 9 3 2 2" xfId="10489"/>
    <cellStyle name="Entrada 5 2 9 3 2 3" xfId="10490"/>
    <cellStyle name="Entrada 5 2 9 3 2 4" xfId="10491"/>
    <cellStyle name="Entrada 5 2 9 3 3" xfId="10492"/>
    <cellStyle name="Entrada 5 2 9 3 3 2" xfId="10493"/>
    <cellStyle name="Entrada 5 2 9 3 3 3" xfId="10494"/>
    <cellStyle name="Entrada 5 2 9 3 3 4" xfId="10495"/>
    <cellStyle name="Entrada 5 2 9 3 4" xfId="10496"/>
    <cellStyle name="Entrada 5 2 9 3 5" xfId="10497"/>
    <cellStyle name="Entrada 5 2 9 3 6" xfId="10498"/>
    <cellStyle name="Entrada 5 2 9 4" xfId="10499"/>
    <cellStyle name="Entrada 5 2 9 4 2" xfId="10500"/>
    <cellStyle name="Entrada 5 2 9 4 3" xfId="10501"/>
    <cellStyle name="Entrada 5 2 9 4 4" xfId="10502"/>
    <cellStyle name="Entrada 5 2 9 5" xfId="10503"/>
    <cellStyle name="Entrada 5 2 9 6" xfId="10504"/>
    <cellStyle name="Entrada 5 3" xfId="10505"/>
    <cellStyle name="Entrada 5 3 10" xfId="10506"/>
    <cellStyle name="Entrada 5 3 10 2" xfId="10507"/>
    <cellStyle name="Entrada 5 3 10 2 2" xfId="10508"/>
    <cellStyle name="Entrada 5 3 10 2 2 2" xfId="10509"/>
    <cellStyle name="Entrada 5 3 10 2 2 3" xfId="10510"/>
    <cellStyle name="Entrada 5 3 10 2 2 4" xfId="10511"/>
    <cellStyle name="Entrada 5 3 10 2 3" xfId="10512"/>
    <cellStyle name="Entrada 5 3 10 2 3 2" xfId="10513"/>
    <cellStyle name="Entrada 5 3 10 2 3 3" xfId="10514"/>
    <cellStyle name="Entrada 5 3 10 2 3 4" xfId="10515"/>
    <cellStyle name="Entrada 5 3 10 2 4" xfId="10516"/>
    <cellStyle name="Entrada 5 3 10 2 5" xfId="10517"/>
    <cellStyle name="Entrada 5 3 10 2 6" xfId="10518"/>
    <cellStyle name="Entrada 5 3 10 3" xfId="10519"/>
    <cellStyle name="Entrada 5 3 10 3 2" xfId="10520"/>
    <cellStyle name="Entrada 5 3 10 3 2 2" xfId="10521"/>
    <cellStyle name="Entrada 5 3 10 3 2 3" xfId="10522"/>
    <cellStyle name="Entrada 5 3 10 3 2 4" xfId="10523"/>
    <cellStyle name="Entrada 5 3 10 3 3" xfId="10524"/>
    <cellStyle name="Entrada 5 3 10 3 3 2" xfId="10525"/>
    <cellStyle name="Entrada 5 3 10 3 3 3" xfId="10526"/>
    <cellStyle name="Entrada 5 3 10 3 3 4" xfId="10527"/>
    <cellStyle name="Entrada 5 3 10 3 4" xfId="10528"/>
    <cellStyle name="Entrada 5 3 10 3 5" xfId="10529"/>
    <cellStyle name="Entrada 5 3 10 3 6" xfId="10530"/>
    <cellStyle name="Entrada 5 3 10 4" xfId="10531"/>
    <cellStyle name="Entrada 5 3 10 5" xfId="10532"/>
    <cellStyle name="Entrada 5 3 10 6" xfId="10533"/>
    <cellStyle name="Entrada 5 3 11" xfId="10534"/>
    <cellStyle name="Entrada 5 3 12" xfId="10535"/>
    <cellStyle name="Entrada 5 3 2" xfId="10536"/>
    <cellStyle name="Entrada 5 3 2 2" xfId="10537"/>
    <cellStyle name="Entrada 5 3 2 2 2" xfId="10538"/>
    <cellStyle name="Entrada 5 3 2 2 2 2" xfId="10539"/>
    <cellStyle name="Entrada 5 3 2 2 2 2 2" xfId="10540"/>
    <cellStyle name="Entrada 5 3 2 2 2 2 3" xfId="10541"/>
    <cellStyle name="Entrada 5 3 2 2 2 2 4" xfId="10542"/>
    <cellStyle name="Entrada 5 3 2 2 2 3" xfId="10543"/>
    <cellStyle name="Entrada 5 3 2 2 2 3 2" xfId="10544"/>
    <cellStyle name="Entrada 5 3 2 2 2 3 3" xfId="10545"/>
    <cellStyle name="Entrada 5 3 2 2 2 3 4" xfId="10546"/>
    <cellStyle name="Entrada 5 3 2 2 2 4" xfId="10547"/>
    <cellStyle name="Entrada 5 3 2 2 2 5" xfId="10548"/>
    <cellStyle name="Entrada 5 3 2 2 2 6" xfId="10549"/>
    <cellStyle name="Entrada 5 3 2 2 3" xfId="10550"/>
    <cellStyle name="Entrada 5 3 2 2 3 2" xfId="10551"/>
    <cellStyle name="Entrada 5 3 2 2 3 2 2" xfId="10552"/>
    <cellStyle name="Entrada 5 3 2 2 3 2 3" xfId="10553"/>
    <cellStyle name="Entrada 5 3 2 2 3 2 4" xfId="10554"/>
    <cellStyle name="Entrada 5 3 2 2 3 3" xfId="10555"/>
    <cellStyle name="Entrada 5 3 2 2 3 3 2" xfId="10556"/>
    <cellStyle name="Entrada 5 3 2 2 3 3 3" xfId="10557"/>
    <cellStyle name="Entrada 5 3 2 2 3 3 4" xfId="10558"/>
    <cellStyle name="Entrada 5 3 2 2 3 4" xfId="10559"/>
    <cellStyle name="Entrada 5 3 2 2 3 5" xfId="10560"/>
    <cellStyle name="Entrada 5 3 2 2 3 6" xfId="10561"/>
    <cellStyle name="Entrada 5 3 2 2 4" xfId="10562"/>
    <cellStyle name="Entrada 5 3 2 2 5" xfId="10563"/>
    <cellStyle name="Entrada 5 3 2 2 6" xfId="10564"/>
    <cellStyle name="Entrada 5 3 2 3" xfId="10565"/>
    <cellStyle name="Entrada 5 3 2 4" xfId="10566"/>
    <cellStyle name="Entrada 5 3 3" xfId="10567"/>
    <cellStyle name="Entrada 5 3 3 2" xfId="10568"/>
    <cellStyle name="Entrada 5 3 3 2 2" xfId="10569"/>
    <cellStyle name="Entrada 5 3 3 2 2 2" xfId="10570"/>
    <cellStyle name="Entrada 5 3 3 2 2 2 2" xfId="10571"/>
    <cellStyle name="Entrada 5 3 3 2 2 2 3" xfId="10572"/>
    <cellStyle name="Entrada 5 3 3 2 2 2 4" xfId="10573"/>
    <cellStyle name="Entrada 5 3 3 2 2 3" xfId="10574"/>
    <cellStyle name="Entrada 5 3 3 2 2 3 2" xfId="10575"/>
    <cellStyle name="Entrada 5 3 3 2 2 3 3" xfId="10576"/>
    <cellStyle name="Entrada 5 3 3 2 2 3 4" xfId="10577"/>
    <cellStyle name="Entrada 5 3 3 2 2 4" xfId="10578"/>
    <cellStyle name="Entrada 5 3 3 2 2 5" xfId="10579"/>
    <cellStyle name="Entrada 5 3 3 2 2 6" xfId="10580"/>
    <cellStyle name="Entrada 5 3 3 2 3" xfId="10581"/>
    <cellStyle name="Entrada 5 3 3 2 3 2" xfId="10582"/>
    <cellStyle name="Entrada 5 3 3 2 3 2 2" xfId="10583"/>
    <cellStyle name="Entrada 5 3 3 2 3 2 3" xfId="10584"/>
    <cellStyle name="Entrada 5 3 3 2 3 2 4" xfId="10585"/>
    <cellStyle name="Entrada 5 3 3 2 3 3" xfId="10586"/>
    <cellStyle name="Entrada 5 3 3 2 3 3 2" xfId="10587"/>
    <cellStyle name="Entrada 5 3 3 2 3 3 3" xfId="10588"/>
    <cellStyle name="Entrada 5 3 3 2 3 3 4" xfId="10589"/>
    <cellStyle name="Entrada 5 3 3 2 3 4" xfId="10590"/>
    <cellStyle name="Entrada 5 3 3 2 3 5" xfId="10591"/>
    <cellStyle name="Entrada 5 3 3 2 3 6" xfId="10592"/>
    <cellStyle name="Entrada 5 3 3 2 4" xfId="10593"/>
    <cellStyle name="Entrada 5 3 3 2 5" xfId="10594"/>
    <cellStyle name="Entrada 5 3 3 2 6" xfId="10595"/>
    <cellStyle name="Entrada 5 3 3 3" xfId="10596"/>
    <cellStyle name="Entrada 5 3 3 4" xfId="10597"/>
    <cellStyle name="Entrada 5 3 4" xfId="10598"/>
    <cellStyle name="Entrada 5 3 4 2" xfId="10599"/>
    <cellStyle name="Entrada 5 3 4 2 2" xfId="10600"/>
    <cellStyle name="Entrada 5 3 4 2 2 2" xfId="10601"/>
    <cellStyle name="Entrada 5 3 4 2 2 2 2" xfId="10602"/>
    <cellStyle name="Entrada 5 3 4 2 2 2 3" xfId="10603"/>
    <cellStyle name="Entrada 5 3 4 2 2 2 4" xfId="10604"/>
    <cellStyle name="Entrada 5 3 4 2 2 3" xfId="10605"/>
    <cellStyle name="Entrada 5 3 4 2 2 3 2" xfId="10606"/>
    <cellStyle name="Entrada 5 3 4 2 2 3 3" xfId="10607"/>
    <cellStyle name="Entrada 5 3 4 2 2 3 4" xfId="10608"/>
    <cellStyle name="Entrada 5 3 4 2 2 4" xfId="10609"/>
    <cellStyle name="Entrada 5 3 4 2 2 5" xfId="10610"/>
    <cellStyle name="Entrada 5 3 4 2 2 6" xfId="10611"/>
    <cellStyle name="Entrada 5 3 4 2 3" xfId="10612"/>
    <cellStyle name="Entrada 5 3 4 2 3 2" xfId="10613"/>
    <cellStyle name="Entrada 5 3 4 2 3 2 2" xfId="10614"/>
    <cellStyle name="Entrada 5 3 4 2 3 2 3" xfId="10615"/>
    <cellStyle name="Entrada 5 3 4 2 3 2 4" xfId="10616"/>
    <cellStyle name="Entrada 5 3 4 2 3 3" xfId="10617"/>
    <cellStyle name="Entrada 5 3 4 2 3 3 2" xfId="10618"/>
    <cellStyle name="Entrada 5 3 4 2 3 3 3" xfId="10619"/>
    <cellStyle name="Entrada 5 3 4 2 3 3 4" xfId="10620"/>
    <cellStyle name="Entrada 5 3 4 2 3 4" xfId="10621"/>
    <cellStyle name="Entrada 5 3 4 2 3 5" xfId="10622"/>
    <cellStyle name="Entrada 5 3 4 2 3 6" xfId="10623"/>
    <cellStyle name="Entrada 5 3 4 2 4" xfId="10624"/>
    <cellStyle name="Entrada 5 3 4 2 5" xfId="10625"/>
    <cellStyle name="Entrada 5 3 4 2 6" xfId="10626"/>
    <cellStyle name="Entrada 5 3 4 3" xfId="10627"/>
    <cellStyle name="Entrada 5 3 4 4" xfId="10628"/>
    <cellStyle name="Entrada 5 3 5" xfId="10629"/>
    <cellStyle name="Entrada 5 3 5 2" xfId="10630"/>
    <cellStyle name="Entrada 5 3 5 2 2" xfId="10631"/>
    <cellStyle name="Entrada 5 3 5 2 2 2" xfId="10632"/>
    <cellStyle name="Entrada 5 3 5 2 2 2 2" xfId="10633"/>
    <cellStyle name="Entrada 5 3 5 2 2 2 3" xfId="10634"/>
    <cellStyle name="Entrada 5 3 5 2 2 2 4" xfId="10635"/>
    <cellStyle name="Entrada 5 3 5 2 2 3" xfId="10636"/>
    <cellStyle name="Entrada 5 3 5 2 2 3 2" xfId="10637"/>
    <cellStyle name="Entrada 5 3 5 2 2 3 3" xfId="10638"/>
    <cellStyle name="Entrada 5 3 5 2 2 3 4" xfId="10639"/>
    <cellStyle name="Entrada 5 3 5 2 2 4" xfId="10640"/>
    <cellStyle name="Entrada 5 3 5 2 2 5" xfId="10641"/>
    <cellStyle name="Entrada 5 3 5 2 2 6" xfId="10642"/>
    <cellStyle name="Entrada 5 3 5 2 3" xfId="10643"/>
    <cellStyle name="Entrada 5 3 5 2 3 2" xfId="10644"/>
    <cellStyle name="Entrada 5 3 5 2 3 2 2" xfId="10645"/>
    <cellStyle name="Entrada 5 3 5 2 3 2 3" xfId="10646"/>
    <cellStyle name="Entrada 5 3 5 2 3 2 4" xfId="10647"/>
    <cellStyle name="Entrada 5 3 5 2 3 3" xfId="10648"/>
    <cellStyle name="Entrada 5 3 5 2 3 3 2" xfId="10649"/>
    <cellStyle name="Entrada 5 3 5 2 3 3 3" xfId="10650"/>
    <cellStyle name="Entrada 5 3 5 2 3 3 4" xfId="10651"/>
    <cellStyle name="Entrada 5 3 5 2 3 4" xfId="10652"/>
    <cellStyle name="Entrada 5 3 5 2 3 5" xfId="10653"/>
    <cellStyle name="Entrada 5 3 5 2 3 6" xfId="10654"/>
    <cellStyle name="Entrada 5 3 5 2 4" xfId="10655"/>
    <cellStyle name="Entrada 5 3 5 2 5" xfId="10656"/>
    <cellStyle name="Entrada 5 3 5 2 6" xfId="10657"/>
    <cellStyle name="Entrada 5 3 5 3" xfId="10658"/>
    <cellStyle name="Entrada 5 3 5 4" xfId="10659"/>
    <cellStyle name="Entrada 5 3 6" xfId="10660"/>
    <cellStyle name="Entrada 5 3 6 2" xfId="10661"/>
    <cellStyle name="Entrada 5 3 6 2 2" xfId="10662"/>
    <cellStyle name="Entrada 5 3 6 2 2 2" xfId="10663"/>
    <cellStyle name="Entrada 5 3 6 2 2 3" xfId="10664"/>
    <cellStyle name="Entrada 5 3 6 2 2 4" xfId="10665"/>
    <cellStyle name="Entrada 5 3 6 2 3" xfId="10666"/>
    <cellStyle name="Entrada 5 3 6 2 3 2" xfId="10667"/>
    <cellStyle name="Entrada 5 3 6 2 3 3" xfId="10668"/>
    <cellStyle name="Entrada 5 3 6 2 3 4" xfId="10669"/>
    <cellStyle name="Entrada 5 3 6 2 4" xfId="10670"/>
    <cellStyle name="Entrada 5 3 6 2 5" xfId="10671"/>
    <cellStyle name="Entrada 5 3 6 2 6" xfId="10672"/>
    <cellStyle name="Entrada 5 3 6 3" xfId="10673"/>
    <cellStyle name="Entrada 5 3 6 3 2" xfId="10674"/>
    <cellStyle name="Entrada 5 3 6 3 2 2" xfId="10675"/>
    <cellStyle name="Entrada 5 3 6 3 2 3" xfId="10676"/>
    <cellStyle name="Entrada 5 3 6 3 2 4" xfId="10677"/>
    <cellStyle name="Entrada 5 3 6 3 3" xfId="10678"/>
    <cellStyle name="Entrada 5 3 6 3 3 2" xfId="10679"/>
    <cellStyle name="Entrada 5 3 6 3 3 3" xfId="10680"/>
    <cellStyle name="Entrada 5 3 6 3 3 4" xfId="10681"/>
    <cellStyle name="Entrada 5 3 6 3 4" xfId="10682"/>
    <cellStyle name="Entrada 5 3 6 3 5" xfId="10683"/>
    <cellStyle name="Entrada 5 3 6 3 6" xfId="10684"/>
    <cellStyle name="Entrada 5 3 6 4" xfId="10685"/>
    <cellStyle name="Entrada 5 3 6 4 2" xfId="10686"/>
    <cellStyle name="Entrada 5 3 6 4 3" xfId="10687"/>
    <cellStyle name="Entrada 5 3 6 4 4" xfId="10688"/>
    <cellStyle name="Entrada 5 3 6 5" xfId="10689"/>
    <cellStyle name="Entrada 5 3 6 6" xfId="10690"/>
    <cellStyle name="Entrada 5 3 7" xfId="10691"/>
    <cellStyle name="Entrada 5 3 7 2" xfId="10692"/>
    <cellStyle name="Entrada 5 3 7 2 2" xfId="10693"/>
    <cellStyle name="Entrada 5 3 7 2 2 2" xfId="10694"/>
    <cellStyle name="Entrada 5 3 7 2 2 3" xfId="10695"/>
    <cellStyle name="Entrada 5 3 7 2 2 4" xfId="10696"/>
    <cellStyle name="Entrada 5 3 7 2 3" xfId="10697"/>
    <cellStyle name="Entrada 5 3 7 2 3 2" xfId="10698"/>
    <cellStyle name="Entrada 5 3 7 2 3 3" xfId="10699"/>
    <cellStyle name="Entrada 5 3 7 2 3 4" xfId="10700"/>
    <cellStyle name="Entrada 5 3 7 2 4" xfId="10701"/>
    <cellStyle name="Entrada 5 3 7 2 5" xfId="10702"/>
    <cellStyle name="Entrada 5 3 7 2 6" xfId="10703"/>
    <cellStyle name="Entrada 5 3 7 3" xfId="10704"/>
    <cellStyle name="Entrada 5 3 7 3 2" xfId="10705"/>
    <cellStyle name="Entrada 5 3 7 3 2 2" xfId="10706"/>
    <cellStyle name="Entrada 5 3 7 3 2 3" xfId="10707"/>
    <cellStyle name="Entrada 5 3 7 3 2 4" xfId="10708"/>
    <cellStyle name="Entrada 5 3 7 3 3" xfId="10709"/>
    <cellStyle name="Entrada 5 3 7 3 3 2" xfId="10710"/>
    <cellStyle name="Entrada 5 3 7 3 3 3" xfId="10711"/>
    <cellStyle name="Entrada 5 3 7 3 3 4" xfId="10712"/>
    <cellStyle name="Entrada 5 3 7 3 4" xfId="10713"/>
    <cellStyle name="Entrada 5 3 7 3 5" xfId="10714"/>
    <cellStyle name="Entrada 5 3 7 3 6" xfId="10715"/>
    <cellStyle name="Entrada 5 3 7 4" xfId="10716"/>
    <cellStyle name="Entrada 5 3 7 4 2" xfId="10717"/>
    <cellStyle name="Entrada 5 3 7 4 3" xfId="10718"/>
    <cellStyle name="Entrada 5 3 7 4 4" xfId="10719"/>
    <cellStyle name="Entrada 5 3 7 5" xfId="10720"/>
    <cellStyle name="Entrada 5 3 7 6" xfId="10721"/>
    <cellStyle name="Entrada 5 3 8" xfId="10722"/>
    <cellStyle name="Entrada 5 3 8 2" xfId="10723"/>
    <cellStyle name="Entrada 5 3 8 2 2" xfId="10724"/>
    <cellStyle name="Entrada 5 3 8 2 2 2" xfId="10725"/>
    <cellStyle name="Entrada 5 3 8 2 2 3" xfId="10726"/>
    <cellStyle name="Entrada 5 3 8 2 2 4" xfId="10727"/>
    <cellStyle name="Entrada 5 3 8 2 3" xfId="10728"/>
    <cellStyle name="Entrada 5 3 8 2 3 2" xfId="10729"/>
    <cellStyle name="Entrada 5 3 8 2 3 3" xfId="10730"/>
    <cellStyle name="Entrada 5 3 8 2 3 4" xfId="10731"/>
    <cellStyle name="Entrada 5 3 8 2 4" xfId="10732"/>
    <cellStyle name="Entrada 5 3 8 2 5" xfId="10733"/>
    <cellStyle name="Entrada 5 3 8 2 6" xfId="10734"/>
    <cellStyle name="Entrada 5 3 8 3" xfId="10735"/>
    <cellStyle name="Entrada 5 3 8 3 2" xfId="10736"/>
    <cellStyle name="Entrada 5 3 8 3 2 2" xfId="10737"/>
    <cellStyle name="Entrada 5 3 8 3 2 3" xfId="10738"/>
    <cellStyle name="Entrada 5 3 8 3 2 4" xfId="10739"/>
    <cellStyle name="Entrada 5 3 8 3 3" xfId="10740"/>
    <cellStyle name="Entrada 5 3 8 3 3 2" xfId="10741"/>
    <cellStyle name="Entrada 5 3 8 3 3 3" xfId="10742"/>
    <cellStyle name="Entrada 5 3 8 3 3 4" xfId="10743"/>
    <cellStyle name="Entrada 5 3 8 3 4" xfId="10744"/>
    <cellStyle name="Entrada 5 3 8 3 5" xfId="10745"/>
    <cellStyle name="Entrada 5 3 8 3 6" xfId="10746"/>
    <cellStyle name="Entrada 5 3 8 4" xfId="10747"/>
    <cellStyle name="Entrada 5 3 8 4 2" xfId="10748"/>
    <cellStyle name="Entrada 5 3 8 4 3" xfId="10749"/>
    <cellStyle name="Entrada 5 3 8 4 4" xfId="10750"/>
    <cellStyle name="Entrada 5 3 8 5" xfId="10751"/>
    <cellStyle name="Entrada 5 3 8 6" xfId="10752"/>
    <cellStyle name="Entrada 5 3 9" xfId="10753"/>
    <cellStyle name="Entrada 5 3 9 2" xfId="10754"/>
    <cellStyle name="Entrada 5 3 9 2 2" xfId="10755"/>
    <cellStyle name="Entrada 5 3 9 2 2 2" xfId="10756"/>
    <cellStyle name="Entrada 5 3 9 2 2 3" xfId="10757"/>
    <cellStyle name="Entrada 5 3 9 2 2 4" xfId="10758"/>
    <cellStyle name="Entrada 5 3 9 2 3" xfId="10759"/>
    <cellStyle name="Entrada 5 3 9 2 3 2" xfId="10760"/>
    <cellStyle name="Entrada 5 3 9 2 3 3" xfId="10761"/>
    <cellStyle name="Entrada 5 3 9 2 3 4" xfId="10762"/>
    <cellStyle name="Entrada 5 3 9 2 4" xfId="10763"/>
    <cellStyle name="Entrada 5 3 9 2 5" xfId="10764"/>
    <cellStyle name="Entrada 5 3 9 2 6" xfId="10765"/>
    <cellStyle name="Entrada 5 3 9 3" xfId="10766"/>
    <cellStyle name="Entrada 5 3 9 3 2" xfId="10767"/>
    <cellStyle name="Entrada 5 3 9 3 2 2" xfId="10768"/>
    <cellStyle name="Entrada 5 3 9 3 2 3" xfId="10769"/>
    <cellStyle name="Entrada 5 3 9 3 2 4" xfId="10770"/>
    <cellStyle name="Entrada 5 3 9 3 3" xfId="10771"/>
    <cellStyle name="Entrada 5 3 9 3 3 2" xfId="10772"/>
    <cellStyle name="Entrada 5 3 9 3 3 3" xfId="10773"/>
    <cellStyle name="Entrada 5 3 9 3 3 4" xfId="10774"/>
    <cellStyle name="Entrada 5 3 9 3 4" xfId="10775"/>
    <cellStyle name="Entrada 5 3 9 3 5" xfId="10776"/>
    <cellStyle name="Entrada 5 3 9 3 6" xfId="10777"/>
    <cellStyle name="Entrada 5 3 9 4" xfId="10778"/>
    <cellStyle name="Entrada 5 3 9 4 2" xfId="10779"/>
    <cellStyle name="Entrada 5 3 9 4 3" xfId="10780"/>
    <cellStyle name="Entrada 5 3 9 4 4" xfId="10781"/>
    <cellStyle name="Entrada 5 3 9 5" xfId="10782"/>
    <cellStyle name="Entrada 5 3 9 6" xfId="10783"/>
    <cellStyle name="Entrada 5 4" xfId="10784"/>
    <cellStyle name="Entrada 5 4 2" xfId="10785"/>
    <cellStyle name="Entrada 5 4 2 2" xfId="10786"/>
    <cellStyle name="Entrada 5 4 2 2 2" xfId="10787"/>
    <cellStyle name="Entrada 5 4 2 2 2 2" xfId="10788"/>
    <cellStyle name="Entrada 5 4 2 2 2 3" xfId="10789"/>
    <cellStyle name="Entrada 5 4 2 2 2 4" xfId="10790"/>
    <cellStyle name="Entrada 5 4 2 2 3" xfId="10791"/>
    <cellStyle name="Entrada 5 4 2 2 3 2" xfId="10792"/>
    <cellStyle name="Entrada 5 4 2 2 3 3" xfId="10793"/>
    <cellStyle name="Entrada 5 4 2 2 3 4" xfId="10794"/>
    <cellStyle name="Entrada 5 4 2 2 4" xfId="10795"/>
    <cellStyle name="Entrada 5 4 2 2 5" xfId="10796"/>
    <cellStyle name="Entrada 5 4 2 2 6" xfId="10797"/>
    <cellStyle name="Entrada 5 4 2 3" xfId="10798"/>
    <cellStyle name="Entrada 5 4 2 3 2" xfId="10799"/>
    <cellStyle name="Entrada 5 4 2 3 2 2" xfId="10800"/>
    <cellStyle name="Entrada 5 4 2 3 2 3" xfId="10801"/>
    <cellStyle name="Entrada 5 4 2 3 2 4" xfId="10802"/>
    <cellStyle name="Entrada 5 4 2 3 3" xfId="10803"/>
    <cellStyle name="Entrada 5 4 2 3 3 2" xfId="10804"/>
    <cellStyle name="Entrada 5 4 2 3 3 3" xfId="10805"/>
    <cellStyle name="Entrada 5 4 2 3 3 4" xfId="10806"/>
    <cellStyle name="Entrada 5 4 2 3 4" xfId="10807"/>
    <cellStyle name="Entrada 5 4 2 3 5" xfId="10808"/>
    <cellStyle name="Entrada 5 4 2 3 6" xfId="10809"/>
    <cellStyle name="Entrada 5 4 2 4" xfId="10810"/>
    <cellStyle name="Entrada 5 4 2 5" xfId="10811"/>
    <cellStyle name="Entrada 5 4 2 6" xfId="10812"/>
    <cellStyle name="Entrada 5 4 3" xfId="10813"/>
    <cellStyle name="Entrada 5 4 4" xfId="10814"/>
    <cellStyle name="Entrada 5 5" xfId="10815"/>
    <cellStyle name="Entrada 5 5 2" xfId="10816"/>
    <cellStyle name="Entrada 5 5 2 2" xfId="10817"/>
    <cellStyle name="Entrada 5 5 2 2 2" xfId="10818"/>
    <cellStyle name="Entrada 5 5 2 2 2 2" xfId="10819"/>
    <cellStyle name="Entrada 5 5 2 2 2 3" xfId="10820"/>
    <cellStyle name="Entrada 5 5 2 2 2 4" xfId="10821"/>
    <cellStyle name="Entrada 5 5 2 2 3" xfId="10822"/>
    <cellStyle name="Entrada 5 5 2 2 3 2" xfId="10823"/>
    <cellStyle name="Entrada 5 5 2 2 3 3" xfId="10824"/>
    <cellStyle name="Entrada 5 5 2 2 3 4" xfId="10825"/>
    <cellStyle name="Entrada 5 5 2 2 4" xfId="10826"/>
    <cellStyle name="Entrada 5 5 2 2 5" xfId="10827"/>
    <cellStyle name="Entrada 5 5 2 2 6" xfId="10828"/>
    <cellStyle name="Entrada 5 5 2 3" xfId="10829"/>
    <cellStyle name="Entrada 5 5 2 3 2" xfId="10830"/>
    <cellStyle name="Entrada 5 5 2 3 2 2" xfId="10831"/>
    <cellStyle name="Entrada 5 5 2 3 2 3" xfId="10832"/>
    <cellStyle name="Entrada 5 5 2 3 2 4" xfId="10833"/>
    <cellStyle name="Entrada 5 5 2 3 3" xfId="10834"/>
    <cellStyle name="Entrada 5 5 2 3 3 2" xfId="10835"/>
    <cellStyle name="Entrada 5 5 2 3 3 3" xfId="10836"/>
    <cellStyle name="Entrada 5 5 2 3 3 4" xfId="10837"/>
    <cellStyle name="Entrada 5 5 2 3 4" xfId="10838"/>
    <cellStyle name="Entrada 5 5 2 3 5" xfId="10839"/>
    <cellStyle name="Entrada 5 5 2 3 6" xfId="10840"/>
    <cellStyle name="Entrada 5 5 2 4" xfId="10841"/>
    <cellStyle name="Entrada 5 5 2 5" xfId="10842"/>
    <cellStyle name="Entrada 5 5 2 6" xfId="10843"/>
    <cellStyle name="Entrada 5 5 3" xfId="10844"/>
    <cellStyle name="Entrada 5 5 4" xfId="10845"/>
    <cellStyle name="Entrada 5 6" xfId="10846"/>
    <cellStyle name="Entrada 5 6 2" xfId="10847"/>
    <cellStyle name="Entrada 5 6 2 2" xfId="10848"/>
    <cellStyle name="Entrada 5 6 2 2 2" xfId="10849"/>
    <cellStyle name="Entrada 5 6 2 2 2 2" xfId="10850"/>
    <cellStyle name="Entrada 5 6 2 2 2 3" xfId="10851"/>
    <cellStyle name="Entrada 5 6 2 2 2 4" xfId="10852"/>
    <cellStyle name="Entrada 5 6 2 2 3" xfId="10853"/>
    <cellStyle name="Entrada 5 6 2 2 3 2" xfId="10854"/>
    <cellStyle name="Entrada 5 6 2 2 3 3" xfId="10855"/>
    <cellStyle name="Entrada 5 6 2 2 3 4" xfId="10856"/>
    <cellStyle name="Entrada 5 6 2 2 4" xfId="10857"/>
    <cellStyle name="Entrada 5 6 2 2 5" xfId="10858"/>
    <cellStyle name="Entrada 5 6 2 2 6" xfId="10859"/>
    <cellStyle name="Entrada 5 6 2 3" xfId="10860"/>
    <cellStyle name="Entrada 5 6 2 3 2" xfId="10861"/>
    <cellStyle name="Entrada 5 6 2 3 2 2" xfId="10862"/>
    <cellStyle name="Entrada 5 6 2 3 2 3" xfId="10863"/>
    <cellStyle name="Entrada 5 6 2 3 2 4" xfId="10864"/>
    <cellStyle name="Entrada 5 6 2 3 3" xfId="10865"/>
    <cellStyle name="Entrada 5 6 2 3 3 2" xfId="10866"/>
    <cellStyle name="Entrada 5 6 2 3 3 3" xfId="10867"/>
    <cellStyle name="Entrada 5 6 2 3 3 4" xfId="10868"/>
    <cellStyle name="Entrada 5 6 2 3 4" xfId="10869"/>
    <cellStyle name="Entrada 5 6 2 3 5" xfId="10870"/>
    <cellStyle name="Entrada 5 6 2 3 6" xfId="10871"/>
    <cellStyle name="Entrada 5 6 2 4" xfId="10872"/>
    <cellStyle name="Entrada 5 6 2 5" xfId="10873"/>
    <cellStyle name="Entrada 5 6 2 6" xfId="10874"/>
    <cellStyle name="Entrada 5 6 3" xfId="10875"/>
    <cellStyle name="Entrada 5 6 4" xfId="10876"/>
    <cellStyle name="Entrada 5 7" xfId="10877"/>
    <cellStyle name="Entrada 5 7 2" xfId="10878"/>
    <cellStyle name="Entrada 5 7 2 2" xfId="10879"/>
    <cellStyle name="Entrada 5 7 2 2 2" xfId="10880"/>
    <cellStyle name="Entrada 5 7 2 2 2 2" xfId="10881"/>
    <cellStyle name="Entrada 5 7 2 2 2 3" xfId="10882"/>
    <cellStyle name="Entrada 5 7 2 2 2 4" xfId="10883"/>
    <cellStyle name="Entrada 5 7 2 2 3" xfId="10884"/>
    <cellStyle name="Entrada 5 7 2 2 3 2" xfId="10885"/>
    <cellStyle name="Entrada 5 7 2 2 3 3" xfId="10886"/>
    <cellStyle name="Entrada 5 7 2 2 3 4" xfId="10887"/>
    <cellStyle name="Entrada 5 7 2 2 4" xfId="10888"/>
    <cellStyle name="Entrada 5 7 2 2 5" xfId="10889"/>
    <cellStyle name="Entrada 5 7 2 2 6" xfId="10890"/>
    <cellStyle name="Entrada 5 7 2 3" xfId="10891"/>
    <cellStyle name="Entrada 5 7 2 3 2" xfId="10892"/>
    <cellStyle name="Entrada 5 7 2 3 2 2" xfId="10893"/>
    <cellStyle name="Entrada 5 7 2 3 2 3" xfId="10894"/>
    <cellStyle name="Entrada 5 7 2 3 2 4" xfId="10895"/>
    <cellStyle name="Entrada 5 7 2 3 3" xfId="10896"/>
    <cellStyle name="Entrada 5 7 2 3 3 2" xfId="10897"/>
    <cellStyle name="Entrada 5 7 2 3 3 3" xfId="10898"/>
    <cellStyle name="Entrada 5 7 2 3 3 4" xfId="10899"/>
    <cellStyle name="Entrada 5 7 2 3 4" xfId="10900"/>
    <cellStyle name="Entrada 5 7 2 3 5" xfId="10901"/>
    <cellStyle name="Entrada 5 7 2 3 6" xfId="10902"/>
    <cellStyle name="Entrada 5 7 2 4" xfId="10903"/>
    <cellStyle name="Entrada 5 7 2 5" xfId="10904"/>
    <cellStyle name="Entrada 5 7 2 6" xfId="10905"/>
    <cellStyle name="Entrada 5 7 3" xfId="10906"/>
    <cellStyle name="Entrada 5 7 4" xfId="10907"/>
    <cellStyle name="Entrada 5 8" xfId="10908"/>
    <cellStyle name="Entrada 5 8 2" xfId="10909"/>
    <cellStyle name="Entrada 5 8 2 2" xfId="10910"/>
    <cellStyle name="Entrada 5 8 2 2 2" xfId="10911"/>
    <cellStyle name="Entrada 5 8 2 2 3" xfId="10912"/>
    <cellStyle name="Entrada 5 8 2 2 4" xfId="10913"/>
    <cellStyle name="Entrada 5 8 2 3" xfId="10914"/>
    <cellStyle name="Entrada 5 8 2 3 2" xfId="10915"/>
    <cellStyle name="Entrada 5 8 2 3 3" xfId="10916"/>
    <cellStyle name="Entrada 5 8 2 3 4" xfId="10917"/>
    <cellStyle name="Entrada 5 8 2 4" xfId="10918"/>
    <cellStyle name="Entrada 5 8 2 5" xfId="10919"/>
    <cellStyle name="Entrada 5 8 2 6" xfId="10920"/>
    <cellStyle name="Entrada 5 8 3" xfId="10921"/>
    <cellStyle name="Entrada 5 8 3 2" xfId="10922"/>
    <cellStyle name="Entrada 5 8 3 2 2" xfId="10923"/>
    <cellStyle name="Entrada 5 8 3 2 3" xfId="10924"/>
    <cellStyle name="Entrada 5 8 3 2 4" xfId="10925"/>
    <cellStyle name="Entrada 5 8 3 3" xfId="10926"/>
    <cellStyle name="Entrada 5 8 3 3 2" xfId="10927"/>
    <cellStyle name="Entrada 5 8 3 3 3" xfId="10928"/>
    <cellStyle name="Entrada 5 8 3 3 4" xfId="10929"/>
    <cellStyle name="Entrada 5 8 3 4" xfId="10930"/>
    <cellStyle name="Entrada 5 8 3 5" xfId="10931"/>
    <cellStyle name="Entrada 5 8 3 6" xfId="10932"/>
    <cellStyle name="Entrada 5 8 4" xfId="10933"/>
    <cellStyle name="Entrada 5 8 4 2" xfId="10934"/>
    <cellStyle name="Entrada 5 8 4 3" xfId="10935"/>
    <cellStyle name="Entrada 5 8 4 4" xfId="10936"/>
    <cellStyle name="Entrada 5 8 5" xfId="10937"/>
    <cellStyle name="Entrada 5 8 6" xfId="10938"/>
    <cellStyle name="Entrada 5 9" xfId="10939"/>
    <cellStyle name="Entrada 5 9 2" xfId="10940"/>
    <cellStyle name="Entrada 5 9 2 2" xfId="10941"/>
    <cellStyle name="Entrada 5 9 2 2 2" xfId="10942"/>
    <cellStyle name="Entrada 5 9 2 2 3" xfId="10943"/>
    <cellStyle name="Entrada 5 9 2 2 4" xfId="10944"/>
    <cellStyle name="Entrada 5 9 2 3" xfId="10945"/>
    <cellStyle name="Entrada 5 9 2 3 2" xfId="10946"/>
    <cellStyle name="Entrada 5 9 2 3 3" xfId="10947"/>
    <cellStyle name="Entrada 5 9 2 3 4" xfId="10948"/>
    <cellStyle name="Entrada 5 9 2 4" xfId="10949"/>
    <cellStyle name="Entrada 5 9 2 5" xfId="10950"/>
    <cellStyle name="Entrada 5 9 2 6" xfId="10951"/>
    <cellStyle name="Entrada 5 9 3" xfId="10952"/>
    <cellStyle name="Entrada 5 9 3 2" xfId="10953"/>
    <cellStyle name="Entrada 5 9 3 2 2" xfId="10954"/>
    <cellStyle name="Entrada 5 9 3 2 3" xfId="10955"/>
    <cellStyle name="Entrada 5 9 3 2 4" xfId="10956"/>
    <cellStyle name="Entrada 5 9 3 3" xfId="10957"/>
    <cellStyle name="Entrada 5 9 3 3 2" xfId="10958"/>
    <cellStyle name="Entrada 5 9 3 3 3" xfId="10959"/>
    <cellStyle name="Entrada 5 9 3 3 4" xfId="10960"/>
    <cellStyle name="Entrada 5 9 3 4" xfId="10961"/>
    <cellStyle name="Entrada 5 9 3 5" xfId="10962"/>
    <cellStyle name="Entrada 5 9 3 6" xfId="10963"/>
    <cellStyle name="Entrada 5 9 4" xfId="10964"/>
    <cellStyle name="Entrada 5 9 4 2" xfId="10965"/>
    <cellStyle name="Entrada 5 9 4 3" xfId="10966"/>
    <cellStyle name="Entrada 5 9 4 4" xfId="10967"/>
    <cellStyle name="Entrada 5 9 5" xfId="10968"/>
    <cellStyle name="Entrada 5 9 6" xfId="10969"/>
    <cellStyle name="Entrada 6" xfId="10970"/>
    <cellStyle name="Entrada 6 10" xfId="10971"/>
    <cellStyle name="Entrada 6 10 2" xfId="10972"/>
    <cellStyle name="Entrada 6 10 2 2" xfId="10973"/>
    <cellStyle name="Entrada 6 10 2 2 2" xfId="10974"/>
    <cellStyle name="Entrada 6 10 2 2 3" xfId="10975"/>
    <cellStyle name="Entrada 6 10 2 2 4" xfId="10976"/>
    <cellStyle name="Entrada 6 10 2 3" xfId="10977"/>
    <cellStyle name="Entrada 6 10 2 3 2" xfId="10978"/>
    <cellStyle name="Entrada 6 10 2 3 3" xfId="10979"/>
    <cellStyle name="Entrada 6 10 2 3 4" xfId="10980"/>
    <cellStyle name="Entrada 6 10 2 4" xfId="10981"/>
    <cellStyle name="Entrada 6 10 2 5" xfId="10982"/>
    <cellStyle name="Entrada 6 10 2 6" xfId="10983"/>
    <cellStyle name="Entrada 6 10 3" xfId="10984"/>
    <cellStyle name="Entrada 6 10 3 2" xfId="10985"/>
    <cellStyle name="Entrada 6 10 3 2 2" xfId="10986"/>
    <cellStyle name="Entrada 6 10 3 2 3" xfId="10987"/>
    <cellStyle name="Entrada 6 10 3 2 4" xfId="10988"/>
    <cellStyle name="Entrada 6 10 3 3" xfId="10989"/>
    <cellStyle name="Entrada 6 10 3 3 2" xfId="10990"/>
    <cellStyle name="Entrada 6 10 3 3 3" xfId="10991"/>
    <cellStyle name="Entrada 6 10 3 3 4" xfId="10992"/>
    <cellStyle name="Entrada 6 10 3 4" xfId="10993"/>
    <cellStyle name="Entrada 6 10 3 5" xfId="10994"/>
    <cellStyle name="Entrada 6 10 3 6" xfId="10995"/>
    <cellStyle name="Entrada 6 10 4" xfId="10996"/>
    <cellStyle name="Entrada 6 10 4 2" xfId="10997"/>
    <cellStyle name="Entrada 6 10 4 3" xfId="10998"/>
    <cellStyle name="Entrada 6 10 4 4" xfId="10999"/>
    <cellStyle name="Entrada 6 10 5" xfId="11000"/>
    <cellStyle name="Entrada 6 10 6" xfId="11001"/>
    <cellStyle name="Entrada 6 11" xfId="11002"/>
    <cellStyle name="Entrada 6 11 2" xfId="11003"/>
    <cellStyle name="Entrada 6 11 2 2" xfId="11004"/>
    <cellStyle name="Entrada 6 11 2 2 2" xfId="11005"/>
    <cellStyle name="Entrada 6 11 2 2 3" xfId="11006"/>
    <cellStyle name="Entrada 6 11 2 2 4" xfId="11007"/>
    <cellStyle name="Entrada 6 11 2 3" xfId="11008"/>
    <cellStyle name="Entrada 6 11 2 3 2" xfId="11009"/>
    <cellStyle name="Entrada 6 11 2 3 3" xfId="11010"/>
    <cellStyle name="Entrada 6 11 2 3 4" xfId="11011"/>
    <cellStyle name="Entrada 6 11 2 4" xfId="11012"/>
    <cellStyle name="Entrada 6 11 2 5" xfId="11013"/>
    <cellStyle name="Entrada 6 11 2 6" xfId="11014"/>
    <cellStyle name="Entrada 6 11 3" xfId="11015"/>
    <cellStyle name="Entrada 6 11 3 2" xfId="11016"/>
    <cellStyle name="Entrada 6 11 3 2 2" xfId="11017"/>
    <cellStyle name="Entrada 6 11 3 2 3" xfId="11018"/>
    <cellStyle name="Entrada 6 11 3 2 4" xfId="11019"/>
    <cellStyle name="Entrada 6 11 3 3" xfId="11020"/>
    <cellStyle name="Entrada 6 11 3 3 2" xfId="11021"/>
    <cellStyle name="Entrada 6 11 3 3 3" xfId="11022"/>
    <cellStyle name="Entrada 6 11 3 3 4" xfId="11023"/>
    <cellStyle name="Entrada 6 11 3 4" xfId="11024"/>
    <cellStyle name="Entrada 6 11 3 5" xfId="11025"/>
    <cellStyle name="Entrada 6 11 3 6" xfId="11026"/>
    <cellStyle name="Entrada 6 11 4" xfId="11027"/>
    <cellStyle name="Entrada 6 11 5" xfId="11028"/>
    <cellStyle name="Entrada 6 11 6" xfId="11029"/>
    <cellStyle name="Entrada 6 12" xfId="11030"/>
    <cellStyle name="Entrada 6 13" xfId="11031"/>
    <cellStyle name="Entrada 6 2" xfId="11032"/>
    <cellStyle name="Entrada 6 2 10" xfId="11033"/>
    <cellStyle name="Entrada 6 2 10 2" xfId="11034"/>
    <cellStyle name="Entrada 6 2 10 2 2" xfId="11035"/>
    <cellStyle name="Entrada 6 2 10 2 2 2" xfId="11036"/>
    <cellStyle name="Entrada 6 2 10 2 2 3" xfId="11037"/>
    <cellStyle name="Entrada 6 2 10 2 2 4" xfId="11038"/>
    <cellStyle name="Entrada 6 2 10 2 3" xfId="11039"/>
    <cellStyle name="Entrada 6 2 10 2 3 2" xfId="11040"/>
    <cellStyle name="Entrada 6 2 10 2 3 3" xfId="11041"/>
    <cellStyle name="Entrada 6 2 10 2 3 4" xfId="11042"/>
    <cellStyle name="Entrada 6 2 10 2 4" xfId="11043"/>
    <cellStyle name="Entrada 6 2 10 2 5" xfId="11044"/>
    <cellStyle name="Entrada 6 2 10 2 6" xfId="11045"/>
    <cellStyle name="Entrada 6 2 10 3" xfId="11046"/>
    <cellStyle name="Entrada 6 2 10 3 2" xfId="11047"/>
    <cellStyle name="Entrada 6 2 10 3 2 2" xfId="11048"/>
    <cellStyle name="Entrada 6 2 10 3 2 3" xfId="11049"/>
    <cellStyle name="Entrada 6 2 10 3 2 4" xfId="11050"/>
    <cellStyle name="Entrada 6 2 10 3 3" xfId="11051"/>
    <cellStyle name="Entrada 6 2 10 3 3 2" xfId="11052"/>
    <cellStyle name="Entrada 6 2 10 3 3 3" xfId="11053"/>
    <cellStyle name="Entrada 6 2 10 3 3 4" xfId="11054"/>
    <cellStyle name="Entrada 6 2 10 3 4" xfId="11055"/>
    <cellStyle name="Entrada 6 2 10 3 5" xfId="11056"/>
    <cellStyle name="Entrada 6 2 10 3 6" xfId="11057"/>
    <cellStyle name="Entrada 6 2 10 4" xfId="11058"/>
    <cellStyle name="Entrada 6 2 10 5" xfId="11059"/>
    <cellStyle name="Entrada 6 2 10 6" xfId="11060"/>
    <cellStyle name="Entrada 6 2 11" xfId="11061"/>
    <cellStyle name="Entrada 6 2 12" xfId="11062"/>
    <cellStyle name="Entrada 6 2 2" xfId="11063"/>
    <cellStyle name="Entrada 6 2 2 2" xfId="11064"/>
    <cellStyle name="Entrada 6 2 2 2 2" xfId="11065"/>
    <cellStyle name="Entrada 6 2 2 2 2 2" xfId="11066"/>
    <cellStyle name="Entrada 6 2 2 2 2 2 2" xfId="11067"/>
    <cellStyle name="Entrada 6 2 2 2 2 2 3" xfId="11068"/>
    <cellStyle name="Entrada 6 2 2 2 2 2 4" xfId="11069"/>
    <cellStyle name="Entrada 6 2 2 2 2 3" xfId="11070"/>
    <cellStyle name="Entrada 6 2 2 2 2 3 2" xfId="11071"/>
    <cellStyle name="Entrada 6 2 2 2 2 3 3" xfId="11072"/>
    <cellStyle name="Entrada 6 2 2 2 2 3 4" xfId="11073"/>
    <cellStyle name="Entrada 6 2 2 2 2 4" xfId="11074"/>
    <cellStyle name="Entrada 6 2 2 2 2 5" xfId="11075"/>
    <cellStyle name="Entrada 6 2 2 2 2 6" xfId="11076"/>
    <cellStyle name="Entrada 6 2 2 2 3" xfId="11077"/>
    <cellStyle name="Entrada 6 2 2 2 3 2" xfId="11078"/>
    <cellStyle name="Entrada 6 2 2 2 3 2 2" xfId="11079"/>
    <cellStyle name="Entrada 6 2 2 2 3 2 3" xfId="11080"/>
    <cellStyle name="Entrada 6 2 2 2 3 2 4" xfId="11081"/>
    <cellStyle name="Entrada 6 2 2 2 3 3" xfId="11082"/>
    <cellStyle name="Entrada 6 2 2 2 3 3 2" xfId="11083"/>
    <cellStyle name="Entrada 6 2 2 2 3 3 3" xfId="11084"/>
    <cellStyle name="Entrada 6 2 2 2 3 3 4" xfId="11085"/>
    <cellStyle name="Entrada 6 2 2 2 3 4" xfId="11086"/>
    <cellStyle name="Entrada 6 2 2 2 3 5" xfId="11087"/>
    <cellStyle name="Entrada 6 2 2 2 3 6" xfId="11088"/>
    <cellStyle name="Entrada 6 2 2 2 4" xfId="11089"/>
    <cellStyle name="Entrada 6 2 2 2 5" xfId="11090"/>
    <cellStyle name="Entrada 6 2 2 2 6" xfId="11091"/>
    <cellStyle name="Entrada 6 2 2 3" xfId="11092"/>
    <cellStyle name="Entrada 6 2 2 4" xfId="11093"/>
    <cellStyle name="Entrada 6 2 3" xfId="11094"/>
    <cellStyle name="Entrada 6 2 3 2" xfId="11095"/>
    <cellStyle name="Entrada 6 2 3 2 2" xfId="11096"/>
    <cellStyle name="Entrada 6 2 3 2 2 2" xfId="11097"/>
    <cellStyle name="Entrada 6 2 3 2 2 2 2" xfId="11098"/>
    <cellStyle name="Entrada 6 2 3 2 2 2 3" xfId="11099"/>
    <cellStyle name="Entrada 6 2 3 2 2 2 4" xfId="11100"/>
    <cellStyle name="Entrada 6 2 3 2 2 3" xfId="11101"/>
    <cellStyle name="Entrada 6 2 3 2 2 3 2" xfId="11102"/>
    <cellStyle name="Entrada 6 2 3 2 2 3 3" xfId="11103"/>
    <cellStyle name="Entrada 6 2 3 2 2 3 4" xfId="11104"/>
    <cellStyle name="Entrada 6 2 3 2 2 4" xfId="11105"/>
    <cellStyle name="Entrada 6 2 3 2 2 5" xfId="11106"/>
    <cellStyle name="Entrada 6 2 3 2 2 6" xfId="11107"/>
    <cellStyle name="Entrada 6 2 3 2 3" xfId="11108"/>
    <cellStyle name="Entrada 6 2 3 2 3 2" xfId="11109"/>
    <cellStyle name="Entrada 6 2 3 2 3 2 2" xfId="11110"/>
    <cellStyle name="Entrada 6 2 3 2 3 2 3" xfId="11111"/>
    <cellStyle name="Entrada 6 2 3 2 3 2 4" xfId="11112"/>
    <cellStyle name="Entrada 6 2 3 2 3 3" xfId="11113"/>
    <cellStyle name="Entrada 6 2 3 2 3 3 2" xfId="11114"/>
    <cellStyle name="Entrada 6 2 3 2 3 3 3" xfId="11115"/>
    <cellStyle name="Entrada 6 2 3 2 3 3 4" xfId="11116"/>
    <cellStyle name="Entrada 6 2 3 2 3 4" xfId="11117"/>
    <cellStyle name="Entrada 6 2 3 2 3 5" xfId="11118"/>
    <cellStyle name="Entrada 6 2 3 2 3 6" xfId="11119"/>
    <cellStyle name="Entrada 6 2 3 2 4" xfId="11120"/>
    <cellStyle name="Entrada 6 2 3 2 5" xfId="11121"/>
    <cellStyle name="Entrada 6 2 3 2 6" xfId="11122"/>
    <cellStyle name="Entrada 6 2 3 3" xfId="11123"/>
    <cellStyle name="Entrada 6 2 3 4" xfId="11124"/>
    <cellStyle name="Entrada 6 2 4" xfId="11125"/>
    <cellStyle name="Entrada 6 2 4 2" xfId="11126"/>
    <cellStyle name="Entrada 6 2 4 2 2" xfId="11127"/>
    <cellStyle name="Entrada 6 2 4 2 2 2" xfId="11128"/>
    <cellStyle name="Entrada 6 2 4 2 2 2 2" xfId="11129"/>
    <cellStyle name="Entrada 6 2 4 2 2 2 3" xfId="11130"/>
    <cellStyle name="Entrada 6 2 4 2 2 2 4" xfId="11131"/>
    <cellStyle name="Entrada 6 2 4 2 2 3" xfId="11132"/>
    <cellStyle name="Entrada 6 2 4 2 2 3 2" xfId="11133"/>
    <cellStyle name="Entrada 6 2 4 2 2 3 3" xfId="11134"/>
    <cellStyle name="Entrada 6 2 4 2 2 3 4" xfId="11135"/>
    <cellStyle name="Entrada 6 2 4 2 2 4" xfId="11136"/>
    <cellStyle name="Entrada 6 2 4 2 2 5" xfId="11137"/>
    <cellStyle name="Entrada 6 2 4 2 2 6" xfId="11138"/>
    <cellStyle name="Entrada 6 2 4 2 3" xfId="11139"/>
    <cellStyle name="Entrada 6 2 4 2 3 2" xfId="11140"/>
    <cellStyle name="Entrada 6 2 4 2 3 2 2" xfId="11141"/>
    <cellStyle name="Entrada 6 2 4 2 3 2 3" xfId="11142"/>
    <cellStyle name="Entrada 6 2 4 2 3 2 4" xfId="11143"/>
    <cellStyle name="Entrada 6 2 4 2 3 3" xfId="11144"/>
    <cellStyle name="Entrada 6 2 4 2 3 3 2" xfId="11145"/>
    <cellStyle name="Entrada 6 2 4 2 3 3 3" xfId="11146"/>
    <cellStyle name="Entrada 6 2 4 2 3 3 4" xfId="11147"/>
    <cellStyle name="Entrada 6 2 4 2 3 4" xfId="11148"/>
    <cellStyle name="Entrada 6 2 4 2 3 5" xfId="11149"/>
    <cellStyle name="Entrada 6 2 4 2 3 6" xfId="11150"/>
    <cellStyle name="Entrada 6 2 4 2 4" xfId="11151"/>
    <cellStyle name="Entrada 6 2 4 2 5" xfId="11152"/>
    <cellStyle name="Entrada 6 2 4 2 6" xfId="11153"/>
    <cellStyle name="Entrada 6 2 4 3" xfId="11154"/>
    <cellStyle name="Entrada 6 2 4 4" xfId="11155"/>
    <cellStyle name="Entrada 6 2 5" xfId="11156"/>
    <cellStyle name="Entrada 6 2 5 2" xfId="11157"/>
    <cellStyle name="Entrada 6 2 5 2 2" xfId="11158"/>
    <cellStyle name="Entrada 6 2 5 2 2 2" xfId="11159"/>
    <cellStyle name="Entrada 6 2 5 2 2 2 2" xfId="11160"/>
    <cellStyle name="Entrada 6 2 5 2 2 2 3" xfId="11161"/>
    <cellStyle name="Entrada 6 2 5 2 2 2 4" xfId="11162"/>
    <cellStyle name="Entrada 6 2 5 2 2 3" xfId="11163"/>
    <cellStyle name="Entrada 6 2 5 2 2 3 2" xfId="11164"/>
    <cellStyle name="Entrada 6 2 5 2 2 3 3" xfId="11165"/>
    <cellStyle name="Entrada 6 2 5 2 2 3 4" xfId="11166"/>
    <cellStyle name="Entrada 6 2 5 2 2 4" xfId="11167"/>
    <cellStyle name="Entrada 6 2 5 2 2 5" xfId="11168"/>
    <cellStyle name="Entrada 6 2 5 2 2 6" xfId="11169"/>
    <cellStyle name="Entrada 6 2 5 2 3" xfId="11170"/>
    <cellStyle name="Entrada 6 2 5 2 3 2" xfId="11171"/>
    <cellStyle name="Entrada 6 2 5 2 3 2 2" xfId="11172"/>
    <cellStyle name="Entrada 6 2 5 2 3 2 3" xfId="11173"/>
    <cellStyle name="Entrada 6 2 5 2 3 2 4" xfId="11174"/>
    <cellStyle name="Entrada 6 2 5 2 3 3" xfId="11175"/>
    <cellStyle name="Entrada 6 2 5 2 3 3 2" xfId="11176"/>
    <cellStyle name="Entrada 6 2 5 2 3 3 3" xfId="11177"/>
    <cellStyle name="Entrada 6 2 5 2 3 3 4" xfId="11178"/>
    <cellStyle name="Entrada 6 2 5 2 3 4" xfId="11179"/>
    <cellStyle name="Entrada 6 2 5 2 3 5" xfId="11180"/>
    <cellStyle name="Entrada 6 2 5 2 3 6" xfId="11181"/>
    <cellStyle name="Entrada 6 2 5 2 4" xfId="11182"/>
    <cellStyle name="Entrada 6 2 5 2 5" xfId="11183"/>
    <cellStyle name="Entrada 6 2 5 2 6" xfId="11184"/>
    <cellStyle name="Entrada 6 2 5 3" xfId="11185"/>
    <cellStyle name="Entrada 6 2 5 4" xfId="11186"/>
    <cellStyle name="Entrada 6 2 6" xfId="11187"/>
    <cellStyle name="Entrada 6 2 6 2" xfId="11188"/>
    <cellStyle name="Entrada 6 2 6 2 2" xfId="11189"/>
    <cellStyle name="Entrada 6 2 6 2 2 2" xfId="11190"/>
    <cellStyle name="Entrada 6 2 6 2 2 3" xfId="11191"/>
    <cellStyle name="Entrada 6 2 6 2 2 4" xfId="11192"/>
    <cellStyle name="Entrada 6 2 6 2 3" xfId="11193"/>
    <cellStyle name="Entrada 6 2 6 2 3 2" xfId="11194"/>
    <cellStyle name="Entrada 6 2 6 2 3 3" xfId="11195"/>
    <cellStyle name="Entrada 6 2 6 2 3 4" xfId="11196"/>
    <cellStyle name="Entrada 6 2 6 2 4" xfId="11197"/>
    <cellStyle name="Entrada 6 2 6 2 5" xfId="11198"/>
    <cellStyle name="Entrada 6 2 6 2 6" xfId="11199"/>
    <cellStyle name="Entrada 6 2 6 3" xfId="11200"/>
    <cellStyle name="Entrada 6 2 6 3 2" xfId="11201"/>
    <cellStyle name="Entrada 6 2 6 3 2 2" xfId="11202"/>
    <cellStyle name="Entrada 6 2 6 3 2 3" xfId="11203"/>
    <cellStyle name="Entrada 6 2 6 3 2 4" xfId="11204"/>
    <cellStyle name="Entrada 6 2 6 3 3" xfId="11205"/>
    <cellStyle name="Entrada 6 2 6 3 3 2" xfId="11206"/>
    <cellStyle name="Entrada 6 2 6 3 3 3" xfId="11207"/>
    <cellStyle name="Entrada 6 2 6 3 3 4" xfId="11208"/>
    <cellStyle name="Entrada 6 2 6 3 4" xfId="11209"/>
    <cellStyle name="Entrada 6 2 6 3 5" xfId="11210"/>
    <cellStyle name="Entrada 6 2 6 3 6" xfId="11211"/>
    <cellStyle name="Entrada 6 2 6 4" xfId="11212"/>
    <cellStyle name="Entrada 6 2 6 4 2" xfId="11213"/>
    <cellStyle name="Entrada 6 2 6 4 3" xfId="11214"/>
    <cellStyle name="Entrada 6 2 6 4 4" xfId="11215"/>
    <cellStyle name="Entrada 6 2 6 5" xfId="11216"/>
    <cellStyle name="Entrada 6 2 6 6" xfId="11217"/>
    <cellStyle name="Entrada 6 2 7" xfId="11218"/>
    <cellStyle name="Entrada 6 2 7 2" xfId="11219"/>
    <cellStyle name="Entrada 6 2 7 2 2" xfId="11220"/>
    <cellStyle name="Entrada 6 2 7 2 2 2" xfId="11221"/>
    <cellStyle name="Entrada 6 2 7 2 2 3" xfId="11222"/>
    <cellStyle name="Entrada 6 2 7 2 2 4" xfId="11223"/>
    <cellStyle name="Entrada 6 2 7 2 3" xfId="11224"/>
    <cellStyle name="Entrada 6 2 7 2 3 2" xfId="11225"/>
    <cellStyle name="Entrada 6 2 7 2 3 3" xfId="11226"/>
    <cellStyle name="Entrada 6 2 7 2 3 4" xfId="11227"/>
    <cellStyle name="Entrada 6 2 7 2 4" xfId="11228"/>
    <cellStyle name="Entrada 6 2 7 2 5" xfId="11229"/>
    <cellStyle name="Entrada 6 2 7 2 6" xfId="11230"/>
    <cellStyle name="Entrada 6 2 7 3" xfId="11231"/>
    <cellStyle name="Entrada 6 2 7 3 2" xfId="11232"/>
    <cellStyle name="Entrada 6 2 7 3 2 2" xfId="11233"/>
    <cellStyle name="Entrada 6 2 7 3 2 3" xfId="11234"/>
    <cellStyle name="Entrada 6 2 7 3 2 4" xfId="11235"/>
    <cellStyle name="Entrada 6 2 7 3 3" xfId="11236"/>
    <cellStyle name="Entrada 6 2 7 3 3 2" xfId="11237"/>
    <cellStyle name="Entrada 6 2 7 3 3 3" xfId="11238"/>
    <cellStyle name="Entrada 6 2 7 3 3 4" xfId="11239"/>
    <cellStyle name="Entrada 6 2 7 3 4" xfId="11240"/>
    <cellStyle name="Entrada 6 2 7 3 5" xfId="11241"/>
    <cellStyle name="Entrada 6 2 7 3 6" xfId="11242"/>
    <cellStyle name="Entrada 6 2 7 4" xfId="11243"/>
    <cellStyle name="Entrada 6 2 7 4 2" xfId="11244"/>
    <cellStyle name="Entrada 6 2 7 4 3" xfId="11245"/>
    <cellStyle name="Entrada 6 2 7 4 4" xfId="11246"/>
    <cellStyle name="Entrada 6 2 7 5" xfId="11247"/>
    <cellStyle name="Entrada 6 2 7 6" xfId="11248"/>
    <cellStyle name="Entrada 6 2 8" xfId="11249"/>
    <cellStyle name="Entrada 6 2 8 2" xfId="11250"/>
    <cellStyle name="Entrada 6 2 8 2 2" xfId="11251"/>
    <cellStyle name="Entrada 6 2 8 2 2 2" xfId="11252"/>
    <cellStyle name="Entrada 6 2 8 2 2 3" xfId="11253"/>
    <cellStyle name="Entrada 6 2 8 2 2 4" xfId="11254"/>
    <cellStyle name="Entrada 6 2 8 2 3" xfId="11255"/>
    <cellStyle name="Entrada 6 2 8 2 3 2" xfId="11256"/>
    <cellStyle name="Entrada 6 2 8 2 3 3" xfId="11257"/>
    <cellStyle name="Entrada 6 2 8 2 3 4" xfId="11258"/>
    <cellStyle name="Entrada 6 2 8 2 4" xfId="11259"/>
    <cellStyle name="Entrada 6 2 8 2 5" xfId="11260"/>
    <cellStyle name="Entrada 6 2 8 2 6" xfId="11261"/>
    <cellStyle name="Entrada 6 2 8 3" xfId="11262"/>
    <cellStyle name="Entrada 6 2 8 3 2" xfId="11263"/>
    <cellStyle name="Entrada 6 2 8 3 2 2" xfId="11264"/>
    <cellStyle name="Entrada 6 2 8 3 2 3" xfId="11265"/>
    <cellStyle name="Entrada 6 2 8 3 2 4" xfId="11266"/>
    <cellStyle name="Entrada 6 2 8 3 3" xfId="11267"/>
    <cellStyle name="Entrada 6 2 8 3 3 2" xfId="11268"/>
    <cellStyle name="Entrada 6 2 8 3 3 3" xfId="11269"/>
    <cellStyle name="Entrada 6 2 8 3 3 4" xfId="11270"/>
    <cellStyle name="Entrada 6 2 8 3 4" xfId="11271"/>
    <cellStyle name="Entrada 6 2 8 3 5" xfId="11272"/>
    <cellStyle name="Entrada 6 2 8 3 6" xfId="11273"/>
    <cellStyle name="Entrada 6 2 8 4" xfId="11274"/>
    <cellStyle name="Entrada 6 2 8 4 2" xfId="11275"/>
    <cellStyle name="Entrada 6 2 8 4 3" xfId="11276"/>
    <cellStyle name="Entrada 6 2 8 4 4" xfId="11277"/>
    <cellStyle name="Entrada 6 2 8 5" xfId="11278"/>
    <cellStyle name="Entrada 6 2 8 6" xfId="11279"/>
    <cellStyle name="Entrada 6 2 9" xfId="11280"/>
    <cellStyle name="Entrada 6 2 9 2" xfId="11281"/>
    <cellStyle name="Entrada 6 2 9 2 2" xfId="11282"/>
    <cellStyle name="Entrada 6 2 9 2 2 2" xfId="11283"/>
    <cellStyle name="Entrada 6 2 9 2 2 3" xfId="11284"/>
    <cellStyle name="Entrada 6 2 9 2 2 4" xfId="11285"/>
    <cellStyle name="Entrada 6 2 9 2 3" xfId="11286"/>
    <cellStyle name="Entrada 6 2 9 2 3 2" xfId="11287"/>
    <cellStyle name="Entrada 6 2 9 2 3 3" xfId="11288"/>
    <cellStyle name="Entrada 6 2 9 2 3 4" xfId="11289"/>
    <cellStyle name="Entrada 6 2 9 2 4" xfId="11290"/>
    <cellStyle name="Entrada 6 2 9 2 5" xfId="11291"/>
    <cellStyle name="Entrada 6 2 9 2 6" xfId="11292"/>
    <cellStyle name="Entrada 6 2 9 3" xfId="11293"/>
    <cellStyle name="Entrada 6 2 9 3 2" xfId="11294"/>
    <cellStyle name="Entrada 6 2 9 3 2 2" xfId="11295"/>
    <cellStyle name="Entrada 6 2 9 3 2 3" xfId="11296"/>
    <cellStyle name="Entrada 6 2 9 3 2 4" xfId="11297"/>
    <cellStyle name="Entrada 6 2 9 3 3" xfId="11298"/>
    <cellStyle name="Entrada 6 2 9 3 3 2" xfId="11299"/>
    <cellStyle name="Entrada 6 2 9 3 3 3" xfId="11300"/>
    <cellStyle name="Entrada 6 2 9 3 3 4" xfId="11301"/>
    <cellStyle name="Entrada 6 2 9 3 4" xfId="11302"/>
    <cellStyle name="Entrada 6 2 9 3 5" xfId="11303"/>
    <cellStyle name="Entrada 6 2 9 3 6" xfId="11304"/>
    <cellStyle name="Entrada 6 2 9 4" xfId="11305"/>
    <cellStyle name="Entrada 6 2 9 4 2" xfId="11306"/>
    <cellStyle name="Entrada 6 2 9 4 3" xfId="11307"/>
    <cellStyle name="Entrada 6 2 9 4 4" xfId="11308"/>
    <cellStyle name="Entrada 6 2 9 5" xfId="11309"/>
    <cellStyle name="Entrada 6 2 9 6" xfId="11310"/>
    <cellStyle name="Entrada 6 3" xfId="11311"/>
    <cellStyle name="Entrada 6 3 10" xfId="11312"/>
    <cellStyle name="Entrada 6 3 10 2" xfId="11313"/>
    <cellStyle name="Entrada 6 3 10 2 2" xfId="11314"/>
    <cellStyle name="Entrada 6 3 10 2 2 2" xfId="11315"/>
    <cellStyle name="Entrada 6 3 10 2 2 3" xfId="11316"/>
    <cellStyle name="Entrada 6 3 10 2 2 4" xfId="11317"/>
    <cellStyle name="Entrada 6 3 10 2 3" xfId="11318"/>
    <cellStyle name="Entrada 6 3 10 2 3 2" xfId="11319"/>
    <cellStyle name="Entrada 6 3 10 2 3 3" xfId="11320"/>
    <cellStyle name="Entrada 6 3 10 2 3 4" xfId="11321"/>
    <cellStyle name="Entrada 6 3 10 2 4" xfId="11322"/>
    <cellStyle name="Entrada 6 3 10 2 5" xfId="11323"/>
    <cellStyle name="Entrada 6 3 10 2 6" xfId="11324"/>
    <cellStyle name="Entrada 6 3 10 3" xfId="11325"/>
    <cellStyle name="Entrada 6 3 10 3 2" xfId="11326"/>
    <cellStyle name="Entrada 6 3 10 3 2 2" xfId="11327"/>
    <cellStyle name="Entrada 6 3 10 3 2 3" xfId="11328"/>
    <cellStyle name="Entrada 6 3 10 3 2 4" xfId="11329"/>
    <cellStyle name="Entrada 6 3 10 3 3" xfId="11330"/>
    <cellStyle name="Entrada 6 3 10 3 3 2" xfId="11331"/>
    <cellStyle name="Entrada 6 3 10 3 3 3" xfId="11332"/>
    <cellStyle name="Entrada 6 3 10 3 3 4" xfId="11333"/>
    <cellStyle name="Entrada 6 3 10 3 4" xfId="11334"/>
    <cellStyle name="Entrada 6 3 10 3 5" xfId="11335"/>
    <cellStyle name="Entrada 6 3 10 3 6" xfId="11336"/>
    <cellStyle name="Entrada 6 3 10 4" xfId="11337"/>
    <cellStyle name="Entrada 6 3 10 5" xfId="11338"/>
    <cellStyle name="Entrada 6 3 10 6" xfId="11339"/>
    <cellStyle name="Entrada 6 3 11" xfId="11340"/>
    <cellStyle name="Entrada 6 3 12" xfId="11341"/>
    <cellStyle name="Entrada 6 3 2" xfId="11342"/>
    <cellStyle name="Entrada 6 3 2 2" xfId="11343"/>
    <cellStyle name="Entrada 6 3 2 2 2" xfId="11344"/>
    <cellStyle name="Entrada 6 3 2 2 2 2" xfId="11345"/>
    <cellStyle name="Entrada 6 3 2 2 2 2 2" xfId="11346"/>
    <cellStyle name="Entrada 6 3 2 2 2 2 3" xfId="11347"/>
    <cellStyle name="Entrada 6 3 2 2 2 2 4" xfId="11348"/>
    <cellStyle name="Entrada 6 3 2 2 2 3" xfId="11349"/>
    <cellStyle name="Entrada 6 3 2 2 2 3 2" xfId="11350"/>
    <cellStyle name="Entrada 6 3 2 2 2 3 3" xfId="11351"/>
    <cellStyle name="Entrada 6 3 2 2 2 3 4" xfId="11352"/>
    <cellStyle name="Entrada 6 3 2 2 2 4" xfId="11353"/>
    <cellStyle name="Entrada 6 3 2 2 2 5" xfId="11354"/>
    <cellStyle name="Entrada 6 3 2 2 2 6" xfId="11355"/>
    <cellStyle name="Entrada 6 3 2 2 3" xfId="11356"/>
    <cellStyle name="Entrada 6 3 2 2 3 2" xfId="11357"/>
    <cellStyle name="Entrada 6 3 2 2 3 2 2" xfId="11358"/>
    <cellStyle name="Entrada 6 3 2 2 3 2 3" xfId="11359"/>
    <cellStyle name="Entrada 6 3 2 2 3 2 4" xfId="11360"/>
    <cellStyle name="Entrada 6 3 2 2 3 3" xfId="11361"/>
    <cellStyle name="Entrada 6 3 2 2 3 3 2" xfId="11362"/>
    <cellStyle name="Entrada 6 3 2 2 3 3 3" xfId="11363"/>
    <cellStyle name="Entrada 6 3 2 2 3 3 4" xfId="11364"/>
    <cellStyle name="Entrada 6 3 2 2 3 4" xfId="11365"/>
    <cellStyle name="Entrada 6 3 2 2 3 5" xfId="11366"/>
    <cellStyle name="Entrada 6 3 2 2 3 6" xfId="11367"/>
    <cellStyle name="Entrada 6 3 2 2 4" xfId="11368"/>
    <cellStyle name="Entrada 6 3 2 2 5" xfId="11369"/>
    <cellStyle name="Entrada 6 3 2 2 6" xfId="11370"/>
    <cellStyle name="Entrada 6 3 2 3" xfId="11371"/>
    <cellStyle name="Entrada 6 3 2 4" xfId="11372"/>
    <cellStyle name="Entrada 6 3 3" xfId="11373"/>
    <cellStyle name="Entrada 6 3 3 2" xfId="11374"/>
    <cellStyle name="Entrada 6 3 3 2 2" xfId="11375"/>
    <cellStyle name="Entrada 6 3 3 2 2 2" xfId="11376"/>
    <cellStyle name="Entrada 6 3 3 2 2 2 2" xfId="11377"/>
    <cellStyle name="Entrada 6 3 3 2 2 2 3" xfId="11378"/>
    <cellStyle name="Entrada 6 3 3 2 2 2 4" xfId="11379"/>
    <cellStyle name="Entrada 6 3 3 2 2 3" xfId="11380"/>
    <cellStyle name="Entrada 6 3 3 2 2 3 2" xfId="11381"/>
    <cellStyle name="Entrada 6 3 3 2 2 3 3" xfId="11382"/>
    <cellStyle name="Entrada 6 3 3 2 2 3 4" xfId="11383"/>
    <cellStyle name="Entrada 6 3 3 2 2 4" xfId="11384"/>
    <cellStyle name="Entrada 6 3 3 2 2 5" xfId="11385"/>
    <cellStyle name="Entrada 6 3 3 2 2 6" xfId="11386"/>
    <cellStyle name="Entrada 6 3 3 2 3" xfId="11387"/>
    <cellStyle name="Entrada 6 3 3 2 3 2" xfId="11388"/>
    <cellStyle name="Entrada 6 3 3 2 3 2 2" xfId="11389"/>
    <cellStyle name="Entrada 6 3 3 2 3 2 3" xfId="11390"/>
    <cellStyle name="Entrada 6 3 3 2 3 2 4" xfId="11391"/>
    <cellStyle name="Entrada 6 3 3 2 3 3" xfId="11392"/>
    <cellStyle name="Entrada 6 3 3 2 3 3 2" xfId="11393"/>
    <cellStyle name="Entrada 6 3 3 2 3 3 3" xfId="11394"/>
    <cellStyle name="Entrada 6 3 3 2 3 3 4" xfId="11395"/>
    <cellStyle name="Entrada 6 3 3 2 3 4" xfId="11396"/>
    <cellStyle name="Entrada 6 3 3 2 3 5" xfId="11397"/>
    <cellStyle name="Entrada 6 3 3 2 3 6" xfId="11398"/>
    <cellStyle name="Entrada 6 3 3 2 4" xfId="11399"/>
    <cellStyle name="Entrada 6 3 3 2 5" xfId="11400"/>
    <cellStyle name="Entrada 6 3 3 2 6" xfId="11401"/>
    <cellStyle name="Entrada 6 3 3 3" xfId="11402"/>
    <cellStyle name="Entrada 6 3 3 4" xfId="11403"/>
    <cellStyle name="Entrada 6 3 4" xfId="11404"/>
    <cellStyle name="Entrada 6 3 4 2" xfId="11405"/>
    <cellStyle name="Entrada 6 3 4 2 2" xfId="11406"/>
    <cellStyle name="Entrada 6 3 4 2 2 2" xfId="11407"/>
    <cellStyle name="Entrada 6 3 4 2 2 2 2" xfId="11408"/>
    <cellStyle name="Entrada 6 3 4 2 2 2 3" xfId="11409"/>
    <cellStyle name="Entrada 6 3 4 2 2 2 4" xfId="11410"/>
    <cellStyle name="Entrada 6 3 4 2 2 3" xfId="11411"/>
    <cellStyle name="Entrada 6 3 4 2 2 3 2" xfId="11412"/>
    <cellStyle name="Entrada 6 3 4 2 2 3 3" xfId="11413"/>
    <cellStyle name="Entrada 6 3 4 2 2 3 4" xfId="11414"/>
    <cellStyle name="Entrada 6 3 4 2 2 4" xfId="11415"/>
    <cellStyle name="Entrada 6 3 4 2 2 5" xfId="11416"/>
    <cellStyle name="Entrada 6 3 4 2 2 6" xfId="11417"/>
    <cellStyle name="Entrada 6 3 4 2 3" xfId="11418"/>
    <cellStyle name="Entrada 6 3 4 2 3 2" xfId="11419"/>
    <cellStyle name="Entrada 6 3 4 2 3 2 2" xfId="11420"/>
    <cellStyle name="Entrada 6 3 4 2 3 2 3" xfId="11421"/>
    <cellStyle name="Entrada 6 3 4 2 3 2 4" xfId="11422"/>
    <cellStyle name="Entrada 6 3 4 2 3 3" xfId="11423"/>
    <cellStyle name="Entrada 6 3 4 2 3 3 2" xfId="11424"/>
    <cellStyle name="Entrada 6 3 4 2 3 3 3" xfId="11425"/>
    <cellStyle name="Entrada 6 3 4 2 3 3 4" xfId="11426"/>
    <cellStyle name="Entrada 6 3 4 2 3 4" xfId="11427"/>
    <cellStyle name="Entrada 6 3 4 2 3 5" xfId="11428"/>
    <cellStyle name="Entrada 6 3 4 2 3 6" xfId="11429"/>
    <cellStyle name="Entrada 6 3 4 2 4" xfId="11430"/>
    <cellStyle name="Entrada 6 3 4 2 5" xfId="11431"/>
    <cellStyle name="Entrada 6 3 4 2 6" xfId="11432"/>
    <cellStyle name="Entrada 6 3 4 3" xfId="11433"/>
    <cellStyle name="Entrada 6 3 4 4" xfId="11434"/>
    <cellStyle name="Entrada 6 3 5" xfId="11435"/>
    <cellStyle name="Entrada 6 3 5 2" xfId="11436"/>
    <cellStyle name="Entrada 6 3 5 2 2" xfId="11437"/>
    <cellStyle name="Entrada 6 3 5 2 2 2" xfId="11438"/>
    <cellStyle name="Entrada 6 3 5 2 2 2 2" xfId="11439"/>
    <cellStyle name="Entrada 6 3 5 2 2 2 3" xfId="11440"/>
    <cellStyle name="Entrada 6 3 5 2 2 2 4" xfId="11441"/>
    <cellStyle name="Entrada 6 3 5 2 2 3" xfId="11442"/>
    <cellStyle name="Entrada 6 3 5 2 2 3 2" xfId="11443"/>
    <cellStyle name="Entrada 6 3 5 2 2 3 3" xfId="11444"/>
    <cellStyle name="Entrada 6 3 5 2 2 3 4" xfId="11445"/>
    <cellStyle name="Entrada 6 3 5 2 2 4" xfId="11446"/>
    <cellStyle name="Entrada 6 3 5 2 2 5" xfId="11447"/>
    <cellStyle name="Entrada 6 3 5 2 2 6" xfId="11448"/>
    <cellStyle name="Entrada 6 3 5 2 3" xfId="11449"/>
    <cellStyle name="Entrada 6 3 5 2 3 2" xfId="11450"/>
    <cellStyle name="Entrada 6 3 5 2 3 2 2" xfId="11451"/>
    <cellStyle name="Entrada 6 3 5 2 3 2 3" xfId="11452"/>
    <cellStyle name="Entrada 6 3 5 2 3 2 4" xfId="11453"/>
    <cellStyle name="Entrada 6 3 5 2 3 3" xfId="11454"/>
    <cellStyle name="Entrada 6 3 5 2 3 3 2" xfId="11455"/>
    <cellStyle name="Entrada 6 3 5 2 3 3 3" xfId="11456"/>
    <cellStyle name="Entrada 6 3 5 2 3 3 4" xfId="11457"/>
    <cellStyle name="Entrada 6 3 5 2 3 4" xfId="11458"/>
    <cellStyle name="Entrada 6 3 5 2 3 5" xfId="11459"/>
    <cellStyle name="Entrada 6 3 5 2 3 6" xfId="11460"/>
    <cellStyle name="Entrada 6 3 5 2 4" xfId="11461"/>
    <cellStyle name="Entrada 6 3 5 2 5" xfId="11462"/>
    <cellStyle name="Entrada 6 3 5 2 6" xfId="11463"/>
    <cellStyle name="Entrada 6 3 5 3" xfId="11464"/>
    <cellStyle name="Entrada 6 3 5 4" xfId="11465"/>
    <cellStyle name="Entrada 6 3 6" xfId="11466"/>
    <cellStyle name="Entrada 6 3 6 2" xfId="11467"/>
    <cellStyle name="Entrada 6 3 6 2 2" xfId="11468"/>
    <cellStyle name="Entrada 6 3 6 2 2 2" xfId="11469"/>
    <cellStyle name="Entrada 6 3 6 2 2 3" xfId="11470"/>
    <cellStyle name="Entrada 6 3 6 2 2 4" xfId="11471"/>
    <cellStyle name="Entrada 6 3 6 2 3" xfId="11472"/>
    <cellStyle name="Entrada 6 3 6 2 3 2" xfId="11473"/>
    <cellStyle name="Entrada 6 3 6 2 3 3" xfId="11474"/>
    <cellStyle name="Entrada 6 3 6 2 3 4" xfId="11475"/>
    <cellStyle name="Entrada 6 3 6 2 4" xfId="11476"/>
    <cellStyle name="Entrada 6 3 6 2 5" xfId="11477"/>
    <cellStyle name="Entrada 6 3 6 2 6" xfId="11478"/>
    <cellStyle name="Entrada 6 3 6 3" xfId="11479"/>
    <cellStyle name="Entrada 6 3 6 3 2" xfId="11480"/>
    <cellStyle name="Entrada 6 3 6 3 2 2" xfId="11481"/>
    <cellStyle name="Entrada 6 3 6 3 2 3" xfId="11482"/>
    <cellStyle name="Entrada 6 3 6 3 2 4" xfId="11483"/>
    <cellStyle name="Entrada 6 3 6 3 3" xfId="11484"/>
    <cellStyle name="Entrada 6 3 6 3 3 2" xfId="11485"/>
    <cellStyle name="Entrada 6 3 6 3 3 3" xfId="11486"/>
    <cellStyle name="Entrada 6 3 6 3 3 4" xfId="11487"/>
    <cellStyle name="Entrada 6 3 6 3 4" xfId="11488"/>
    <cellStyle name="Entrada 6 3 6 3 5" xfId="11489"/>
    <cellStyle name="Entrada 6 3 6 3 6" xfId="11490"/>
    <cellStyle name="Entrada 6 3 6 4" xfId="11491"/>
    <cellStyle name="Entrada 6 3 6 4 2" xfId="11492"/>
    <cellStyle name="Entrada 6 3 6 4 3" xfId="11493"/>
    <cellStyle name="Entrada 6 3 6 4 4" xfId="11494"/>
    <cellStyle name="Entrada 6 3 6 5" xfId="11495"/>
    <cellStyle name="Entrada 6 3 6 6" xfId="11496"/>
    <cellStyle name="Entrada 6 3 7" xfId="11497"/>
    <cellStyle name="Entrada 6 3 7 2" xfId="11498"/>
    <cellStyle name="Entrada 6 3 7 2 2" xfId="11499"/>
    <cellStyle name="Entrada 6 3 7 2 2 2" xfId="11500"/>
    <cellStyle name="Entrada 6 3 7 2 2 3" xfId="11501"/>
    <cellStyle name="Entrada 6 3 7 2 2 4" xfId="11502"/>
    <cellStyle name="Entrada 6 3 7 2 3" xfId="11503"/>
    <cellStyle name="Entrada 6 3 7 2 3 2" xfId="11504"/>
    <cellStyle name="Entrada 6 3 7 2 3 3" xfId="11505"/>
    <cellStyle name="Entrada 6 3 7 2 3 4" xfId="11506"/>
    <cellStyle name="Entrada 6 3 7 2 4" xfId="11507"/>
    <cellStyle name="Entrada 6 3 7 2 5" xfId="11508"/>
    <cellStyle name="Entrada 6 3 7 2 6" xfId="11509"/>
    <cellStyle name="Entrada 6 3 7 3" xfId="11510"/>
    <cellStyle name="Entrada 6 3 7 3 2" xfId="11511"/>
    <cellStyle name="Entrada 6 3 7 3 2 2" xfId="11512"/>
    <cellStyle name="Entrada 6 3 7 3 2 3" xfId="11513"/>
    <cellStyle name="Entrada 6 3 7 3 2 4" xfId="11514"/>
    <cellStyle name="Entrada 6 3 7 3 3" xfId="11515"/>
    <cellStyle name="Entrada 6 3 7 3 3 2" xfId="11516"/>
    <cellStyle name="Entrada 6 3 7 3 3 3" xfId="11517"/>
    <cellStyle name="Entrada 6 3 7 3 3 4" xfId="11518"/>
    <cellStyle name="Entrada 6 3 7 3 4" xfId="11519"/>
    <cellStyle name="Entrada 6 3 7 3 5" xfId="11520"/>
    <cellStyle name="Entrada 6 3 7 3 6" xfId="11521"/>
    <cellStyle name="Entrada 6 3 7 4" xfId="11522"/>
    <cellStyle name="Entrada 6 3 7 4 2" xfId="11523"/>
    <cellStyle name="Entrada 6 3 7 4 3" xfId="11524"/>
    <cellStyle name="Entrada 6 3 7 4 4" xfId="11525"/>
    <cellStyle name="Entrada 6 3 7 5" xfId="11526"/>
    <cellStyle name="Entrada 6 3 7 6" xfId="11527"/>
    <cellStyle name="Entrada 6 3 8" xfId="11528"/>
    <cellStyle name="Entrada 6 3 8 2" xfId="11529"/>
    <cellStyle name="Entrada 6 3 8 2 2" xfId="11530"/>
    <cellStyle name="Entrada 6 3 8 2 2 2" xfId="11531"/>
    <cellStyle name="Entrada 6 3 8 2 2 3" xfId="11532"/>
    <cellStyle name="Entrada 6 3 8 2 2 4" xfId="11533"/>
    <cellStyle name="Entrada 6 3 8 2 3" xfId="11534"/>
    <cellStyle name="Entrada 6 3 8 2 3 2" xfId="11535"/>
    <cellStyle name="Entrada 6 3 8 2 3 3" xfId="11536"/>
    <cellStyle name="Entrada 6 3 8 2 3 4" xfId="11537"/>
    <cellStyle name="Entrada 6 3 8 2 4" xfId="11538"/>
    <cellStyle name="Entrada 6 3 8 2 5" xfId="11539"/>
    <cellStyle name="Entrada 6 3 8 2 6" xfId="11540"/>
    <cellStyle name="Entrada 6 3 8 3" xfId="11541"/>
    <cellStyle name="Entrada 6 3 8 3 2" xfId="11542"/>
    <cellStyle name="Entrada 6 3 8 3 2 2" xfId="11543"/>
    <cellStyle name="Entrada 6 3 8 3 2 3" xfId="11544"/>
    <cellStyle name="Entrada 6 3 8 3 2 4" xfId="11545"/>
    <cellStyle name="Entrada 6 3 8 3 3" xfId="11546"/>
    <cellStyle name="Entrada 6 3 8 3 3 2" xfId="11547"/>
    <cellStyle name="Entrada 6 3 8 3 3 3" xfId="11548"/>
    <cellStyle name="Entrada 6 3 8 3 3 4" xfId="11549"/>
    <cellStyle name="Entrada 6 3 8 3 4" xfId="11550"/>
    <cellStyle name="Entrada 6 3 8 3 5" xfId="11551"/>
    <cellStyle name="Entrada 6 3 8 3 6" xfId="11552"/>
    <cellStyle name="Entrada 6 3 8 4" xfId="11553"/>
    <cellStyle name="Entrada 6 3 8 4 2" xfId="11554"/>
    <cellStyle name="Entrada 6 3 8 4 3" xfId="11555"/>
    <cellStyle name="Entrada 6 3 8 4 4" xfId="11556"/>
    <cellStyle name="Entrada 6 3 8 5" xfId="11557"/>
    <cellStyle name="Entrada 6 3 8 6" xfId="11558"/>
    <cellStyle name="Entrada 6 3 9" xfId="11559"/>
    <cellStyle name="Entrada 6 3 9 2" xfId="11560"/>
    <cellStyle name="Entrada 6 3 9 2 2" xfId="11561"/>
    <cellStyle name="Entrada 6 3 9 2 2 2" xfId="11562"/>
    <cellStyle name="Entrada 6 3 9 2 2 3" xfId="11563"/>
    <cellStyle name="Entrada 6 3 9 2 2 4" xfId="11564"/>
    <cellStyle name="Entrada 6 3 9 2 3" xfId="11565"/>
    <cellStyle name="Entrada 6 3 9 2 3 2" xfId="11566"/>
    <cellStyle name="Entrada 6 3 9 2 3 3" xfId="11567"/>
    <cellStyle name="Entrada 6 3 9 2 3 4" xfId="11568"/>
    <cellStyle name="Entrada 6 3 9 2 4" xfId="11569"/>
    <cellStyle name="Entrada 6 3 9 2 5" xfId="11570"/>
    <cellStyle name="Entrada 6 3 9 2 6" xfId="11571"/>
    <cellStyle name="Entrada 6 3 9 3" xfId="11572"/>
    <cellStyle name="Entrada 6 3 9 3 2" xfId="11573"/>
    <cellStyle name="Entrada 6 3 9 3 2 2" xfId="11574"/>
    <cellStyle name="Entrada 6 3 9 3 2 3" xfId="11575"/>
    <cellStyle name="Entrada 6 3 9 3 2 4" xfId="11576"/>
    <cellStyle name="Entrada 6 3 9 3 3" xfId="11577"/>
    <cellStyle name="Entrada 6 3 9 3 3 2" xfId="11578"/>
    <cellStyle name="Entrada 6 3 9 3 3 3" xfId="11579"/>
    <cellStyle name="Entrada 6 3 9 3 3 4" xfId="11580"/>
    <cellStyle name="Entrada 6 3 9 3 4" xfId="11581"/>
    <cellStyle name="Entrada 6 3 9 3 5" xfId="11582"/>
    <cellStyle name="Entrada 6 3 9 3 6" xfId="11583"/>
    <cellStyle name="Entrada 6 3 9 4" xfId="11584"/>
    <cellStyle name="Entrada 6 3 9 4 2" xfId="11585"/>
    <cellStyle name="Entrada 6 3 9 4 3" xfId="11586"/>
    <cellStyle name="Entrada 6 3 9 4 4" xfId="11587"/>
    <cellStyle name="Entrada 6 3 9 5" xfId="11588"/>
    <cellStyle name="Entrada 6 3 9 6" xfId="11589"/>
    <cellStyle name="Entrada 6 4" xfId="11590"/>
    <cellStyle name="Entrada 6 4 2" xfId="11591"/>
    <cellStyle name="Entrada 6 4 2 2" xfId="11592"/>
    <cellStyle name="Entrada 6 4 2 2 2" xfId="11593"/>
    <cellStyle name="Entrada 6 4 2 2 2 2" xfId="11594"/>
    <cellStyle name="Entrada 6 4 2 2 2 3" xfId="11595"/>
    <cellStyle name="Entrada 6 4 2 2 2 4" xfId="11596"/>
    <cellStyle name="Entrada 6 4 2 2 3" xfId="11597"/>
    <cellStyle name="Entrada 6 4 2 2 3 2" xfId="11598"/>
    <cellStyle name="Entrada 6 4 2 2 3 3" xfId="11599"/>
    <cellStyle name="Entrada 6 4 2 2 3 4" xfId="11600"/>
    <cellStyle name="Entrada 6 4 2 2 4" xfId="11601"/>
    <cellStyle name="Entrada 6 4 2 2 5" xfId="11602"/>
    <cellStyle name="Entrada 6 4 2 2 6" xfId="11603"/>
    <cellStyle name="Entrada 6 4 2 3" xfId="11604"/>
    <cellStyle name="Entrada 6 4 2 3 2" xfId="11605"/>
    <cellStyle name="Entrada 6 4 2 3 2 2" xfId="11606"/>
    <cellStyle name="Entrada 6 4 2 3 2 3" xfId="11607"/>
    <cellStyle name="Entrada 6 4 2 3 2 4" xfId="11608"/>
    <cellStyle name="Entrada 6 4 2 3 3" xfId="11609"/>
    <cellStyle name="Entrada 6 4 2 3 3 2" xfId="11610"/>
    <cellStyle name="Entrada 6 4 2 3 3 3" xfId="11611"/>
    <cellStyle name="Entrada 6 4 2 3 3 4" xfId="11612"/>
    <cellStyle name="Entrada 6 4 2 3 4" xfId="11613"/>
    <cellStyle name="Entrada 6 4 2 3 5" xfId="11614"/>
    <cellStyle name="Entrada 6 4 2 3 6" xfId="11615"/>
    <cellStyle name="Entrada 6 4 2 4" xfId="11616"/>
    <cellStyle name="Entrada 6 4 2 5" xfId="11617"/>
    <cellStyle name="Entrada 6 4 2 6" xfId="11618"/>
    <cellStyle name="Entrada 6 4 3" xfId="11619"/>
    <cellStyle name="Entrada 6 4 4" xfId="11620"/>
    <cellStyle name="Entrada 6 5" xfId="11621"/>
    <cellStyle name="Entrada 6 5 2" xfId="11622"/>
    <cellStyle name="Entrada 6 5 2 2" xfId="11623"/>
    <cellStyle name="Entrada 6 5 2 2 2" xfId="11624"/>
    <cellStyle name="Entrada 6 5 2 2 2 2" xfId="11625"/>
    <cellStyle name="Entrada 6 5 2 2 2 3" xfId="11626"/>
    <cellStyle name="Entrada 6 5 2 2 2 4" xfId="11627"/>
    <cellStyle name="Entrada 6 5 2 2 3" xfId="11628"/>
    <cellStyle name="Entrada 6 5 2 2 3 2" xfId="11629"/>
    <cellStyle name="Entrada 6 5 2 2 3 3" xfId="11630"/>
    <cellStyle name="Entrada 6 5 2 2 3 4" xfId="11631"/>
    <cellStyle name="Entrada 6 5 2 2 4" xfId="11632"/>
    <cellStyle name="Entrada 6 5 2 2 5" xfId="11633"/>
    <cellStyle name="Entrada 6 5 2 2 6" xfId="11634"/>
    <cellStyle name="Entrada 6 5 2 3" xfId="11635"/>
    <cellStyle name="Entrada 6 5 2 3 2" xfId="11636"/>
    <cellStyle name="Entrada 6 5 2 3 2 2" xfId="11637"/>
    <cellStyle name="Entrada 6 5 2 3 2 3" xfId="11638"/>
    <cellStyle name="Entrada 6 5 2 3 2 4" xfId="11639"/>
    <cellStyle name="Entrada 6 5 2 3 3" xfId="11640"/>
    <cellStyle name="Entrada 6 5 2 3 3 2" xfId="11641"/>
    <cellStyle name="Entrada 6 5 2 3 3 3" xfId="11642"/>
    <cellStyle name="Entrada 6 5 2 3 3 4" xfId="11643"/>
    <cellStyle name="Entrada 6 5 2 3 4" xfId="11644"/>
    <cellStyle name="Entrada 6 5 2 3 5" xfId="11645"/>
    <cellStyle name="Entrada 6 5 2 3 6" xfId="11646"/>
    <cellStyle name="Entrada 6 5 2 4" xfId="11647"/>
    <cellStyle name="Entrada 6 5 2 5" xfId="11648"/>
    <cellStyle name="Entrada 6 5 2 6" xfId="11649"/>
    <cellStyle name="Entrada 6 5 3" xfId="11650"/>
    <cellStyle name="Entrada 6 5 4" xfId="11651"/>
    <cellStyle name="Entrada 6 6" xfId="11652"/>
    <cellStyle name="Entrada 6 6 2" xfId="11653"/>
    <cellStyle name="Entrada 6 6 2 2" xfId="11654"/>
    <cellStyle name="Entrada 6 6 2 2 2" xfId="11655"/>
    <cellStyle name="Entrada 6 6 2 2 2 2" xfId="11656"/>
    <cellStyle name="Entrada 6 6 2 2 2 3" xfId="11657"/>
    <cellStyle name="Entrada 6 6 2 2 2 4" xfId="11658"/>
    <cellStyle name="Entrada 6 6 2 2 3" xfId="11659"/>
    <cellStyle name="Entrada 6 6 2 2 3 2" xfId="11660"/>
    <cellStyle name="Entrada 6 6 2 2 3 3" xfId="11661"/>
    <cellStyle name="Entrada 6 6 2 2 3 4" xfId="11662"/>
    <cellStyle name="Entrada 6 6 2 2 4" xfId="11663"/>
    <cellStyle name="Entrada 6 6 2 2 5" xfId="11664"/>
    <cellStyle name="Entrada 6 6 2 2 6" xfId="11665"/>
    <cellStyle name="Entrada 6 6 2 3" xfId="11666"/>
    <cellStyle name="Entrada 6 6 2 3 2" xfId="11667"/>
    <cellStyle name="Entrada 6 6 2 3 2 2" xfId="11668"/>
    <cellStyle name="Entrada 6 6 2 3 2 3" xfId="11669"/>
    <cellStyle name="Entrada 6 6 2 3 2 4" xfId="11670"/>
    <cellStyle name="Entrada 6 6 2 3 3" xfId="11671"/>
    <cellStyle name="Entrada 6 6 2 3 3 2" xfId="11672"/>
    <cellStyle name="Entrada 6 6 2 3 3 3" xfId="11673"/>
    <cellStyle name="Entrada 6 6 2 3 3 4" xfId="11674"/>
    <cellStyle name="Entrada 6 6 2 3 4" xfId="11675"/>
    <cellStyle name="Entrada 6 6 2 3 5" xfId="11676"/>
    <cellStyle name="Entrada 6 6 2 3 6" xfId="11677"/>
    <cellStyle name="Entrada 6 6 2 4" xfId="11678"/>
    <cellStyle name="Entrada 6 6 2 5" xfId="11679"/>
    <cellStyle name="Entrada 6 6 2 6" xfId="11680"/>
    <cellStyle name="Entrada 6 6 3" xfId="11681"/>
    <cellStyle name="Entrada 6 6 4" xfId="11682"/>
    <cellStyle name="Entrada 6 7" xfId="11683"/>
    <cellStyle name="Entrada 6 7 2" xfId="11684"/>
    <cellStyle name="Entrada 6 7 2 2" xfId="11685"/>
    <cellStyle name="Entrada 6 7 2 2 2" xfId="11686"/>
    <cellStyle name="Entrada 6 7 2 2 2 2" xfId="11687"/>
    <cellStyle name="Entrada 6 7 2 2 2 3" xfId="11688"/>
    <cellStyle name="Entrada 6 7 2 2 2 4" xfId="11689"/>
    <cellStyle name="Entrada 6 7 2 2 3" xfId="11690"/>
    <cellStyle name="Entrada 6 7 2 2 3 2" xfId="11691"/>
    <cellStyle name="Entrada 6 7 2 2 3 3" xfId="11692"/>
    <cellStyle name="Entrada 6 7 2 2 3 4" xfId="11693"/>
    <cellStyle name="Entrada 6 7 2 2 4" xfId="11694"/>
    <cellStyle name="Entrada 6 7 2 2 5" xfId="11695"/>
    <cellStyle name="Entrada 6 7 2 2 6" xfId="11696"/>
    <cellStyle name="Entrada 6 7 2 3" xfId="11697"/>
    <cellStyle name="Entrada 6 7 2 3 2" xfId="11698"/>
    <cellStyle name="Entrada 6 7 2 3 2 2" xfId="11699"/>
    <cellStyle name="Entrada 6 7 2 3 2 3" xfId="11700"/>
    <cellStyle name="Entrada 6 7 2 3 2 4" xfId="11701"/>
    <cellStyle name="Entrada 6 7 2 3 3" xfId="11702"/>
    <cellStyle name="Entrada 6 7 2 3 3 2" xfId="11703"/>
    <cellStyle name="Entrada 6 7 2 3 3 3" xfId="11704"/>
    <cellStyle name="Entrada 6 7 2 3 3 4" xfId="11705"/>
    <cellStyle name="Entrada 6 7 2 3 4" xfId="11706"/>
    <cellStyle name="Entrada 6 7 2 3 5" xfId="11707"/>
    <cellStyle name="Entrada 6 7 2 3 6" xfId="11708"/>
    <cellStyle name="Entrada 6 7 2 4" xfId="11709"/>
    <cellStyle name="Entrada 6 7 2 5" xfId="11710"/>
    <cellStyle name="Entrada 6 7 2 6" xfId="11711"/>
    <cellStyle name="Entrada 6 7 3" xfId="11712"/>
    <cellStyle name="Entrada 6 7 4" xfId="11713"/>
    <cellStyle name="Entrada 6 8" xfId="11714"/>
    <cellStyle name="Entrada 6 8 2" xfId="11715"/>
    <cellStyle name="Entrada 6 8 2 2" xfId="11716"/>
    <cellStyle name="Entrada 6 8 2 2 2" xfId="11717"/>
    <cellStyle name="Entrada 6 8 2 2 3" xfId="11718"/>
    <cellStyle name="Entrada 6 8 2 2 4" xfId="11719"/>
    <cellStyle name="Entrada 6 8 2 3" xfId="11720"/>
    <cellStyle name="Entrada 6 8 2 3 2" xfId="11721"/>
    <cellStyle name="Entrada 6 8 2 3 3" xfId="11722"/>
    <cellStyle name="Entrada 6 8 2 3 4" xfId="11723"/>
    <cellStyle name="Entrada 6 8 2 4" xfId="11724"/>
    <cellStyle name="Entrada 6 8 2 5" xfId="11725"/>
    <cellStyle name="Entrada 6 8 2 6" xfId="11726"/>
    <cellStyle name="Entrada 6 8 3" xfId="11727"/>
    <cellStyle name="Entrada 6 8 3 2" xfId="11728"/>
    <cellStyle name="Entrada 6 8 3 2 2" xfId="11729"/>
    <cellStyle name="Entrada 6 8 3 2 3" xfId="11730"/>
    <cellStyle name="Entrada 6 8 3 2 4" xfId="11731"/>
    <cellStyle name="Entrada 6 8 3 3" xfId="11732"/>
    <cellStyle name="Entrada 6 8 3 3 2" xfId="11733"/>
    <cellStyle name="Entrada 6 8 3 3 3" xfId="11734"/>
    <cellStyle name="Entrada 6 8 3 3 4" xfId="11735"/>
    <cellStyle name="Entrada 6 8 3 4" xfId="11736"/>
    <cellStyle name="Entrada 6 8 3 5" xfId="11737"/>
    <cellStyle name="Entrada 6 8 3 6" xfId="11738"/>
    <cellStyle name="Entrada 6 8 4" xfId="11739"/>
    <cellStyle name="Entrada 6 8 4 2" xfId="11740"/>
    <cellStyle name="Entrada 6 8 4 3" xfId="11741"/>
    <cellStyle name="Entrada 6 8 4 4" xfId="11742"/>
    <cellStyle name="Entrada 6 8 5" xfId="11743"/>
    <cellStyle name="Entrada 6 8 6" xfId="11744"/>
    <cellStyle name="Entrada 6 9" xfId="11745"/>
    <cellStyle name="Entrada 6 9 2" xfId="11746"/>
    <cellStyle name="Entrada 6 9 2 2" xfId="11747"/>
    <cellStyle name="Entrada 6 9 2 2 2" xfId="11748"/>
    <cellStyle name="Entrada 6 9 2 2 3" xfId="11749"/>
    <cellStyle name="Entrada 6 9 2 2 4" xfId="11750"/>
    <cellStyle name="Entrada 6 9 2 3" xfId="11751"/>
    <cellStyle name="Entrada 6 9 2 3 2" xfId="11752"/>
    <cellStyle name="Entrada 6 9 2 3 3" xfId="11753"/>
    <cellStyle name="Entrada 6 9 2 3 4" xfId="11754"/>
    <cellStyle name="Entrada 6 9 2 4" xfId="11755"/>
    <cellStyle name="Entrada 6 9 2 5" xfId="11756"/>
    <cellStyle name="Entrada 6 9 2 6" xfId="11757"/>
    <cellStyle name="Entrada 6 9 3" xfId="11758"/>
    <cellStyle name="Entrada 6 9 3 2" xfId="11759"/>
    <cellStyle name="Entrada 6 9 3 2 2" xfId="11760"/>
    <cellStyle name="Entrada 6 9 3 2 3" xfId="11761"/>
    <cellStyle name="Entrada 6 9 3 2 4" xfId="11762"/>
    <cellStyle name="Entrada 6 9 3 3" xfId="11763"/>
    <cellStyle name="Entrada 6 9 3 3 2" xfId="11764"/>
    <cellStyle name="Entrada 6 9 3 3 3" xfId="11765"/>
    <cellStyle name="Entrada 6 9 3 3 4" xfId="11766"/>
    <cellStyle name="Entrada 6 9 3 4" xfId="11767"/>
    <cellStyle name="Entrada 6 9 3 5" xfId="11768"/>
    <cellStyle name="Entrada 6 9 3 6" xfId="11769"/>
    <cellStyle name="Entrada 6 9 4" xfId="11770"/>
    <cellStyle name="Entrada 6 9 4 2" xfId="11771"/>
    <cellStyle name="Entrada 6 9 4 3" xfId="11772"/>
    <cellStyle name="Entrada 6 9 4 4" xfId="11773"/>
    <cellStyle name="Entrada 6 9 5" xfId="11774"/>
    <cellStyle name="Entrada 6 9 6" xfId="11775"/>
    <cellStyle name="Entrada 7" xfId="11776"/>
    <cellStyle name="Entrada 7 10" xfId="11777"/>
    <cellStyle name="Entrada 7 10 2" xfId="11778"/>
    <cellStyle name="Entrada 7 10 2 2" xfId="11779"/>
    <cellStyle name="Entrada 7 10 2 2 2" xfId="11780"/>
    <cellStyle name="Entrada 7 10 2 2 3" xfId="11781"/>
    <cellStyle name="Entrada 7 10 2 2 4" xfId="11782"/>
    <cellStyle name="Entrada 7 10 2 3" xfId="11783"/>
    <cellStyle name="Entrada 7 10 2 3 2" xfId="11784"/>
    <cellStyle name="Entrada 7 10 2 3 3" xfId="11785"/>
    <cellStyle name="Entrada 7 10 2 3 4" xfId="11786"/>
    <cellStyle name="Entrada 7 10 2 4" xfId="11787"/>
    <cellStyle name="Entrada 7 10 2 5" xfId="11788"/>
    <cellStyle name="Entrada 7 10 2 6" xfId="11789"/>
    <cellStyle name="Entrada 7 10 3" xfId="11790"/>
    <cellStyle name="Entrada 7 10 3 2" xfId="11791"/>
    <cellStyle name="Entrada 7 10 3 2 2" xfId="11792"/>
    <cellStyle name="Entrada 7 10 3 2 3" xfId="11793"/>
    <cellStyle name="Entrada 7 10 3 2 4" xfId="11794"/>
    <cellStyle name="Entrada 7 10 3 3" xfId="11795"/>
    <cellStyle name="Entrada 7 10 3 3 2" xfId="11796"/>
    <cellStyle name="Entrada 7 10 3 3 3" xfId="11797"/>
    <cellStyle name="Entrada 7 10 3 3 4" xfId="11798"/>
    <cellStyle name="Entrada 7 10 3 4" xfId="11799"/>
    <cellStyle name="Entrada 7 10 3 5" xfId="11800"/>
    <cellStyle name="Entrada 7 10 3 6" xfId="11801"/>
    <cellStyle name="Entrada 7 10 4" xfId="11802"/>
    <cellStyle name="Entrada 7 10 4 2" xfId="11803"/>
    <cellStyle name="Entrada 7 10 4 3" xfId="11804"/>
    <cellStyle name="Entrada 7 10 4 4" xfId="11805"/>
    <cellStyle name="Entrada 7 10 5" xfId="11806"/>
    <cellStyle name="Entrada 7 10 6" xfId="11807"/>
    <cellStyle name="Entrada 7 11" xfId="11808"/>
    <cellStyle name="Entrada 7 11 2" xfId="11809"/>
    <cellStyle name="Entrada 7 11 2 2" xfId="11810"/>
    <cellStyle name="Entrada 7 11 2 2 2" xfId="11811"/>
    <cellStyle name="Entrada 7 11 2 2 3" xfId="11812"/>
    <cellStyle name="Entrada 7 11 2 2 4" xfId="11813"/>
    <cellStyle name="Entrada 7 11 2 3" xfId="11814"/>
    <cellStyle name="Entrada 7 11 2 3 2" xfId="11815"/>
    <cellStyle name="Entrada 7 11 2 3 3" xfId="11816"/>
    <cellStyle name="Entrada 7 11 2 3 4" xfId="11817"/>
    <cellStyle name="Entrada 7 11 2 4" xfId="11818"/>
    <cellStyle name="Entrada 7 11 2 5" xfId="11819"/>
    <cellStyle name="Entrada 7 11 2 6" xfId="11820"/>
    <cellStyle name="Entrada 7 11 3" xfId="11821"/>
    <cellStyle name="Entrada 7 11 3 2" xfId="11822"/>
    <cellStyle name="Entrada 7 11 3 2 2" xfId="11823"/>
    <cellStyle name="Entrada 7 11 3 2 3" xfId="11824"/>
    <cellStyle name="Entrada 7 11 3 2 4" xfId="11825"/>
    <cellStyle name="Entrada 7 11 3 3" xfId="11826"/>
    <cellStyle name="Entrada 7 11 3 3 2" xfId="11827"/>
    <cellStyle name="Entrada 7 11 3 3 3" xfId="11828"/>
    <cellStyle name="Entrada 7 11 3 3 4" xfId="11829"/>
    <cellStyle name="Entrada 7 11 3 4" xfId="11830"/>
    <cellStyle name="Entrada 7 11 3 5" xfId="11831"/>
    <cellStyle name="Entrada 7 11 3 6" xfId="11832"/>
    <cellStyle name="Entrada 7 11 4" xfId="11833"/>
    <cellStyle name="Entrada 7 11 5" xfId="11834"/>
    <cellStyle name="Entrada 7 11 6" xfId="11835"/>
    <cellStyle name="Entrada 7 12" xfId="11836"/>
    <cellStyle name="Entrada 7 13" xfId="11837"/>
    <cellStyle name="Entrada 7 2" xfId="11838"/>
    <cellStyle name="Entrada 7 2 10" xfId="11839"/>
    <cellStyle name="Entrada 7 2 10 2" xfId="11840"/>
    <cellStyle name="Entrada 7 2 10 2 2" xfId="11841"/>
    <cellStyle name="Entrada 7 2 10 2 2 2" xfId="11842"/>
    <cellStyle name="Entrada 7 2 10 2 2 3" xfId="11843"/>
    <cellStyle name="Entrada 7 2 10 2 2 4" xfId="11844"/>
    <cellStyle name="Entrada 7 2 10 2 3" xfId="11845"/>
    <cellStyle name="Entrada 7 2 10 2 3 2" xfId="11846"/>
    <cellStyle name="Entrada 7 2 10 2 3 3" xfId="11847"/>
    <cellStyle name="Entrada 7 2 10 2 3 4" xfId="11848"/>
    <cellStyle name="Entrada 7 2 10 2 4" xfId="11849"/>
    <cellStyle name="Entrada 7 2 10 2 5" xfId="11850"/>
    <cellStyle name="Entrada 7 2 10 2 6" xfId="11851"/>
    <cellStyle name="Entrada 7 2 10 3" xfId="11852"/>
    <cellStyle name="Entrada 7 2 10 3 2" xfId="11853"/>
    <cellStyle name="Entrada 7 2 10 3 2 2" xfId="11854"/>
    <cellStyle name="Entrada 7 2 10 3 2 3" xfId="11855"/>
    <cellStyle name="Entrada 7 2 10 3 2 4" xfId="11856"/>
    <cellStyle name="Entrada 7 2 10 3 3" xfId="11857"/>
    <cellStyle name="Entrada 7 2 10 3 3 2" xfId="11858"/>
    <cellStyle name="Entrada 7 2 10 3 3 3" xfId="11859"/>
    <cellStyle name="Entrada 7 2 10 3 3 4" xfId="11860"/>
    <cellStyle name="Entrada 7 2 10 3 4" xfId="11861"/>
    <cellStyle name="Entrada 7 2 10 3 5" xfId="11862"/>
    <cellStyle name="Entrada 7 2 10 3 6" xfId="11863"/>
    <cellStyle name="Entrada 7 2 10 4" xfId="11864"/>
    <cellStyle name="Entrada 7 2 10 5" xfId="11865"/>
    <cellStyle name="Entrada 7 2 10 6" xfId="11866"/>
    <cellStyle name="Entrada 7 2 11" xfId="11867"/>
    <cellStyle name="Entrada 7 2 12" xfId="11868"/>
    <cellStyle name="Entrada 7 2 2" xfId="11869"/>
    <cellStyle name="Entrada 7 2 2 2" xfId="11870"/>
    <cellStyle name="Entrada 7 2 2 2 2" xfId="11871"/>
    <cellStyle name="Entrada 7 2 2 2 2 2" xfId="11872"/>
    <cellStyle name="Entrada 7 2 2 2 2 2 2" xfId="11873"/>
    <cellStyle name="Entrada 7 2 2 2 2 2 3" xfId="11874"/>
    <cellStyle name="Entrada 7 2 2 2 2 2 4" xfId="11875"/>
    <cellStyle name="Entrada 7 2 2 2 2 3" xfId="11876"/>
    <cellStyle name="Entrada 7 2 2 2 2 3 2" xfId="11877"/>
    <cellStyle name="Entrada 7 2 2 2 2 3 3" xfId="11878"/>
    <cellStyle name="Entrada 7 2 2 2 2 3 4" xfId="11879"/>
    <cellStyle name="Entrada 7 2 2 2 2 4" xfId="11880"/>
    <cellStyle name="Entrada 7 2 2 2 2 5" xfId="11881"/>
    <cellStyle name="Entrada 7 2 2 2 2 6" xfId="11882"/>
    <cellStyle name="Entrada 7 2 2 2 3" xfId="11883"/>
    <cellStyle name="Entrada 7 2 2 2 3 2" xfId="11884"/>
    <cellStyle name="Entrada 7 2 2 2 3 2 2" xfId="11885"/>
    <cellStyle name="Entrada 7 2 2 2 3 2 3" xfId="11886"/>
    <cellStyle name="Entrada 7 2 2 2 3 2 4" xfId="11887"/>
    <cellStyle name="Entrada 7 2 2 2 3 3" xfId="11888"/>
    <cellStyle name="Entrada 7 2 2 2 3 3 2" xfId="11889"/>
    <cellStyle name="Entrada 7 2 2 2 3 3 3" xfId="11890"/>
    <cellStyle name="Entrada 7 2 2 2 3 3 4" xfId="11891"/>
    <cellStyle name="Entrada 7 2 2 2 3 4" xfId="11892"/>
    <cellStyle name="Entrada 7 2 2 2 3 5" xfId="11893"/>
    <cellStyle name="Entrada 7 2 2 2 3 6" xfId="11894"/>
    <cellStyle name="Entrada 7 2 2 2 4" xfId="11895"/>
    <cellStyle name="Entrada 7 2 2 2 5" xfId="11896"/>
    <cellStyle name="Entrada 7 2 2 2 6" xfId="11897"/>
    <cellStyle name="Entrada 7 2 2 3" xfId="11898"/>
    <cellStyle name="Entrada 7 2 2 4" xfId="11899"/>
    <cellStyle name="Entrada 7 2 3" xfId="11900"/>
    <cellStyle name="Entrada 7 2 3 2" xfId="11901"/>
    <cellStyle name="Entrada 7 2 3 2 2" xfId="11902"/>
    <cellStyle name="Entrada 7 2 3 2 2 2" xfId="11903"/>
    <cellStyle name="Entrada 7 2 3 2 2 2 2" xfId="11904"/>
    <cellStyle name="Entrada 7 2 3 2 2 2 3" xfId="11905"/>
    <cellStyle name="Entrada 7 2 3 2 2 2 4" xfId="11906"/>
    <cellStyle name="Entrada 7 2 3 2 2 3" xfId="11907"/>
    <cellStyle name="Entrada 7 2 3 2 2 3 2" xfId="11908"/>
    <cellStyle name="Entrada 7 2 3 2 2 3 3" xfId="11909"/>
    <cellStyle name="Entrada 7 2 3 2 2 3 4" xfId="11910"/>
    <cellStyle name="Entrada 7 2 3 2 2 4" xfId="11911"/>
    <cellStyle name="Entrada 7 2 3 2 2 5" xfId="11912"/>
    <cellStyle name="Entrada 7 2 3 2 2 6" xfId="11913"/>
    <cellStyle name="Entrada 7 2 3 2 3" xfId="11914"/>
    <cellStyle name="Entrada 7 2 3 2 3 2" xfId="11915"/>
    <cellStyle name="Entrada 7 2 3 2 3 2 2" xfId="11916"/>
    <cellStyle name="Entrada 7 2 3 2 3 2 3" xfId="11917"/>
    <cellStyle name="Entrada 7 2 3 2 3 2 4" xfId="11918"/>
    <cellStyle name="Entrada 7 2 3 2 3 3" xfId="11919"/>
    <cellStyle name="Entrada 7 2 3 2 3 3 2" xfId="11920"/>
    <cellStyle name="Entrada 7 2 3 2 3 3 3" xfId="11921"/>
    <cellStyle name="Entrada 7 2 3 2 3 3 4" xfId="11922"/>
    <cellStyle name="Entrada 7 2 3 2 3 4" xfId="11923"/>
    <cellStyle name="Entrada 7 2 3 2 3 5" xfId="11924"/>
    <cellStyle name="Entrada 7 2 3 2 3 6" xfId="11925"/>
    <cellStyle name="Entrada 7 2 3 2 4" xfId="11926"/>
    <cellStyle name="Entrada 7 2 3 2 5" xfId="11927"/>
    <cellStyle name="Entrada 7 2 3 2 6" xfId="11928"/>
    <cellStyle name="Entrada 7 2 3 3" xfId="11929"/>
    <cellStyle name="Entrada 7 2 3 4" xfId="11930"/>
    <cellStyle name="Entrada 7 2 4" xfId="11931"/>
    <cellStyle name="Entrada 7 2 4 2" xfId="11932"/>
    <cellStyle name="Entrada 7 2 4 2 2" xfId="11933"/>
    <cellStyle name="Entrada 7 2 4 2 2 2" xfId="11934"/>
    <cellStyle name="Entrada 7 2 4 2 2 2 2" xfId="11935"/>
    <cellStyle name="Entrada 7 2 4 2 2 2 3" xfId="11936"/>
    <cellStyle name="Entrada 7 2 4 2 2 2 4" xfId="11937"/>
    <cellStyle name="Entrada 7 2 4 2 2 3" xfId="11938"/>
    <cellStyle name="Entrada 7 2 4 2 2 3 2" xfId="11939"/>
    <cellStyle name="Entrada 7 2 4 2 2 3 3" xfId="11940"/>
    <cellStyle name="Entrada 7 2 4 2 2 3 4" xfId="11941"/>
    <cellStyle name="Entrada 7 2 4 2 2 4" xfId="11942"/>
    <cellStyle name="Entrada 7 2 4 2 2 5" xfId="11943"/>
    <cellStyle name="Entrada 7 2 4 2 2 6" xfId="11944"/>
    <cellStyle name="Entrada 7 2 4 2 3" xfId="11945"/>
    <cellStyle name="Entrada 7 2 4 2 3 2" xfId="11946"/>
    <cellStyle name="Entrada 7 2 4 2 3 2 2" xfId="11947"/>
    <cellStyle name="Entrada 7 2 4 2 3 2 3" xfId="11948"/>
    <cellStyle name="Entrada 7 2 4 2 3 2 4" xfId="11949"/>
    <cellStyle name="Entrada 7 2 4 2 3 3" xfId="11950"/>
    <cellStyle name="Entrada 7 2 4 2 3 3 2" xfId="11951"/>
    <cellStyle name="Entrada 7 2 4 2 3 3 3" xfId="11952"/>
    <cellStyle name="Entrada 7 2 4 2 3 3 4" xfId="11953"/>
    <cellStyle name="Entrada 7 2 4 2 3 4" xfId="11954"/>
    <cellStyle name="Entrada 7 2 4 2 3 5" xfId="11955"/>
    <cellStyle name="Entrada 7 2 4 2 3 6" xfId="11956"/>
    <cellStyle name="Entrada 7 2 4 2 4" xfId="11957"/>
    <cellStyle name="Entrada 7 2 4 2 5" xfId="11958"/>
    <cellStyle name="Entrada 7 2 4 2 6" xfId="11959"/>
    <cellStyle name="Entrada 7 2 4 3" xfId="11960"/>
    <cellStyle name="Entrada 7 2 4 4" xfId="11961"/>
    <cellStyle name="Entrada 7 2 5" xfId="11962"/>
    <cellStyle name="Entrada 7 2 5 2" xfId="11963"/>
    <cellStyle name="Entrada 7 2 5 2 2" xfId="11964"/>
    <cellStyle name="Entrada 7 2 5 2 2 2" xfId="11965"/>
    <cellStyle name="Entrada 7 2 5 2 2 2 2" xfId="11966"/>
    <cellStyle name="Entrada 7 2 5 2 2 2 3" xfId="11967"/>
    <cellStyle name="Entrada 7 2 5 2 2 2 4" xfId="11968"/>
    <cellStyle name="Entrada 7 2 5 2 2 3" xfId="11969"/>
    <cellStyle name="Entrada 7 2 5 2 2 3 2" xfId="11970"/>
    <cellStyle name="Entrada 7 2 5 2 2 3 3" xfId="11971"/>
    <cellStyle name="Entrada 7 2 5 2 2 3 4" xfId="11972"/>
    <cellStyle name="Entrada 7 2 5 2 2 4" xfId="11973"/>
    <cellStyle name="Entrada 7 2 5 2 2 5" xfId="11974"/>
    <cellStyle name="Entrada 7 2 5 2 2 6" xfId="11975"/>
    <cellStyle name="Entrada 7 2 5 2 3" xfId="11976"/>
    <cellStyle name="Entrada 7 2 5 2 3 2" xfId="11977"/>
    <cellStyle name="Entrada 7 2 5 2 3 2 2" xfId="11978"/>
    <cellStyle name="Entrada 7 2 5 2 3 2 3" xfId="11979"/>
    <cellStyle name="Entrada 7 2 5 2 3 2 4" xfId="11980"/>
    <cellStyle name="Entrada 7 2 5 2 3 3" xfId="11981"/>
    <cellStyle name="Entrada 7 2 5 2 3 3 2" xfId="11982"/>
    <cellStyle name="Entrada 7 2 5 2 3 3 3" xfId="11983"/>
    <cellStyle name="Entrada 7 2 5 2 3 3 4" xfId="11984"/>
    <cellStyle name="Entrada 7 2 5 2 3 4" xfId="11985"/>
    <cellStyle name="Entrada 7 2 5 2 3 5" xfId="11986"/>
    <cellStyle name="Entrada 7 2 5 2 3 6" xfId="11987"/>
    <cellStyle name="Entrada 7 2 5 2 4" xfId="11988"/>
    <cellStyle name="Entrada 7 2 5 2 5" xfId="11989"/>
    <cellStyle name="Entrada 7 2 5 2 6" xfId="11990"/>
    <cellStyle name="Entrada 7 2 5 3" xfId="11991"/>
    <cellStyle name="Entrada 7 2 5 4" xfId="11992"/>
    <cellStyle name="Entrada 7 2 6" xfId="11993"/>
    <cellStyle name="Entrada 7 2 6 2" xfId="11994"/>
    <cellStyle name="Entrada 7 2 6 2 2" xfId="11995"/>
    <cellStyle name="Entrada 7 2 6 2 2 2" xfId="11996"/>
    <cellStyle name="Entrada 7 2 6 2 2 3" xfId="11997"/>
    <cellStyle name="Entrada 7 2 6 2 2 4" xfId="11998"/>
    <cellStyle name="Entrada 7 2 6 2 3" xfId="11999"/>
    <cellStyle name="Entrada 7 2 6 2 3 2" xfId="12000"/>
    <cellStyle name="Entrada 7 2 6 2 3 3" xfId="12001"/>
    <cellStyle name="Entrada 7 2 6 2 3 4" xfId="12002"/>
    <cellStyle name="Entrada 7 2 6 2 4" xfId="12003"/>
    <cellStyle name="Entrada 7 2 6 2 5" xfId="12004"/>
    <cellStyle name="Entrada 7 2 6 2 6" xfId="12005"/>
    <cellStyle name="Entrada 7 2 6 3" xfId="12006"/>
    <cellStyle name="Entrada 7 2 6 3 2" xfId="12007"/>
    <cellStyle name="Entrada 7 2 6 3 2 2" xfId="12008"/>
    <cellStyle name="Entrada 7 2 6 3 2 3" xfId="12009"/>
    <cellStyle name="Entrada 7 2 6 3 2 4" xfId="12010"/>
    <cellStyle name="Entrada 7 2 6 3 3" xfId="12011"/>
    <cellStyle name="Entrada 7 2 6 3 3 2" xfId="12012"/>
    <cellStyle name="Entrada 7 2 6 3 3 3" xfId="12013"/>
    <cellStyle name="Entrada 7 2 6 3 3 4" xfId="12014"/>
    <cellStyle name="Entrada 7 2 6 3 4" xfId="12015"/>
    <cellStyle name="Entrada 7 2 6 3 5" xfId="12016"/>
    <cellStyle name="Entrada 7 2 6 3 6" xfId="12017"/>
    <cellStyle name="Entrada 7 2 6 4" xfId="12018"/>
    <cellStyle name="Entrada 7 2 6 4 2" xfId="12019"/>
    <cellStyle name="Entrada 7 2 6 4 3" xfId="12020"/>
    <cellStyle name="Entrada 7 2 6 4 4" xfId="12021"/>
    <cellStyle name="Entrada 7 2 6 5" xfId="12022"/>
    <cellStyle name="Entrada 7 2 6 6" xfId="12023"/>
    <cellStyle name="Entrada 7 2 7" xfId="12024"/>
    <cellStyle name="Entrada 7 2 7 2" xfId="12025"/>
    <cellStyle name="Entrada 7 2 7 2 2" xfId="12026"/>
    <cellStyle name="Entrada 7 2 7 2 2 2" xfId="12027"/>
    <cellStyle name="Entrada 7 2 7 2 2 3" xfId="12028"/>
    <cellStyle name="Entrada 7 2 7 2 2 4" xfId="12029"/>
    <cellStyle name="Entrada 7 2 7 2 3" xfId="12030"/>
    <cellStyle name="Entrada 7 2 7 2 3 2" xfId="12031"/>
    <cellStyle name="Entrada 7 2 7 2 3 3" xfId="12032"/>
    <cellStyle name="Entrada 7 2 7 2 3 4" xfId="12033"/>
    <cellStyle name="Entrada 7 2 7 2 4" xfId="12034"/>
    <cellStyle name="Entrada 7 2 7 2 5" xfId="12035"/>
    <cellStyle name="Entrada 7 2 7 2 6" xfId="12036"/>
    <cellStyle name="Entrada 7 2 7 3" xfId="12037"/>
    <cellStyle name="Entrada 7 2 7 3 2" xfId="12038"/>
    <cellStyle name="Entrada 7 2 7 3 2 2" xfId="12039"/>
    <cellStyle name="Entrada 7 2 7 3 2 3" xfId="12040"/>
    <cellStyle name="Entrada 7 2 7 3 2 4" xfId="12041"/>
    <cellStyle name="Entrada 7 2 7 3 3" xfId="12042"/>
    <cellStyle name="Entrada 7 2 7 3 3 2" xfId="12043"/>
    <cellStyle name="Entrada 7 2 7 3 3 3" xfId="12044"/>
    <cellStyle name="Entrada 7 2 7 3 3 4" xfId="12045"/>
    <cellStyle name="Entrada 7 2 7 3 4" xfId="12046"/>
    <cellStyle name="Entrada 7 2 7 3 5" xfId="12047"/>
    <cellStyle name="Entrada 7 2 7 3 6" xfId="12048"/>
    <cellStyle name="Entrada 7 2 7 4" xfId="12049"/>
    <cellStyle name="Entrada 7 2 7 4 2" xfId="12050"/>
    <cellStyle name="Entrada 7 2 7 4 3" xfId="12051"/>
    <cellStyle name="Entrada 7 2 7 4 4" xfId="12052"/>
    <cellStyle name="Entrada 7 2 7 5" xfId="12053"/>
    <cellStyle name="Entrada 7 2 7 6" xfId="12054"/>
    <cellStyle name="Entrada 7 2 8" xfId="12055"/>
    <cellStyle name="Entrada 7 2 8 2" xfId="12056"/>
    <cellStyle name="Entrada 7 2 8 2 2" xfId="12057"/>
    <cellStyle name="Entrada 7 2 8 2 2 2" xfId="12058"/>
    <cellStyle name="Entrada 7 2 8 2 2 3" xfId="12059"/>
    <cellStyle name="Entrada 7 2 8 2 2 4" xfId="12060"/>
    <cellStyle name="Entrada 7 2 8 2 3" xfId="12061"/>
    <cellStyle name="Entrada 7 2 8 2 3 2" xfId="12062"/>
    <cellStyle name="Entrada 7 2 8 2 3 3" xfId="12063"/>
    <cellStyle name="Entrada 7 2 8 2 3 4" xfId="12064"/>
    <cellStyle name="Entrada 7 2 8 2 4" xfId="12065"/>
    <cellStyle name="Entrada 7 2 8 2 5" xfId="12066"/>
    <cellStyle name="Entrada 7 2 8 2 6" xfId="12067"/>
    <cellStyle name="Entrada 7 2 8 3" xfId="12068"/>
    <cellStyle name="Entrada 7 2 8 3 2" xfId="12069"/>
    <cellStyle name="Entrada 7 2 8 3 2 2" xfId="12070"/>
    <cellStyle name="Entrada 7 2 8 3 2 3" xfId="12071"/>
    <cellStyle name="Entrada 7 2 8 3 2 4" xfId="12072"/>
    <cellStyle name="Entrada 7 2 8 3 3" xfId="12073"/>
    <cellStyle name="Entrada 7 2 8 3 3 2" xfId="12074"/>
    <cellStyle name="Entrada 7 2 8 3 3 3" xfId="12075"/>
    <cellStyle name="Entrada 7 2 8 3 3 4" xfId="12076"/>
    <cellStyle name="Entrada 7 2 8 3 4" xfId="12077"/>
    <cellStyle name="Entrada 7 2 8 3 5" xfId="12078"/>
    <cellStyle name="Entrada 7 2 8 3 6" xfId="12079"/>
    <cellStyle name="Entrada 7 2 8 4" xfId="12080"/>
    <cellStyle name="Entrada 7 2 8 4 2" xfId="12081"/>
    <cellStyle name="Entrada 7 2 8 4 3" xfId="12082"/>
    <cellStyle name="Entrada 7 2 8 4 4" xfId="12083"/>
    <cellStyle name="Entrada 7 2 8 5" xfId="12084"/>
    <cellStyle name="Entrada 7 2 8 6" xfId="12085"/>
    <cellStyle name="Entrada 7 2 9" xfId="12086"/>
    <cellStyle name="Entrada 7 2 9 2" xfId="12087"/>
    <cellStyle name="Entrada 7 2 9 2 2" xfId="12088"/>
    <cellStyle name="Entrada 7 2 9 2 2 2" xfId="12089"/>
    <cellStyle name="Entrada 7 2 9 2 2 3" xfId="12090"/>
    <cellStyle name="Entrada 7 2 9 2 2 4" xfId="12091"/>
    <cellStyle name="Entrada 7 2 9 2 3" xfId="12092"/>
    <cellStyle name="Entrada 7 2 9 2 3 2" xfId="12093"/>
    <cellStyle name="Entrada 7 2 9 2 3 3" xfId="12094"/>
    <cellStyle name="Entrada 7 2 9 2 3 4" xfId="12095"/>
    <cellStyle name="Entrada 7 2 9 2 4" xfId="12096"/>
    <cellStyle name="Entrada 7 2 9 2 5" xfId="12097"/>
    <cellStyle name="Entrada 7 2 9 2 6" xfId="12098"/>
    <cellStyle name="Entrada 7 2 9 3" xfId="12099"/>
    <cellStyle name="Entrada 7 2 9 3 2" xfId="12100"/>
    <cellStyle name="Entrada 7 2 9 3 2 2" xfId="12101"/>
    <cellStyle name="Entrada 7 2 9 3 2 3" xfId="12102"/>
    <cellStyle name="Entrada 7 2 9 3 2 4" xfId="12103"/>
    <cellStyle name="Entrada 7 2 9 3 3" xfId="12104"/>
    <cellStyle name="Entrada 7 2 9 3 3 2" xfId="12105"/>
    <cellStyle name="Entrada 7 2 9 3 3 3" xfId="12106"/>
    <cellStyle name="Entrada 7 2 9 3 3 4" xfId="12107"/>
    <cellStyle name="Entrada 7 2 9 3 4" xfId="12108"/>
    <cellStyle name="Entrada 7 2 9 3 5" xfId="12109"/>
    <cellStyle name="Entrada 7 2 9 3 6" xfId="12110"/>
    <cellStyle name="Entrada 7 2 9 4" xfId="12111"/>
    <cellStyle name="Entrada 7 2 9 4 2" xfId="12112"/>
    <cellStyle name="Entrada 7 2 9 4 3" xfId="12113"/>
    <cellStyle name="Entrada 7 2 9 4 4" xfId="12114"/>
    <cellStyle name="Entrada 7 2 9 5" xfId="12115"/>
    <cellStyle name="Entrada 7 2 9 6" xfId="12116"/>
    <cellStyle name="Entrada 7 3" xfId="12117"/>
    <cellStyle name="Entrada 7 3 10" xfId="12118"/>
    <cellStyle name="Entrada 7 3 10 2" xfId="12119"/>
    <cellStyle name="Entrada 7 3 10 2 2" xfId="12120"/>
    <cellStyle name="Entrada 7 3 10 2 2 2" xfId="12121"/>
    <cellStyle name="Entrada 7 3 10 2 2 3" xfId="12122"/>
    <cellStyle name="Entrada 7 3 10 2 2 4" xfId="12123"/>
    <cellStyle name="Entrada 7 3 10 2 3" xfId="12124"/>
    <cellStyle name="Entrada 7 3 10 2 3 2" xfId="12125"/>
    <cellStyle name="Entrada 7 3 10 2 3 3" xfId="12126"/>
    <cellStyle name="Entrada 7 3 10 2 3 4" xfId="12127"/>
    <cellStyle name="Entrada 7 3 10 2 4" xfId="12128"/>
    <cellStyle name="Entrada 7 3 10 2 5" xfId="12129"/>
    <cellStyle name="Entrada 7 3 10 2 6" xfId="12130"/>
    <cellStyle name="Entrada 7 3 10 3" xfId="12131"/>
    <cellStyle name="Entrada 7 3 10 3 2" xfId="12132"/>
    <cellStyle name="Entrada 7 3 10 3 2 2" xfId="12133"/>
    <cellStyle name="Entrada 7 3 10 3 2 3" xfId="12134"/>
    <cellStyle name="Entrada 7 3 10 3 2 4" xfId="12135"/>
    <cellStyle name="Entrada 7 3 10 3 3" xfId="12136"/>
    <cellStyle name="Entrada 7 3 10 3 3 2" xfId="12137"/>
    <cellStyle name="Entrada 7 3 10 3 3 3" xfId="12138"/>
    <cellStyle name="Entrada 7 3 10 3 3 4" xfId="12139"/>
    <cellStyle name="Entrada 7 3 10 3 4" xfId="12140"/>
    <cellStyle name="Entrada 7 3 10 3 5" xfId="12141"/>
    <cellStyle name="Entrada 7 3 10 3 6" xfId="12142"/>
    <cellStyle name="Entrada 7 3 10 4" xfId="12143"/>
    <cellStyle name="Entrada 7 3 10 5" xfId="12144"/>
    <cellStyle name="Entrada 7 3 10 6" xfId="12145"/>
    <cellStyle name="Entrada 7 3 11" xfId="12146"/>
    <cellStyle name="Entrada 7 3 12" xfId="12147"/>
    <cellStyle name="Entrada 7 3 2" xfId="12148"/>
    <cellStyle name="Entrada 7 3 2 2" xfId="12149"/>
    <cellStyle name="Entrada 7 3 2 2 2" xfId="12150"/>
    <cellStyle name="Entrada 7 3 2 2 2 2" xfId="12151"/>
    <cellStyle name="Entrada 7 3 2 2 2 2 2" xfId="12152"/>
    <cellStyle name="Entrada 7 3 2 2 2 2 3" xfId="12153"/>
    <cellStyle name="Entrada 7 3 2 2 2 2 4" xfId="12154"/>
    <cellStyle name="Entrada 7 3 2 2 2 3" xfId="12155"/>
    <cellStyle name="Entrada 7 3 2 2 2 3 2" xfId="12156"/>
    <cellStyle name="Entrada 7 3 2 2 2 3 3" xfId="12157"/>
    <cellStyle name="Entrada 7 3 2 2 2 3 4" xfId="12158"/>
    <cellStyle name="Entrada 7 3 2 2 2 4" xfId="12159"/>
    <cellStyle name="Entrada 7 3 2 2 2 5" xfId="12160"/>
    <cellStyle name="Entrada 7 3 2 2 2 6" xfId="12161"/>
    <cellStyle name="Entrada 7 3 2 2 3" xfId="12162"/>
    <cellStyle name="Entrada 7 3 2 2 3 2" xfId="12163"/>
    <cellStyle name="Entrada 7 3 2 2 3 2 2" xfId="12164"/>
    <cellStyle name="Entrada 7 3 2 2 3 2 3" xfId="12165"/>
    <cellStyle name="Entrada 7 3 2 2 3 2 4" xfId="12166"/>
    <cellStyle name="Entrada 7 3 2 2 3 3" xfId="12167"/>
    <cellStyle name="Entrada 7 3 2 2 3 3 2" xfId="12168"/>
    <cellStyle name="Entrada 7 3 2 2 3 3 3" xfId="12169"/>
    <cellStyle name="Entrada 7 3 2 2 3 3 4" xfId="12170"/>
    <cellStyle name="Entrada 7 3 2 2 3 4" xfId="12171"/>
    <cellStyle name="Entrada 7 3 2 2 3 5" xfId="12172"/>
    <cellStyle name="Entrada 7 3 2 2 3 6" xfId="12173"/>
    <cellStyle name="Entrada 7 3 2 2 4" xfId="12174"/>
    <cellStyle name="Entrada 7 3 2 2 5" xfId="12175"/>
    <cellStyle name="Entrada 7 3 2 2 6" xfId="12176"/>
    <cellStyle name="Entrada 7 3 2 3" xfId="12177"/>
    <cellStyle name="Entrada 7 3 2 4" xfId="12178"/>
    <cellStyle name="Entrada 7 3 3" xfId="12179"/>
    <cellStyle name="Entrada 7 3 3 2" xfId="12180"/>
    <cellStyle name="Entrada 7 3 3 2 2" xfId="12181"/>
    <cellStyle name="Entrada 7 3 3 2 2 2" xfId="12182"/>
    <cellStyle name="Entrada 7 3 3 2 2 2 2" xfId="12183"/>
    <cellStyle name="Entrada 7 3 3 2 2 2 3" xfId="12184"/>
    <cellStyle name="Entrada 7 3 3 2 2 2 4" xfId="12185"/>
    <cellStyle name="Entrada 7 3 3 2 2 3" xfId="12186"/>
    <cellStyle name="Entrada 7 3 3 2 2 3 2" xfId="12187"/>
    <cellStyle name="Entrada 7 3 3 2 2 3 3" xfId="12188"/>
    <cellStyle name="Entrada 7 3 3 2 2 3 4" xfId="12189"/>
    <cellStyle name="Entrada 7 3 3 2 2 4" xfId="12190"/>
    <cellStyle name="Entrada 7 3 3 2 2 5" xfId="12191"/>
    <cellStyle name="Entrada 7 3 3 2 2 6" xfId="12192"/>
    <cellStyle name="Entrada 7 3 3 2 3" xfId="12193"/>
    <cellStyle name="Entrada 7 3 3 2 3 2" xfId="12194"/>
    <cellStyle name="Entrada 7 3 3 2 3 2 2" xfId="12195"/>
    <cellStyle name="Entrada 7 3 3 2 3 2 3" xfId="12196"/>
    <cellStyle name="Entrada 7 3 3 2 3 2 4" xfId="12197"/>
    <cellStyle name="Entrada 7 3 3 2 3 3" xfId="12198"/>
    <cellStyle name="Entrada 7 3 3 2 3 3 2" xfId="12199"/>
    <cellStyle name="Entrada 7 3 3 2 3 3 3" xfId="12200"/>
    <cellStyle name="Entrada 7 3 3 2 3 3 4" xfId="12201"/>
    <cellStyle name="Entrada 7 3 3 2 3 4" xfId="12202"/>
    <cellStyle name="Entrada 7 3 3 2 3 5" xfId="12203"/>
    <cellStyle name="Entrada 7 3 3 2 3 6" xfId="12204"/>
    <cellStyle name="Entrada 7 3 3 2 4" xfId="12205"/>
    <cellStyle name="Entrada 7 3 3 2 5" xfId="12206"/>
    <cellStyle name="Entrada 7 3 3 2 6" xfId="12207"/>
    <cellStyle name="Entrada 7 3 3 3" xfId="12208"/>
    <cellStyle name="Entrada 7 3 3 4" xfId="12209"/>
    <cellStyle name="Entrada 7 3 4" xfId="12210"/>
    <cellStyle name="Entrada 7 3 4 2" xfId="12211"/>
    <cellStyle name="Entrada 7 3 4 2 2" xfId="12212"/>
    <cellStyle name="Entrada 7 3 4 2 2 2" xfId="12213"/>
    <cellStyle name="Entrada 7 3 4 2 2 2 2" xfId="12214"/>
    <cellStyle name="Entrada 7 3 4 2 2 2 3" xfId="12215"/>
    <cellStyle name="Entrada 7 3 4 2 2 2 4" xfId="12216"/>
    <cellStyle name="Entrada 7 3 4 2 2 3" xfId="12217"/>
    <cellStyle name="Entrada 7 3 4 2 2 3 2" xfId="12218"/>
    <cellStyle name="Entrada 7 3 4 2 2 3 3" xfId="12219"/>
    <cellStyle name="Entrada 7 3 4 2 2 3 4" xfId="12220"/>
    <cellStyle name="Entrada 7 3 4 2 2 4" xfId="12221"/>
    <cellStyle name="Entrada 7 3 4 2 2 5" xfId="12222"/>
    <cellStyle name="Entrada 7 3 4 2 2 6" xfId="12223"/>
    <cellStyle name="Entrada 7 3 4 2 3" xfId="12224"/>
    <cellStyle name="Entrada 7 3 4 2 3 2" xfId="12225"/>
    <cellStyle name="Entrada 7 3 4 2 3 2 2" xfId="12226"/>
    <cellStyle name="Entrada 7 3 4 2 3 2 3" xfId="12227"/>
    <cellStyle name="Entrada 7 3 4 2 3 2 4" xfId="12228"/>
    <cellStyle name="Entrada 7 3 4 2 3 3" xfId="12229"/>
    <cellStyle name="Entrada 7 3 4 2 3 3 2" xfId="12230"/>
    <cellStyle name="Entrada 7 3 4 2 3 3 3" xfId="12231"/>
    <cellStyle name="Entrada 7 3 4 2 3 3 4" xfId="12232"/>
    <cellStyle name="Entrada 7 3 4 2 3 4" xfId="12233"/>
    <cellStyle name="Entrada 7 3 4 2 3 5" xfId="12234"/>
    <cellStyle name="Entrada 7 3 4 2 3 6" xfId="12235"/>
    <cellStyle name="Entrada 7 3 4 2 4" xfId="12236"/>
    <cellStyle name="Entrada 7 3 4 2 5" xfId="12237"/>
    <cellStyle name="Entrada 7 3 4 2 6" xfId="12238"/>
    <cellStyle name="Entrada 7 3 4 3" xfId="12239"/>
    <cellStyle name="Entrada 7 3 4 4" xfId="12240"/>
    <cellStyle name="Entrada 7 3 5" xfId="12241"/>
    <cellStyle name="Entrada 7 3 5 2" xfId="12242"/>
    <cellStyle name="Entrada 7 3 5 2 2" xfId="12243"/>
    <cellStyle name="Entrada 7 3 5 2 2 2" xfId="12244"/>
    <cellStyle name="Entrada 7 3 5 2 2 2 2" xfId="12245"/>
    <cellStyle name="Entrada 7 3 5 2 2 2 3" xfId="12246"/>
    <cellStyle name="Entrada 7 3 5 2 2 2 4" xfId="12247"/>
    <cellStyle name="Entrada 7 3 5 2 2 3" xfId="12248"/>
    <cellStyle name="Entrada 7 3 5 2 2 3 2" xfId="12249"/>
    <cellStyle name="Entrada 7 3 5 2 2 3 3" xfId="12250"/>
    <cellStyle name="Entrada 7 3 5 2 2 3 4" xfId="12251"/>
    <cellStyle name="Entrada 7 3 5 2 2 4" xfId="12252"/>
    <cellStyle name="Entrada 7 3 5 2 2 5" xfId="12253"/>
    <cellStyle name="Entrada 7 3 5 2 2 6" xfId="12254"/>
    <cellStyle name="Entrada 7 3 5 2 3" xfId="12255"/>
    <cellStyle name="Entrada 7 3 5 2 3 2" xfId="12256"/>
    <cellStyle name="Entrada 7 3 5 2 3 2 2" xfId="12257"/>
    <cellStyle name="Entrada 7 3 5 2 3 2 3" xfId="12258"/>
    <cellStyle name="Entrada 7 3 5 2 3 2 4" xfId="12259"/>
    <cellStyle name="Entrada 7 3 5 2 3 3" xfId="12260"/>
    <cellStyle name="Entrada 7 3 5 2 3 3 2" xfId="12261"/>
    <cellStyle name="Entrada 7 3 5 2 3 3 3" xfId="12262"/>
    <cellStyle name="Entrada 7 3 5 2 3 3 4" xfId="12263"/>
    <cellStyle name="Entrada 7 3 5 2 3 4" xfId="12264"/>
    <cellStyle name="Entrada 7 3 5 2 3 5" xfId="12265"/>
    <cellStyle name="Entrada 7 3 5 2 3 6" xfId="12266"/>
    <cellStyle name="Entrada 7 3 5 2 4" xfId="12267"/>
    <cellStyle name="Entrada 7 3 5 2 5" xfId="12268"/>
    <cellStyle name="Entrada 7 3 5 2 6" xfId="12269"/>
    <cellStyle name="Entrada 7 3 5 3" xfId="12270"/>
    <cellStyle name="Entrada 7 3 5 4" xfId="12271"/>
    <cellStyle name="Entrada 7 3 6" xfId="12272"/>
    <cellStyle name="Entrada 7 3 6 2" xfId="12273"/>
    <cellStyle name="Entrada 7 3 6 2 2" xfId="12274"/>
    <cellStyle name="Entrada 7 3 6 2 2 2" xfId="12275"/>
    <cellStyle name="Entrada 7 3 6 2 2 3" xfId="12276"/>
    <cellStyle name="Entrada 7 3 6 2 2 4" xfId="12277"/>
    <cellStyle name="Entrada 7 3 6 2 3" xfId="12278"/>
    <cellStyle name="Entrada 7 3 6 2 3 2" xfId="12279"/>
    <cellStyle name="Entrada 7 3 6 2 3 3" xfId="12280"/>
    <cellStyle name="Entrada 7 3 6 2 3 4" xfId="12281"/>
    <cellStyle name="Entrada 7 3 6 2 4" xfId="12282"/>
    <cellStyle name="Entrada 7 3 6 2 5" xfId="12283"/>
    <cellStyle name="Entrada 7 3 6 2 6" xfId="12284"/>
    <cellStyle name="Entrada 7 3 6 3" xfId="12285"/>
    <cellStyle name="Entrada 7 3 6 3 2" xfId="12286"/>
    <cellStyle name="Entrada 7 3 6 3 2 2" xfId="12287"/>
    <cellStyle name="Entrada 7 3 6 3 2 3" xfId="12288"/>
    <cellStyle name="Entrada 7 3 6 3 2 4" xfId="12289"/>
    <cellStyle name="Entrada 7 3 6 3 3" xfId="12290"/>
    <cellStyle name="Entrada 7 3 6 3 3 2" xfId="12291"/>
    <cellStyle name="Entrada 7 3 6 3 3 3" xfId="12292"/>
    <cellStyle name="Entrada 7 3 6 3 3 4" xfId="12293"/>
    <cellStyle name="Entrada 7 3 6 3 4" xfId="12294"/>
    <cellStyle name="Entrada 7 3 6 3 5" xfId="12295"/>
    <cellStyle name="Entrada 7 3 6 3 6" xfId="12296"/>
    <cellStyle name="Entrada 7 3 6 4" xfId="12297"/>
    <cellStyle name="Entrada 7 3 6 4 2" xfId="12298"/>
    <cellStyle name="Entrada 7 3 6 4 3" xfId="12299"/>
    <cellStyle name="Entrada 7 3 6 4 4" xfId="12300"/>
    <cellStyle name="Entrada 7 3 6 5" xfId="12301"/>
    <cellStyle name="Entrada 7 3 6 6" xfId="12302"/>
    <cellStyle name="Entrada 7 3 7" xfId="12303"/>
    <cellStyle name="Entrada 7 3 7 2" xfId="12304"/>
    <cellStyle name="Entrada 7 3 7 2 2" xfId="12305"/>
    <cellStyle name="Entrada 7 3 7 2 2 2" xfId="12306"/>
    <cellStyle name="Entrada 7 3 7 2 2 3" xfId="12307"/>
    <cellStyle name="Entrada 7 3 7 2 2 4" xfId="12308"/>
    <cellStyle name="Entrada 7 3 7 2 3" xfId="12309"/>
    <cellStyle name="Entrada 7 3 7 2 3 2" xfId="12310"/>
    <cellStyle name="Entrada 7 3 7 2 3 3" xfId="12311"/>
    <cellStyle name="Entrada 7 3 7 2 3 4" xfId="12312"/>
    <cellStyle name="Entrada 7 3 7 2 4" xfId="12313"/>
    <cellStyle name="Entrada 7 3 7 2 5" xfId="12314"/>
    <cellStyle name="Entrada 7 3 7 2 6" xfId="12315"/>
    <cellStyle name="Entrada 7 3 7 3" xfId="12316"/>
    <cellStyle name="Entrada 7 3 7 3 2" xfId="12317"/>
    <cellStyle name="Entrada 7 3 7 3 2 2" xfId="12318"/>
    <cellStyle name="Entrada 7 3 7 3 2 3" xfId="12319"/>
    <cellStyle name="Entrada 7 3 7 3 2 4" xfId="12320"/>
    <cellStyle name="Entrada 7 3 7 3 3" xfId="12321"/>
    <cellStyle name="Entrada 7 3 7 3 3 2" xfId="12322"/>
    <cellStyle name="Entrada 7 3 7 3 3 3" xfId="12323"/>
    <cellStyle name="Entrada 7 3 7 3 3 4" xfId="12324"/>
    <cellStyle name="Entrada 7 3 7 3 4" xfId="12325"/>
    <cellStyle name="Entrada 7 3 7 3 5" xfId="12326"/>
    <cellStyle name="Entrada 7 3 7 3 6" xfId="12327"/>
    <cellStyle name="Entrada 7 3 7 4" xfId="12328"/>
    <cellStyle name="Entrada 7 3 7 4 2" xfId="12329"/>
    <cellStyle name="Entrada 7 3 7 4 3" xfId="12330"/>
    <cellStyle name="Entrada 7 3 7 4 4" xfId="12331"/>
    <cellStyle name="Entrada 7 3 7 5" xfId="12332"/>
    <cellStyle name="Entrada 7 3 7 6" xfId="12333"/>
    <cellStyle name="Entrada 7 3 8" xfId="12334"/>
    <cellStyle name="Entrada 7 3 8 2" xfId="12335"/>
    <cellStyle name="Entrada 7 3 8 2 2" xfId="12336"/>
    <cellStyle name="Entrada 7 3 8 2 2 2" xfId="12337"/>
    <cellStyle name="Entrada 7 3 8 2 2 3" xfId="12338"/>
    <cellStyle name="Entrada 7 3 8 2 2 4" xfId="12339"/>
    <cellStyle name="Entrada 7 3 8 2 3" xfId="12340"/>
    <cellStyle name="Entrada 7 3 8 2 3 2" xfId="12341"/>
    <cellStyle name="Entrada 7 3 8 2 3 3" xfId="12342"/>
    <cellStyle name="Entrada 7 3 8 2 3 4" xfId="12343"/>
    <cellStyle name="Entrada 7 3 8 2 4" xfId="12344"/>
    <cellStyle name="Entrada 7 3 8 2 5" xfId="12345"/>
    <cellStyle name="Entrada 7 3 8 2 6" xfId="12346"/>
    <cellStyle name="Entrada 7 3 8 3" xfId="12347"/>
    <cellStyle name="Entrada 7 3 8 3 2" xfId="12348"/>
    <cellStyle name="Entrada 7 3 8 3 2 2" xfId="12349"/>
    <cellStyle name="Entrada 7 3 8 3 2 3" xfId="12350"/>
    <cellStyle name="Entrada 7 3 8 3 2 4" xfId="12351"/>
    <cellStyle name="Entrada 7 3 8 3 3" xfId="12352"/>
    <cellStyle name="Entrada 7 3 8 3 3 2" xfId="12353"/>
    <cellStyle name="Entrada 7 3 8 3 3 3" xfId="12354"/>
    <cellStyle name="Entrada 7 3 8 3 3 4" xfId="12355"/>
    <cellStyle name="Entrada 7 3 8 3 4" xfId="12356"/>
    <cellStyle name="Entrada 7 3 8 3 5" xfId="12357"/>
    <cellStyle name="Entrada 7 3 8 3 6" xfId="12358"/>
    <cellStyle name="Entrada 7 3 8 4" xfId="12359"/>
    <cellStyle name="Entrada 7 3 8 4 2" xfId="12360"/>
    <cellStyle name="Entrada 7 3 8 4 3" xfId="12361"/>
    <cellStyle name="Entrada 7 3 8 4 4" xfId="12362"/>
    <cellStyle name="Entrada 7 3 8 5" xfId="12363"/>
    <cellStyle name="Entrada 7 3 8 6" xfId="12364"/>
    <cellStyle name="Entrada 7 3 9" xfId="12365"/>
    <cellStyle name="Entrada 7 3 9 2" xfId="12366"/>
    <cellStyle name="Entrada 7 3 9 2 2" xfId="12367"/>
    <cellStyle name="Entrada 7 3 9 2 2 2" xfId="12368"/>
    <cellStyle name="Entrada 7 3 9 2 2 3" xfId="12369"/>
    <cellStyle name="Entrada 7 3 9 2 2 4" xfId="12370"/>
    <cellStyle name="Entrada 7 3 9 2 3" xfId="12371"/>
    <cellStyle name="Entrada 7 3 9 2 3 2" xfId="12372"/>
    <cellStyle name="Entrada 7 3 9 2 3 3" xfId="12373"/>
    <cellStyle name="Entrada 7 3 9 2 3 4" xfId="12374"/>
    <cellStyle name="Entrada 7 3 9 2 4" xfId="12375"/>
    <cellStyle name="Entrada 7 3 9 2 5" xfId="12376"/>
    <cellStyle name="Entrada 7 3 9 2 6" xfId="12377"/>
    <cellStyle name="Entrada 7 3 9 3" xfId="12378"/>
    <cellStyle name="Entrada 7 3 9 3 2" xfId="12379"/>
    <cellStyle name="Entrada 7 3 9 3 2 2" xfId="12380"/>
    <cellStyle name="Entrada 7 3 9 3 2 3" xfId="12381"/>
    <cellStyle name="Entrada 7 3 9 3 2 4" xfId="12382"/>
    <cellStyle name="Entrada 7 3 9 3 3" xfId="12383"/>
    <cellStyle name="Entrada 7 3 9 3 3 2" xfId="12384"/>
    <cellStyle name="Entrada 7 3 9 3 3 3" xfId="12385"/>
    <cellStyle name="Entrada 7 3 9 3 3 4" xfId="12386"/>
    <cellStyle name="Entrada 7 3 9 3 4" xfId="12387"/>
    <cellStyle name="Entrada 7 3 9 3 5" xfId="12388"/>
    <cellStyle name="Entrada 7 3 9 3 6" xfId="12389"/>
    <cellStyle name="Entrada 7 3 9 4" xfId="12390"/>
    <cellStyle name="Entrada 7 3 9 4 2" xfId="12391"/>
    <cellStyle name="Entrada 7 3 9 4 3" xfId="12392"/>
    <cellStyle name="Entrada 7 3 9 4 4" xfId="12393"/>
    <cellStyle name="Entrada 7 3 9 5" xfId="12394"/>
    <cellStyle name="Entrada 7 3 9 6" xfId="12395"/>
    <cellStyle name="Entrada 7 4" xfId="12396"/>
    <cellStyle name="Entrada 7 4 2" xfId="12397"/>
    <cellStyle name="Entrada 7 4 2 2" xfId="12398"/>
    <cellStyle name="Entrada 7 4 2 2 2" xfId="12399"/>
    <cellStyle name="Entrada 7 4 2 2 2 2" xfId="12400"/>
    <cellStyle name="Entrada 7 4 2 2 2 3" xfId="12401"/>
    <cellStyle name="Entrada 7 4 2 2 2 4" xfId="12402"/>
    <cellStyle name="Entrada 7 4 2 2 3" xfId="12403"/>
    <cellStyle name="Entrada 7 4 2 2 3 2" xfId="12404"/>
    <cellStyle name="Entrada 7 4 2 2 3 3" xfId="12405"/>
    <cellStyle name="Entrada 7 4 2 2 3 4" xfId="12406"/>
    <cellStyle name="Entrada 7 4 2 2 4" xfId="12407"/>
    <cellStyle name="Entrada 7 4 2 2 5" xfId="12408"/>
    <cellStyle name="Entrada 7 4 2 2 6" xfId="12409"/>
    <cellStyle name="Entrada 7 4 2 3" xfId="12410"/>
    <cellStyle name="Entrada 7 4 2 3 2" xfId="12411"/>
    <cellStyle name="Entrada 7 4 2 3 2 2" xfId="12412"/>
    <cellStyle name="Entrada 7 4 2 3 2 3" xfId="12413"/>
    <cellStyle name="Entrada 7 4 2 3 2 4" xfId="12414"/>
    <cellStyle name="Entrada 7 4 2 3 3" xfId="12415"/>
    <cellStyle name="Entrada 7 4 2 3 3 2" xfId="12416"/>
    <cellStyle name="Entrada 7 4 2 3 3 3" xfId="12417"/>
    <cellStyle name="Entrada 7 4 2 3 3 4" xfId="12418"/>
    <cellStyle name="Entrada 7 4 2 3 4" xfId="12419"/>
    <cellStyle name="Entrada 7 4 2 3 5" xfId="12420"/>
    <cellStyle name="Entrada 7 4 2 3 6" xfId="12421"/>
    <cellStyle name="Entrada 7 4 2 4" xfId="12422"/>
    <cellStyle name="Entrada 7 4 2 5" xfId="12423"/>
    <cellStyle name="Entrada 7 4 2 6" xfId="12424"/>
    <cellStyle name="Entrada 7 4 3" xfId="12425"/>
    <cellStyle name="Entrada 7 4 4" xfId="12426"/>
    <cellStyle name="Entrada 7 5" xfId="12427"/>
    <cellStyle name="Entrada 7 5 2" xfId="12428"/>
    <cellStyle name="Entrada 7 5 2 2" xfId="12429"/>
    <cellStyle name="Entrada 7 5 2 2 2" xfId="12430"/>
    <cellStyle name="Entrada 7 5 2 2 2 2" xfId="12431"/>
    <cellStyle name="Entrada 7 5 2 2 2 3" xfId="12432"/>
    <cellStyle name="Entrada 7 5 2 2 2 4" xfId="12433"/>
    <cellStyle name="Entrada 7 5 2 2 3" xfId="12434"/>
    <cellStyle name="Entrada 7 5 2 2 3 2" xfId="12435"/>
    <cellStyle name="Entrada 7 5 2 2 3 3" xfId="12436"/>
    <cellStyle name="Entrada 7 5 2 2 3 4" xfId="12437"/>
    <cellStyle name="Entrada 7 5 2 2 4" xfId="12438"/>
    <cellStyle name="Entrada 7 5 2 2 5" xfId="12439"/>
    <cellStyle name="Entrada 7 5 2 2 6" xfId="12440"/>
    <cellStyle name="Entrada 7 5 2 3" xfId="12441"/>
    <cellStyle name="Entrada 7 5 2 3 2" xfId="12442"/>
    <cellStyle name="Entrada 7 5 2 3 2 2" xfId="12443"/>
    <cellStyle name="Entrada 7 5 2 3 2 3" xfId="12444"/>
    <cellStyle name="Entrada 7 5 2 3 2 4" xfId="12445"/>
    <cellStyle name="Entrada 7 5 2 3 3" xfId="12446"/>
    <cellStyle name="Entrada 7 5 2 3 3 2" xfId="12447"/>
    <cellStyle name="Entrada 7 5 2 3 3 3" xfId="12448"/>
    <cellStyle name="Entrada 7 5 2 3 3 4" xfId="12449"/>
    <cellStyle name="Entrada 7 5 2 3 4" xfId="12450"/>
    <cellStyle name="Entrada 7 5 2 3 5" xfId="12451"/>
    <cellStyle name="Entrada 7 5 2 3 6" xfId="12452"/>
    <cellStyle name="Entrada 7 5 2 4" xfId="12453"/>
    <cellStyle name="Entrada 7 5 2 5" xfId="12454"/>
    <cellStyle name="Entrada 7 5 2 6" xfId="12455"/>
    <cellStyle name="Entrada 7 5 3" xfId="12456"/>
    <cellStyle name="Entrada 7 5 4" xfId="12457"/>
    <cellStyle name="Entrada 7 6" xfId="12458"/>
    <cellStyle name="Entrada 7 6 2" xfId="12459"/>
    <cellStyle name="Entrada 7 6 2 2" xfId="12460"/>
    <cellStyle name="Entrada 7 6 2 2 2" xfId="12461"/>
    <cellStyle name="Entrada 7 6 2 2 2 2" xfId="12462"/>
    <cellStyle name="Entrada 7 6 2 2 2 3" xfId="12463"/>
    <cellStyle name="Entrada 7 6 2 2 2 4" xfId="12464"/>
    <cellStyle name="Entrada 7 6 2 2 3" xfId="12465"/>
    <cellStyle name="Entrada 7 6 2 2 3 2" xfId="12466"/>
    <cellStyle name="Entrada 7 6 2 2 3 3" xfId="12467"/>
    <cellStyle name="Entrada 7 6 2 2 3 4" xfId="12468"/>
    <cellStyle name="Entrada 7 6 2 2 4" xfId="12469"/>
    <cellStyle name="Entrada 7 6 2 2 5" xfId="12470"/>
    <cellStyle name="Entrada 7 6 2 2 6" xfId="12471"/>
    <cellStyle name="Entrada 7 6 2 3" xfId="12472"/>
    <cellStyle name="Entrada 7 6 2 3 2" xfId="12473"/>
    <cellStyle name="Entrada 7 6 2 3 2 2" xfId="12474"/>
    <cellStyle name="Entrada 7 6 2 3 2 3" xfId="12475"/>
    <cellStyle name="Entrada 7 6 2 3 2 4" xfId="12476"/>
    <cellStyle name="Entrada 7 6 2 3 3" xfId="12477"/>
    <cellStyle name="Entrada 7 6 2 3 3 2" xfId="12478"/>
    <cellStyle name="Entrada 7 6 2 3 3 3" xfId="12479"/>
    <cellStyle name="Entrada 7 6 2 3 3 4" xfId="12480"/>
    <cellStyle name="Entrada 7 6 2 3 4" xfId="12481"/>
    <cellStyle name="Entrada 7 6 2 3 5" xfId="12482"/>
    <cellStyle name="Entrada 7 6 2 3 6" xfId="12483"/>
    <cellStyle name="Entrada 7 6 2 4" xfId="12484"/>
    <cellStyle name="Entrada 7 6 2 5" xfId="12485"/>
    <cellStyle name="Entrada 7 6 2 6" xfId="12486"/>
    <cellStyle name="Entrada 7 6 3" xfId="12487"/>
    <cellStyle name="Entrada 7 6 4" xfId="12488"/>
    <cellStyle name="Entrada 7 7" xfId="12489"/>
    <cellStyle name="Entrada 7 7 2" xfId="12490"/>
    <cellStyle name="Entrada 7 7 2 2" xfId="12491"/>
    <cellStyle name="Entrada 7 7 2 2 2" xfId="12492"/>
    <cellStyle name="Entrada 7 7 2 2 2 2" xfId="12493"/>
    <cellStyle name="Entrada 7 7 2 2 2 3" xfId="12494"/>
    <cellStyle name="Entrada 7 7 2 2 2 4" xfId="12495"/>
    <cellStyle name="Entrada 7 7 2 2 3" xfId="12496"/>
    <cellStyle name="Entrada 7 7 2 2 3 2" xfId="12497"/>
    <cellStyle name="Entrada 7 7 2 2 3 3" xfId="12498"/>
    <cellStyle name="Entrada 7 7 2 2 3 4" xfId="12499"/>
    <cellStyle name="Entrada 7 7 2 2 4" xfId="12500"/>
    <cellStyle name="Entrada 7 7 2 2 5" xfId="12501"/>
    <cellStyle name="Entrada 7 7 2 2 6" xfId="12502"/>
    <cellStyle name="Entrada 7 7 2 3" xfId="12503"/>
    <cellStyle name="Entrada 7 7 2 3 2" xfId="12504"/>
    <cellStyle name="Entrada 7 7 2 3 2 2" xfId="12505"/>
    <cellStyle name="Entrada 7 7 2 3 2 3" xfId="12506"/>
    <cellStyle name="Entrada 7 7 2 3 2 4" xfId="12507"/>
    <cellStyle name="Entrada 7 7 2 3 3" xfId="12508"/>
    <cellStyle name="Entrada 7 7 2 3 3 2" xfId="12509"/>
    <cellStyle name="Entrada 7 7 2 3 3 3" xfId="12510"/>
    <cellStyle name="Entrada 7 7 2 3 3 4" xfId="12511"/>
    <cellStyle name="Entrada 7 7 2 3 4" xfId="12512"/>
    <cellStyle name="Entrada 7 7 2 3 5" xfId="12513"/>
    <cellStyle name="Entrada 7 7 2 3 6" xfId="12514"/>
    <cellStyle name="Entrada 7 7 2 4" xfId="12515"/>
    <cellStyle name="Entrada 7 7 2 5" xfId="12516"/>
    <cellStyle name="Entrada 7 7 2 6" xfId="12517"/>
    <cellStyle name="Entrada 7 7 3" xfId="12518"/>
    <cellStyle name="Entrada 7 7 4" xfId="12519"/>
    <cellStyle name="Entrada 7 8" xfId="12520"/>
    <cellStyle name="Entrada 7 8 2" xfId="12521"/>
    <cellStyle name="Entrada 7 8 2 2" xfId="12522"/>
    <cellStyle name="Entrada 7 8 2 2 2" xfId="12523"/>
    <cellStyle name="Entrada 7 8 2 2 3" xfId="12524"/>
    <cellStyle name="Entrada 7 8 2 2 4" xfId="12525"/>
    <cellStyle name="Entrada 7 8 2 3" xfId="12526"/>
    <cellStyle name="Entrada 7 8 2 3 2" xfId="12527"/>
    <cellStyle name="Entrada 7 8 2 3 3" xfId="12528"/>
    <cellStyle name="Entrada 7 8 2 3 4" xfId="12529"/>
    <cellStyle name="Entrada 7 8 2 4" xfId="12530"/>
    <cellStyle name="Entrada 7 8 2 5" xfId="12531"/>
    <cellStyle name="Entrada 7 8 2 6" xfId="12532"/>
    <cellStyle name="Entrada 7 8 3" xfId="12533"/>
    <cellStyle name="Entrada 7 8 3 2" xfId="12534"/>
    <cellStyle name="Entrada 7 8 3 2 2" xfId="12535"/>
    <cellStyle name="Entrada 7 8 3 2 3" xfId="12536"/>
    <cellStyle name="Entrada 7 8 3 2 4" xfId="12537"/>
    <cellStyle name="Entrada 7 8 3 3" xfId="12538"/>
    <cellStyle name="Entrada 7 8 3 3 2" xfId="12539"/>
    <cellStyle name="Entrada 7 8 3 3 3" xfId="12540"/>
    <cellStyle name="Entrada 7 8 3 3 4" xfId="12541"/>
    <cellStyle name="Entrada 7 8 3 4" xfId="12542"/>
    <cellStyle name="Entrada 7 8 3 5" xfId="12543"/>
    <cellStyle name="Entrada 7 8 3 6" xfId="12544"/>
    <cellStyle name="Entrada 7 8 4" xfId="12545"/>
    <cellStyle name="Entrada 7 8 4 2" xfId="12546"/>
    <cellStyle name="Entrada 7 8 4 3" xfId="12547"/>
    <cellStyle name="Entrada 7 8 4 4" xfId="12548"/>
    <cellStyle name="Entrada 7 8 5" xfId="12549"/>
    <cellStyle name="Entrada 7 8 6" xfId="12550"/>
    <cellStyle name="Entrada 7 9" xfId="12551"/>
    <cellStyle name="Entrada 7 9 2" xfId="12552"/>
    <cellStyle name="Entrada 7 9 2 2" xfId="12553"/>
    <cellStyle name="Entrada 7 9 2 2 2" xfId="12554"/>
    <cellStyle name="Entrada 7 9 2 2 3" xfId="12555"/>
    <cellStyle name="Entrada 7 9 2 2 4" xfId="12556"/>
    <cellStyle name="Entrada 7 9 2 3" xfId="12557"/>
    <cellStyle name="Entrada 7 9 2 3 2" xfId="12558"/>
    <cellStyle name="Entrada 7 9 2 3 3" xfId="12559"/>
    <cellStyle name="Entrada 7 9 2 3 4" xfId="12560"/>
    <cellStyle name="Entrada 7 9 2 4" xfId="12561"/>
    <cellStyle name="Entrada 7 9 2 5" xfId="12562"/>
    <cellStyle name="Entrada 7 9 2 6" xfId="12563"/>
    <cellStyle name="Entrada 7 9 3" xfId="12564"/>
    <cellStyle name="Entrada 7 9 3 2" xfId="12565"/>
    <cellStyle name="Entrada 7 9 3 2 2" xfId="12566"/>
    <cellStyle name="Entrada 7 9 3 2 3" xfId="12567"/>
    <cellStyle name="Entrada 7 9 3 2 4" xfId="12568"/>
    <cellStyle name="Entrada 7 9 3 3" xfId="12569"/>
    <cellStyle name="Entrada 7 9 3 3 2" xfId="12570"/>
    <cellStyle name="Entrada 7 9 3 3 3" xfId="12571"/>
    <cellStyle name="Entrada 7 9 3 3 4" xfId="12572"/>
    <cellStyle name="Entrada 7 9 3 4" xfId="12573"/>
    <cellStyle name="Entrada 7 9 3 5" xfId="12574"/>
    <cellStyle name="Entrada 7 9 3 6" xfId="12575"/>
    <cellStyle name="Entrada 7 9 4" xfId="12576"/>
    <cellStyle name="Entrada 7 9 4 2" xfId="12577"/>
    <cellStyle name="Entrada 7 9 4 3" xfId="12578"/>
    <cellStyle name="Entrada 7 9 4 4" xfId="12579"/>
    <cellStyle name="Entrada 7 9 5" xfId="12580"/>
    <cellStyle name="Entrada 7 9 6" xfId="12581"/>
    <cellStyle name="Estilo 1" xfId="12582"/>
    <cellStyle name="Euro" xfId="12583"/>
    <cellStyle name="Euro 2" xfId="12584"/>
    <cellStyle name="Euro 3" xfId="12585"/>
    <cellStyle name="Euro 4" xfId="12586"/>
    <cellStyle name="Explanatory Text" xfId="12587"/>
    <cellStyle name="Explanatory Text 2" xfId="12588"/>
    <cellStyle name="F2" xfId="12589"/>
    <cellStyle name="F3" xfId="12590"/>
    <cellStyle name="F4" xfId="12591"/>
    <cellStyle name="F5" xfId="12592"/>
    <cellStyle name="F6" xfId="12593"/>
    <cellStyle name="F7" xfId="12594"/>
    <cellStyle name="F8" xfId="12595"/>
    <cellStyle name="Fechas" xfId="12596"/>
    <cellStyle name="Fechas 2" xfId="12597"/>
    <cellStyle name="Fechas 3" xfId="12598"/>
    <cellStyle name="Fechas 4" xfId="12599"/>
    <cellStyle name="Fechas 5" xfId="12600"/>
    <cellStyle name="Fechas 6" xfId="12601"/>
    <cellStyle name="Fechas 7" xfId="12602"/>
    <cellStyle name="Fixed" xfId="12603"/>
    <cellStyle name="Fixed 2" xfId="12604"/>
    <cellStyle name="Fixed 3" xfId="12605"/>
    <cellStyle name="Fixo" xfId="12606"/>
    <cellStyle name="Footnote" xfId="12607"/>
    <cellStyle name="Good" xfId="12608"/>
    <cellStyle name="Good 2" xfId="12609"/>
    <cellStyle name="Grey" xfId="12610"/>
    <cellStyle name="Grey 10" xfId="12611"/>
    <cellStyle name="Grey 11" xfId="12612"/>
    <cellStyle name="Grey 12" xfId="12613"/>
    <cellStyle name="Grey 13" xfId="12614"/>
    <cellStyle name="Grey 14" xfId="12615"/>
    <cellStyle name="Grey 15" xfId="12616"/>
    <cellStyle name="Grey 16" xfId="12617"/>
    <cellStyle name="Grey 17" xfId="12618"/>
    <cellStyle name="Grey 18" xfId="12619"/>
    <cellStyle name="Grey 19" xfId="12620"/>
    <cellStyle name="Grey 2" xfId="12621"/>
    <cellStyle name="Grey 20" xfId="12622"/>
    <cellStyle name="Grey 21" xfId="12623"/>
    <cellStyle name="Grey 3" xfId="12624"/>
    <cellStyle name="Grey 4" xfId="12625"/>
    <cellStyle name="Grey 5" xfId="12626"/>
    <cellStyle name="Grey 6" xfId="12627"/>
    <cellStyle name="Grey 7" xfId="12628"/>
    <cellStyle name="Grey 8" xfId="12629"/>
    <cellStyle name="Grey 9" xfId="12630"/>
    <cellStyle name="Header1" xfId="12631"/>
    <cellStyle name="Header1 10" xfId="12632"/>
    <cellStyle name="Header1 11" xfId="12633"/>
    <cellStyle name="Header1 12" xfId="12634"/>
    <cellStyle name="Header1 13" xfId="12635"/>
    <cellStyle name="Header1 14" xfId="12636"/>
    <cellStyle name="Header1 15" xfId="12637"/>
    <cellStyle name="Header1 16" xfId="12638"/>
    <cellStyle name="Header1 17" xfId="12639"/>
    <cellStyle name="Header1 18" xfId="12640"/>
    <cellStyle name="Header1 19" xfId="12641"/>
    <cellStyle name="Header1 2" xfId="12642"/>
    <cellStyle name="Header1 20" xfId="12643"/>
    <cellStyle name="Header1 21" xfId="12644"/>
    <cellStyle name="Header1 22" xfId="12645"/>
    <cellStyle name="Header1 23" xfId="12646"/>
    <cellStyle name="Header1 24" xfId="12647"/>
    <cellStyle name="Header1 25" xfId="12648"/>
    <cellStyle name="Header1 26" xfId="12649"/>
    <cellStyle name="Header1 27" xfId="12650"/>
    <cellStyle name="Header1 28" xfId="12651"/>
    <cellStyle name="Header1 29" xfId="12652"/>
    <cellStyle name="Header1 3" xfId="12653"/>
    <cellStyle name="Header1 4" xfId="12654"/>
    <cellStyle name="Header1 5" xfId="12655"/>
    <cellStyle name="Header1 6" xfId="12656"/>
    <cellStyle name="Header1 7" xfId="12657"/>
    <cellStyle name="Header1 8" xfId="12658"/>
    <cellStyle name="Header1 9" xfId="12659"/>
    <cellStyle name="Header2" xfId="12660"/>
    <cellStyle name="Header2 10" xfId="12661"/>
    <cellStyle name="Header2 10 2" xfId="12662"/>
    <cellStyle name="Header2 10 2 10" xfId="12663"/>
    <cellStyle name="Header2 10 2 10 2" xfId="12664"/>
    <cellStyle name="Header2 10 2 10 2 2" xfId="12665"/>
    <cellStyle name="Header2 10 2 10 2 2 2" xfId="12666"/>
    <cellStyle name="Header2 10 2 10 2 2 3" xfId="12667"/>
    <cellStyle name="Header2 10 2 10 2 2 4" xfId="12668"/>
    <cellStyle name="Header2 10 2 10 2 2 5" xfId="12669"/>
    <cellStyle name="Header2 10 2 10 2 3" xfId="12670"/>
    <cellStyle name="Header2 10 2 10 2 3 2" xfId="12671"/>
    <cellStyle name="Header2 10 2 10 2 3 3" xfId="12672"/>
    <cellStyle name="Header2 10 2 10 2 3 4" xfId="12673"/>
    <cellStyle name="Header2 10 2 10 2 4" xfId="12674"/>
    <cellStyle name="Header2 10 2 10 2 5" xfId="12675"/>
    <cellStyle name="Header2 10 2 10 2 6" xfId="12676"/>
    <cellStyle name="Header2 10 2 10 3" xfId="12677"/>
    <cellStyle name="Header2 10 2 10 3 2" xfId="12678"/>
    <cellStyle name="Header2 10 2 10 3 2 2" xfId="12679"/>
    <cellStyle name="Header2 10 2 10 3 2 3" xfId="12680"/>
    <cellStyle name="Header2 10 2 10 3 2 4" xfId="12681"/>
    <cellStyle name="Header2 10 2 10 3 3" xfId="12682"/>
    <cellStyle name="Header2 10 2 10 3 3 2" xfId="12683"/>
    <cellStyle name="Header2 10 2 10 3 3 3" xfId="12684"/>
    <cellStyle name="Header2 10 2 10 3 3 4" xfId="12685"/>
    <cellStyle name="Header2 10 2 10 3 4" xfId="12686"/>
    <cellStyle name="Header2 10 2 10 3 5" xfId="12687"/>
    <cellStyle name="Header2 10 2 10 3 6" xfId="12688"/>
    <cellStyle name="Header2 10 2 10 4" xfId="12689"/>
    <cellStyle name="Header2 10 2 10 5" xfId="12690"/>
    <cellStyle name="Header2 10 2 11" xfId="12691"/>
    <cellStyle name="Header2 10 2 11 2" xfId="12692"/>
    <cellStyle name="Header2 10 2 11 2 2" xfId="12693"/>
    <cellStyle name="Header2 10 2 11 2 2 2" xfId="12694"/>
    <cellStyle name="Header2 10 2 11 2 2 3" xfId="12695"/>
    <cellStyle name="Header2 10 2 11 2 2 4" xfId="12696"/>
    <cellStyle name="Header2 10 2 11 2 2 5" xfId="12697"/>
    <cellStyle name="Header2 10 2 11 2 3" xfId="12698"/>
    <cellStyle name="Header2 10 2 11 2 3 2" xfId="12699"/>
    <cellStyle name="Header2 10 2 11 2 3 3" xfId="12700"/>
    <cellStyle name="Header2 10 2 11 2 3 4" xfId="12701"/>
    <cellStyle name="Header2 10 2 11 2 4" xfId="12702"/>
    <cellStyle name="Header2 10 2 11 2 5" xfId="12703"/>
    <cellStyle name="Header2 10 2 11 2 6" xfId="12704"/>
    <cellStyle name="Header2 10 2 11 3" xfId="12705"/>
    <cellStyle name="Header2 10 2 11 3 2" xfId="12706"/>
    <cellStyle name="Header2 10 2 11 3 2 2" xfId="12707"/>
    <cellStyle name="Header2 10 2 11 3 2 3" xfId="12708"/>
    <cellStyle name="Header2 10 2 11 3 2 4" xfId="12709"/>
    <cellStyle name="Header2 10 2 11 3 3" xfId="12710"/>
    <cellStyle name="Header2 10 2 11 3 3 2" xfId="12711"/>
    <cellStyle name="Header2 10 2 11 3 3 3" xfId="12712"/>
    <cellStyle name="Header2 10 2 11 3 3 4" xfId="12713"/>
    <cellStyle name="Header2 10 2 11 3 4" xfId="12714"/>
    <cellStyle name="Header2 10 2 11 3 5" xfId="12715"/>
    <cellStyle name="Header2 10 2 11 3 6" xfId="12716"/>
    <cellStyle name="Header2 10 2 11 4" xfId="12717"/>
    <cellStyle name="Header2 10 2 11 5" xfId="12718"/>
    <cellStyle name="Header2 10 2 12" xfId="12719"/>
    <cellStyle name="Header2 10 2 12 2" xfId="12720"/>
    <cellStyle name="Header2 10 2 12 2 2" xfId="12721"/>
    <cellStyle name="Header2 10 2 12 2 2 2" xfId="12722"/>
    <cellStyle name="Header2 10 2 12 2 2 3" xfId="12723"/>
    <cellStyle name="Header2 10 2 12 2 2 4" xfId="12724"/>
    <cellStyle name="Header2 10 2 12 2 2 5" xfId="12725"/>
    <cellStyle name="Header2 10 2 12 2 3" xfId="12726"/>
    <cellStyle name="Header2 10 2 12 2 3 2" xfId="12727"/>
    <cellStyle name="Header2 10 2 12 2 3 3" xfId="12728"/>
    <cellStyle name="Header2 10 2 12 2 3 4" xfId="12729"/>
    <cellStyle name="Header2 10 2 12 2 4" xfId="12730"/>
    <cellStyle name="Header2 10 2 12 2 5" xfId="12731"/>
    <cellStyle name="Header2 10 2 12 2 6" xfId="12732"/>
    <cellStyle name="Header2 10 2 12 3" xfId="12733"/>
    <cellStyle name="Header2 10 2 12 3 2" xfId="12734"/>
    <cellStyle name="Header2 10 2 12 3 2 2" xfId="12735"/>
    <cellStyle name="Header2 10 2 12 3 2 3" xfId="12736"/>
    <cellStyle name="Header2 10 2 12 3 2 4" xfId="12737"/>
    <cellStyle name="Header2 10 2 12 3 3" xfId="12738"/>
    <cellStyle name="Header2 10 2 12 3 3 2" xfId="12739"/>
    <cellStyle name="Header2 10 2 12 3 3 3" xfId="12740"/>
    <cellStyle name="Header2 10 2 12 3 3 4" xfId="12741"/>
    <cellStyle name="Header2 10 2 12 3 4" xfId="12742"/>
    <cellStyle name="Header2 10 2 12 3 5" xfId="12743"/>
    <cellStyle name="Header2 10 2 12 3 6" xfId="12744"/>
    <cellStyle name="Header2 10 2 12 4" xfId="12745"/>
    <cellStyle name="Header2 10 2 12 5" xfId="12746"/>
    <cellStyle name="Header2 10 2 13" xfId="12747"/>
    <cellStyle name="Header2 10 2 13 2" xfId="12748"/>
    <cellStyle name="Header2 10 2 13 2 2" xfId="12749"/>
    <cellStyle name="Header2 10 2 13 2 2 2" xfId="12750"/>
    <cellStyle name="Header2 10 2 13 2 2 3" xfId="12751"/>
    <cellStyle name="Header2 10 2 13 2 2 4" xfId="12752"/>
    <cellStyle name="Header2 10 2 13 2 2 5" xfId="12753"/>
    <cellStyle name="Header2 10 2 13 2 3" xfId="12754"/>
    <cellStyle name="Header2 10 2 13 2 3 2" xfId="12755"/>
    <cellStyle name="Header2 10 2 13 2 3 3" xfId="12756"/>
    <cellStyle name="Header2 10 2 13 2 3 4" xfId="12757"/>
    <cellStyle name="Header2 10 2 13 2 4" xfId="12758"/>
    <cellStyle name="Header2 10 2 13 2 5" xfId="12759"/>
    <cellStyle name="Header2 10 2 13 2 6" xfId="12760"/>
    <cellStyle name="Header2 10 2 13 3" xfId="12761"/>
    <cellStyle name="Header2 10 2 13 3 2" xfId="12762"/>
    <cellStyle name="Header2 10 2 13 3 2 2" xfId="12763"/>
    <cellStyle name="Header2 10 2 13 3 2 3" xfId="12764"/>
    <cellStyle name="Header2 10 2 13 3 2 4" xfId="12765"/>
    <cellStyle name="Header2 10 2 13 3 3" xfId="12766"/>
    <cellStyle name="Header2 10 2 13 3 3 2" xfId="12767"/>
    <cellStyle name="Header2 10 2 13 3 3 3" xfId="12768"/>
    <cellStyle name="Header2 10 2 13 3 3 4" xfId="12769"/>
    <cellStyle name="Header2 10 2 13 3 4" xfId="12770"/>
    <cellStyle name="Header2 10 2 13 3 5" xfId="12771"/>
    <cellStyle name="Header2 10 2 13 3 6" xfId="12772"/>
    <cellStyle name="Header2 10 2 13 4" xfId="12773"/>
    <cellStyle name="Header2 10 2 13 5" xfId="12774"/>
    <cellStyle name="Header2 10 2 2" xfId="12775"/>
    <cellStyle name="Header2 10 2 2 2" xfId="12776"/>
    <cellStyle name="Header2 10 2 2 2 2" xfId="12777"/>
    <cellStyle name="Header2 10 2 2 2 2 2" xfId="12778"/>
    <cellStyle name="Header2 10 2 2 2 2 2 2" xfId="12779"/>
    <cellStyle name="Header2 10 2 2 2 2 2 3" xfId="12780"/>
    <cellStyle name="Header2 10 2 2 2 2 2 4" xfId="12781"/>
    <cellStyle name="Header2 10 2 2 2 2 2 5" xfId="12782"/>
    <cellStyle name="Header2 10 2 2 2 2 3" xfId="12783"/>
    <cellStyle name="Header2 10 2 2 2 2 3 2" xfId="12784"/>
    <cellStyle name="Header2 10 2 2 2 2 3 3" xfId="12785"/>
    <cellStyle name="Header2 10 2 2 2 2 3 4" xfId="12786"/>
    <cellStyle name="Header2 10 2 2 2 2 4" xfId="12787"/>
    <cellStyle name="Header2 10 2 2 2 2 5" xfId="12788"/>
    <cellStyle name="Header2 10 2 2 2 2 6" xfId="12789"/>
    <cellStyle name="Header2 10 2 2 2 3" xfId="12790"/>
    <cellStyle name="Header2 10 2 2 2 3 2" xfId="12791"/>
    <cellStyle name="Header2 10 2 2 2 3 2 2" xfId="12792"/>
    <cellStyle name="Header2 10 2 2 2 3 2 3" xfId="12793"/>
    <cellStyle name="Header2 10 2 2 2 3 2 4" xfId="12794"/>
    <cellStyle name="Header2 10 2 2 2 3 3" xfId="12795"/>
    <cellStyle name="Header2 10 2 2 2 3 3 2" xfId="12796"/>
    <cellStyle name="Header2 10 2 2 2 3 3 3" xfId="12797"/>
    <cellStyle name="Header2 10 2 2 2 3 3 4" xfId="12798"/>
    <cellStyle name="Header2 10 2 2 2 3 4" xfId="12799"/>
    <cellStyle name="Header2 10 2 2 2 3 5" xfId="12800"/>
    <cellStyle name="Header2 10 2 2 2 3 6" xfId="12801"/>
    <cellStyle name="Header2 10 2 2 2 4" xfId="12802"/>
    <cellStyle name="Header2 10 2 2 2 5" xfId="12803"/>
    <cellStyle name="Header2 10 2 2 3" xfId="12804"/>
    <cellStyle name="Header2 10 2 2 3 2" xfId="12805"/>
    <cellStyle name="Header2 10 2 2 3 2 2" xfId="12806"/>
    <cellStyle name="Header2 10 2 2 3 2 2 2" xfId="12807"/>
    <cellStyle name="Header2 10 2 2 3 2 2 3" xfId="12808"/>
    <cellStyle name="Header2 10 2 2 3 2 2 4" xfId="12809"/>
    <cellStyle name="Header2 10 2 2 3 2 2 5" xfId="12810"/>
    <cellStyle name="Header2 10 2 2 3 2 3" xfId="12811"/>
    <cellStyle name="Header2 10 2 2 3 2 3 2" xfId="12812"/>
    <cellStyle name="Header2 10 2 2 3 2 3 3" xfId="12813"/>
    <cellStyle name="Header2 10 2 2 3 2 3 4" xfId="12814"/>
    <cellStyle name="Header2 10 2 2 3 2 4" xfId="12815"/>
    <cellStyle name="Header2 10 2 2 3 2 5" xfId="12816"/>
    <cellStyle name="Header2 10 2 2 3 2 6" xfId="12817"/>
    <cellStyle name="Header2 10 2 2 3 3" xfId="12818"/>
    <cellStyle name="Header2 10 2 2 3 3 2" xfId="12819"/>
    <cellStyle name="Header2 10 2 2 3 3 2 2" xfId="12820"/>
    <cellStyle name="Header2 10 2 2 3 3 2 3" xfId="12821"/>
    <cellStyle name="Header2 10 2 2 3 3 2 4" xfId="12822"/>
    <cellStyle name="Header2 10 2 2 3 3 3" xfId="12823"/>
    <cellStyle name="Header2 10 2 2 3 3 3 2" xfId="12824"/>
    <cellStyle name="Header2 10 2 2 3 3 3 3" xfId="12825"/>
    <cellStyle name="Header2 10 2 2 3 3 3 4" xfId="12826"/>
    <cellStyle name="Header2 10 2 2 3 3 4" xfId="12827"/>
    <cellStyle name="Header2 10 2 2 3 3 5" xfId="12828"/>
    <cellStyle name="Header2 10 2 2 3 3 6" xfId="12829"/>
    <cellStyle name="Header2 10 2 2 3 4" xfId="12830"/>
    <cellStyle name="Header2 10 2 2 3 5" xfId="12831"/>
    <cellStyle name="Header2 10 2 3" xfId="12832"/>
    <cellStyle name="Header2 10 2 3 2" xfId="12833"/>
    <cellStyle name="Header2 10 2 3 2 2" xfId="12834"/>
    <cellStyle name="Header2 10 2 3 2 3" xfId="12835"/>
    <cellStyle name="Header2 10 2 3 3" xfId="12836"/>
    <cellStyle name="Header2 10 2 4" xfId="12837"/>
    <cellStyle name="Header2 10 2 4 2" xfId="12838"/>
    <cellStyle name="Header2 10 2 4 2 2" xfId="12839"/>
    <cellStyle name="Header2 10 2 4 2 3" xfId="12840"/>
    <cellStyle name="Header2 10 2 4 3" xfId="12841"/>
    <cellStyle name="Header2 10 2 5" xfId="12842"/>
    <cellStyle name="Header2 10 2 5 2" xfId="12843"/>
    <cellStyle name="Header2 10 2 5 2 2" xfId="12844"/>
    <cellStyle name="Header2 10 2 5 2 3" xfId="12845"/>
    <cellStyle name="Header2 10 2 5 3" xfId="12846"/>
    <cellStyle name="Header2 10 2 6" xfId="12847"/>
    <cellStyle name="Header2 10 2 6 2" xfId="12848"/>
    <cellStyle name="Header2 10 2 6 2 2" xfId="12849"/>
    <cellStyle name="Header2 10 2 6 2 2 2" xfId="12850"/>
    <cellStyle name="Header2 10 2 6 2 2 3" xfId="12851"/>
    <cellStyle name="Header2 10 2 6 2 2 4" xfId="12852"/>
    <cellStyle name="Header2 10 2 6 2 2 5" xfId="12853"/>
    <cellStyle name="Header2 10 2 6 2 3" xfId="12854"/>
    <cellStyle name="Header2 10 2 6 2 3 2" xfId="12855"/>
    <cellStyle name="Header2 10 2 6 2 3 3" xfId="12856"/>
    <cellStyle name="Header2 10 2 6 2 3 4" xfId="12857"/>
    <cellStyle name="Header2 10 2 6 2 4" xfId="12858"/>
    <cellStyle name="Header2 10 2 6 2 5" xfId="12859"/>
    <cellStyle name="Header2 10 2 6 2 6" xfId="12860"/>
    <cellStyle name="Header2 10 2 6 3" xfId="12861"/>
    <cellStyle name="Header2 10 2 6 3 2" xfId="12862"/>
    <cellStyle name="Header2 10 2 6 3 2 2" xfId="12863"/>
    <cellStyle name="Header2 10 2 6 3 2 3" xfId="12864"/>
    <cellStyle name="Header2 10 2 6 3 2 4" xfId="12865"/>
    <cellStyle name="Header2 10 2 6 3 3" xfId="12866"/>
    <cellStyle name="Header2 10 2 6 3 3 2" xfId="12867"/>
    <cellStyle name="Header2 10 2 6 3 3 3" xfId="12868"/>
    <cellStyle name="Header2 10 2 6 3 3 4" xfId="12869"/>
    <cellStyle name="Header2 10 2 6 3 4" xfId="12870"/>
    <cellStyle name="Header2 10 2 6 3 5" xfId="12871"/>
    <cellStyle name="Header2 10 2 6 3 6" xfId="12872"/>
    <cellStyle name="Header2 10 2 6 4" xfId="12873"/>
    <cellStyle name="Header2 10 2 6 5" xfId="12874"/>
    <cellStyle name="Header2 10 2 7" xfId="12875"/>
    <cellStyle name="Header2 10 2 7 2" xfId="12876"/>
    <cellStyle name="Header2 10 2 7 2 2" xfId="12877"/>
    <cellStyle name="Header2 10 2 7 2 2 2" xfId="12878"/>
    <cellStyle name="Header2 10 2 7 2 2 3" xfId="12879"/>
    <cellStyle name="Header2 10 2 7 2 2 4" xfId="12880"/>
    <cellStyle name="Header2 10 2 7 2 2 5" xfId="12881"/>
    <cellStyle name="Header2 10 2 7 2 3" xfId="12882"/>
    <cellStyle name="Header2 10 2 7 2 3 2" xfId="12883"/>
    <cellStyle name="Header2 10 2 7 2 3 3" xfId="12884"/>
    <cellStyle name="Header2 10 2 7 2 3 4" xfId="12885"/>
    <cellStyle name="Header2 10 2 7 2 4" xfId="12886"/>
    <cellStyle name="Header2 10 2 7 2 5" xfId="12887"/>
    <cellStyle name="Header2 10 2 7 2 6" xfId="12888"/>
    <cellStyle name="Header2 10 2 7 3" xfId="12889"/>
    <cellStyle name="Header2 10 2 7 3 2" xfId="12890"/>
    <cellStyle name="Header2 10 2 7 3 2 2" xfId="12891"/>
    <cellStyle name="Header2 10 2 7 3 2 3" xfId="12892"/>
    <cellStyle name="Header2 10 2 7 3 2 4" xfId="12893"/>
    <cellStyle name="Header2 10 2 7 3 3" xfId="12894"/>
    <cellStyle name="Header2 10 2 7 3 3 2" xfId="12895"/>
    <cellStyle name="Header2 10 2 7 3 3 3" xfId="12896"/>
    <cellStyle name="Header2 10 2 7 3 3 4" xfId="12897"/>
    <cellStyle name="Header2 10 2 7 3 4" xfId="12898"/>
    <cellStyle name="Header2 10 2 7 3 5" xfId="12899"/>
    <cellStyle name="Header2 10 2 7 3 6" xfId="12900"/>
    <cellStyle name="Header2 10 2 7 4" xfId="12901"/>
    <cellStyle name="Header2 10 2 7 5" xfId="12902"/>
    <cellStyle name="Header2 10 2 8" xfId="12903"/>
    <cellStyle name="Header2 10 2 8 2" xfId="12904"/>
    <cellStyle name="Header2 10 2 8 2 2" xfId="12905"/>
    <cellStyle name="Header2 10 2 8 2 2 2" xfId="12906"/>
    <cellStyle name="Header2 10 2 8 2 2 3" xfId="12907"/>
    <cellStyle name="Header2 10 2 8 2 2 4" xfId="12908"/>
    <cellStyle name="Header2 10 2 8 2 2 5" xfId="12909"/>
    <cellStyle name="Header2 10 2 8 2 3" xfId="12910"/>
    <cellStyle name="Header2 10 2 8 2 3 2" xfId="12911"/>
    <cellStyle name="Header2 10 2 8 2 3 3" xfId="12912"/>
    <cellStyle name="Header2 10 2 8 2 3 4" xfId="12913"/>
    <cellStyle name="Header2 10 2 8 2 4" xfId="12914"/>
    <cellStyle name="Header2 10 2 8 2 5" xfId="12915"/>
    <cellStyle name="Header2 10 2 8 2 6" xfId="12916"/>
    <cellStyle name="Header2 10 2 8 3" xfId="12917"/>
    <cellStyle name="Header2 10 2 8 3 2" xfId="12918"/>
    <cellStyle name="Header2 10 2 8 3 2 2" xfId="12919"/>
    <cellStyle name="Header2 10 2 8 3 2 3" xfId="12920"/>
    <cellStyle name="Header2 10 2 8 3 2 4" xfId="12921"/>
    <cellStyle name="Header2 10 2 8 3 3" xfId="12922"/>
    <cellStyle name="Header2 10 2 8 3 3 2" xfId="12923"/>
    <cellStyle name="Header2 10 2 8 3 3 3" xfId="12924"/>
    <cellStyle name="Header2 10 2 8 3 3 4" xfId="12925"/>
    <cellStyle name="Header2 10 2 8 3 4" xfId="12926"/>
    <cellStyle name="Header2 10 2 8 3 5" xfId="12927"/>
    <cellStyle name="Header2 10 2 8 3 6" xfId="12928"/>
    <cellStyle name="Header2 10 2 8 4" xfId="12929"/>
    <cellStyle name="Header2 10 2 8 5" xfId="12930"/>
    <cellStyle name="Header2 10 2 9" xfId="12931"/>
    <cellStyle name="Header2 10 2 9 2" xfId="12932"/>
    <cellStyle name="Header2 10 2 9 2 2" xfId="12933"/>
    <cellStyle name="Header2 10 2 9 2 2 2" xfId="12934"/>
    <cellStyle name="Header2 10 2 9 2 2 3" xfId="12935"/>
    <cellStyle name="Header2 10 2 9 2 2 4" xfId="12936"/>
    <cellStyle name="Header2 10 2 9 2 2 5" xfId="12937"/>
    <cellStyle name="Header2 10 2 9 2 3" xfId="12938"/>
    <cellStyle name="Header2 10 2 9 2 3 2" xfId="12939"/>
    <cellStyle name="Header2 10 2 9 2 3 3" xfId="12940"/>
    <cellStyle name="Header2 10 2 9 2 3 4" xfId="12941"/>
    <cellStyle name="Header2 10 2 9 2 4" xfId="12942"/>
    <cellStyle name="Header2 10 2 9 2 5" xfId="12943"/>
    <cellStyle name="Header2 10 2 9 2 6" xfId="12944"/>
    <cellStyle name="Header2 10 2 9 3" xfId="12945"/>
    <cellStyle name="Header2 10 2 9 3 2" xfId="12946"/>
    <cellStyle name="Header2 10 2 9 3 2 2" xfId="12947"/>
    <cellStyle name="Header2 10 2 9 3 2 3" xfId="12948"/>
    <cellStyle name="Header2 10 2 9 3 2 4" xfId="12949"/>
    <cellStyle name="Header2 10 2 9 3 3" xfId="12950"/>
    <cellStyle name="Header2 10 2 9 3 3 2" xfId="12951"/>
    <cellStyle name="Header2 10 2 9 3 3 3" xfId="12952"/>
    <cellStyle name="Header2 10 2 9 3 3 4" xfId="12953"/>
    <cellStyle name="Header2 10 2 9 3 4" xfId="12954"/>
    <cellStyle name="Header2 10 2 9 3 5" xfId="12955"/>
    <cellStyle name="Header2 10 2 9 3 6" xfId="12956"/>
    <cellStyle name="Header2 10 2 9 4" xfId="12957"/>
    <cellStyle name="Header2 10 2 9 5" xfId="12958"/>
    <cellStyle name="Header2 10 3" xfId="12959"/>
    <cellStyle name="Header2 10 3 10" xfId="12960"/>
    <cellStyle name="Header2 10 3 10 2" xfId="12961"/>
    <cellStyle name="Header2 10 3 10 2 2" xfId="12962"/>
    <cellStyle name="Header2 10 3 10 2 2 2" xfId="12963"/>
    <cellStyle name="Header2 10 3 10 2 2 3" xfId="12964"/>
    <cellStyle name="Header2 10 3 10 2 2 4" xfId="12965"/>
    <cellStyle name="Header2 10 3 10 2 2 5" xfId="12966"/>
    <cellStyle name="Header2 10 3 10 2 3" xfId="12967"/>
    <cellStyle name="Header2 10 3 10 2 3 2" xfId="12968"/>
    <cellStyle name="Header2 10 3 10 2 3 3" xfId="12969"/>
    <cellStyle name="Header2 10 3 10 2 3 4" xfId="12970"/>
    <cellStyle name="Header2 10 3 10 2 4" xfId="12971"/>
    <cellStyle name="Header2 10 3 10 2 5" xfId="12972"/>
    <cellStyle name="Header2 10 3 10 2 6" xfId="12973"/>
    <cellStyle name="Header2 10 3 10 3" xfId="12974"/>
    <cellStyle name="Header2 10 3 10 3 2" xfId="12975"/>
    <cellStyle name="Header2 10 3 10 3 2 2" xfId="12976"/>
    <cellStyle name="Header2 10 3 10 3 2 3" xfId="12977"/>
    <cellStyle name="Header2 10 3 10 3 2 4" xfId="12978"/>
    <cellStyle name="Header2 10 3 10 3 3" xfId="12979"/>
    <cellStyle name="Header2 10 3 10 3 3 2" xfId="12980"/>
    <cellStyle name="Header2 10 3 10 3 3 3" xfId="12981"/>
    <cellStyle name="Header2 10 3 10 3 3 4" xfId="12982"/>
    <cellStyle name="Header2 10 3 10 3 4" xfId="12983"/>
    <cellStyle name="Header2 10 3 10 3 5" xfId="12984"/>
    <cellStyle name="Header2 10 3 10 3 6" xfId="12985"/>
    <cellStyle name="Header2 10 3 10 4" xfId="12986"/>
    <cellStyle name="Header2 10 3 10 5" xfId="12987"/>
    <cellStyle name="Header2 10 3 11" xfId="12988"/>
    <cellStyle name="Header2 10 3 11 2" xfId="12989"/>
    <cellStyle name="Header2 10 3 11 2 2" xfId="12990"/>
    <cellStyle name="Header2 10 3 11 2 2 2" xfId="12991"/>
    <cellStyle name="Header2 10 3 11 2 2 3" xfId="12992"/>
    <cellStyle name="Header2 10 3 11 2 2 4" xfId="12993"/>
    <cellStyle name="Header2 10 3 11 2 2 5" xfId="12994"/>
    <cellStyle name="Header2 10 3 11 2 3" xfId="12995"/>
    <cellStyle name="Header2 10 3 11 2 3 2" xfId="12996"/>
    <cellStyle name="Header2 10 3 11 2 3 3" xfId="12997"/>
    <cellStyle name="Header2 10 3 11 2 3 4" xfId="12998"/>
    <cellStyle name="Header2 10 3 11 2 4" xfId="12999"/>
    <cellStyle name="Header2 10 3 11 2 5" xfId="13000"/>
    <cellStyle name="Header2 10 3 11 2 6" xfId="13001"/>
    <cellStyle name="Header2 10 3 11 3" xfId="13002"/>
    <cellStyle name="Header2 10 3 11 3 2" xfId="13003"/>
    <cellStyle name="Header2 10 3 11 3 2 2" xfId="13004"/>
    <cellStyle name="Header2 10 3 11 3 2 3" xfId="13005"/>
    <cellStyle name="Header2 10 3 11 3 2 4" xfId="13006"/>
    <cellStyle name="Header2 10 3 11 3 3" xfId="13007"/>
    <cellStyle name="Header2 10 3 11 3 3 2" xfId="13008"/>
    <cellStyle name="Header2 10 3 11 3 3 3" xfId="13009"/>
    <cellStyle name="Header2 10 3 11 3 3 4" xfId="13010"/>
    <cellStyle name="Header2 10 3 11 3 4" xfId="13011"/>
    <cellStyle name="Header2 10 3 11 3 5" xfId="13012"/>
    <cellStyle name="Header2 10 3 11 3 6" xfId="13013"/>
    <cellStyle name="Header2 10 3 11 4" xfId="13014"/>
    <cellStyle name="Header2 10 3 11 5" xfId="13015"/>
    <cellStyle name="Header2 10 3 12" xfId="13016"/>
    <cellStyle name="Header2 10 3 12 2" xfId="13017"/>
    <cellStyle name="Header2 10 3 12 2 2" xfId="13018"/>
    <cellStyle name="Header2 10 3 12 2 2 2" xfId="13019"/>
    <cellStyle name="Header2 10 3 12 2 2 3" xfId="13020"/>
    <cellStyle name="Header2 10 3 12 2 2 4" xfId="13021"/>
    <cellStyle name="Header2 10 3 12 2 2 5" xfId="13022"/>
    <cellStyle name="Header2 10 3 12 2 3" xfId="13023"/>
    <cellStyle name="Header2 10 3 12 2 3 2" xfId="13024"/>
    <cellStyle name="Header2 10 3 12 2 3 3" xfId="13025"/>
    <cellStyle name="Header2 10 3 12 2 3 4" xfId="13026"/>
    <cellStyle name="Header2 10 3 12 2 4" xfId="13027"/>
    <cellStyle name="Header2 10 3 12 2 5" xfId="13028"/>
    <cellStyle name="Header2 10 3 12 2 6" xfId="13029"/>
    <cellStyle name="Header2 10 3 12 3" xfId="13030"/>
    <cellStyle name="Header2 10 3 12 3 2" xfId="13031"/>
    <cellStyle name="Header2 10 3 12 3 2 2" xfId="13032"/>
    <cellStyle name="Header2 10 3 12 3 2 3" xfId="13033"/>
    <cellStyle name="Header2 10 3 12 3 2 4" xfId="13034"/>
    <cellStyle name="Header2 10 3 12 3 3" xfId="13035"/>
    <cellStyle name="Header2 10 3 12 3 3 2" xfId="13036"/>
    <cellStyle name="Header2 10 3 12 3 3 3" xfId="13037"/>
    <cellStyle name="Header2 10 3 12 3 3 4" xfId="13038"/>
    <cellStyle name="Header2 10 3 12 3 4" xfId="13039"/>
    <cellStyle name="Header2 10 3 12 3 5" xfId="13040"/>
    <cellStyle name="Header2 10 3 12 3 6" xfId="13041"/>
    <cellStyle name="Header2 10 3 12 4" xfId="13042"/>
    <cellStyle name="Header2 10 3 12 5" xfId="13043"/>
    <cellStyle name="Header2 10 3 2" xfId="13044"/>
    <cellStyle name="Header2 10 3 2 2" xfId="13045"/>
    <cellStyle name="Header2 10 3 2 2 2" xfId="13046"/>
    <cellStyle name="Header2 10 3 2 2 3" xfId="13047"/>
    <cellStyle name="Header2 10 3 2 3" xfId="13048"/>
    <cellStyle name="Header2 10 3 3" xfId="13049"/>
    <cellStyle name="Header2 10 3 3 2" xfId="13050"/>
    <cellStyle name="Header2 10 3 3 2 2" xfId="13051"/>
    <cellStyle name="Header2 10 3 3 2 3" xfId="13052"/>
    <cellStyle name="Header2 10 3 3 3" xfId="13053"/>
    <cellStyle name="Header2 10 3 4" xfId="13054"/>
    <cellStyle name="Header2 10 3 4 2" xfId="13055"/>
    <cellStyle name="Header2 10 3 4 2 2" xfId="13056"/>
    <cellStyle name="Header2 10 3 4 2 3" xfId="13057"/>
    <cellStyle name="Header2 10 3 4 3" xfId="13058"/>
    <cellStyle name="Header2 10 3 5" xfId="13059"/>
    <cellStyle name="Header2 10 3 5 2" xfId="13060"/>
    <cellStyle name="Header2 10 3 5 2 2" xfId="13061"/>
    <cellStyle name="Header2 10 3 5 2 2 2" xfId="13062"/>
    <cellStyle name="Header2 10 3 5 2 2 3" xfId="13063"/>
    <cellStyle name="Header2 10 3 5 2 2 4" xfId="13064"/>
    <cellStyle name="Header2 10 3 5 2 2 5" xfId="13065"/>
    <cellStyle name="Header2 10 3 5 2 3" xfId="13066"/>
    <cellStyle name="Header2 10 3 5 2 3 2" xfId="13067"/>
    <cellStyle name="Header2 10 3 5 2 3 3" xfId="13068"/>
    <cellStyle name="Header2 10 3 5 2 3 4" xfId="13069"/>
    <cellStyle name="Header2 10 3 5 2 4" xfId="13070"/>
    <cellStyle name="Header2 10 3 5 2 5" xfId="13071"/>
    <cellStyle name="Header2 10 3 5 2 6" xfId="13072"/>
    <cellStyle name="Header2 10 3 5 3" xfId="13073"/>
    <cellStyle name="Header2 10 3 5 3 2" xfId="13074"/>
    <cellStyle name="Header2 10 3 5 3 2 2" xfId="13075"/>
    <cellStyle name="Header2 10 3 5 3 2 3" xfId="13076"/>
    <cellStyle name="Header2 10 3 5 3 2 4" xfId="13077"/>
    <cellStyle name="Header2 10 3 5 3 3" xfId="13078"/>
    <cellStyle name="Header2 10 3 5 3 3 2" xfId="13079"/>
    <cellStyle name="Header2 10 3 5 3 3 3" xfId="13080"/>
    <cellStyle name="Header2 10 3 5 3 3 4" xfId="13081"/>
    <cellStyle name="Header2 10 3 5 3 4" xfId="13082"/>
    <cellStyle name="Header2 10 3 5 3 5" xfId="13083"/>
    <cellStyle name="Header2 10 3 5 3 6" xfId="13084"/>
    <cellStyle name="Header2 10 3 5 4" xfId="13085"/>
    <cellStyle name="Header2 10 3 5 5" xfId="13086"/>
    <cellStyle name="Header2 10 3 6" xfId="13087"/>
    <cellStyle name="Header2 10 3 6 2" xfId="13088"/>
    <cellStyle name="Header2 10 3 6 2 2" xfId="13089"/>
    <cellStyle name="Header2 10 3 6 2 2 2" xfId="13090"/>
    <cellStyle name="Header2 10 3 6 2 2 3" xfId="13091"/>
    <cellStyle name="Header2 10 3 6 2 2 4" xfId="13092"/>
    <cellStyle name="Header2 10 3 6 2 2 5" xfId="13093"/>
    <cellStyle name="Header2 10 3 6 2 3" xfId="13094"/>
    <cellStyle name="Header2 10 3 6 2 3 2" xfId="13095"/>
    <cellStyle name="Header2 10 3 6 2 3 3" xfId="13096"/>
    <cellStyle name="Header2 10 3 6 2 3 4" xfId="13097"/>
    <cellStyle name="Header2 10 3 6 2 4" xfId="13098"/>
    <cellStyle name="Header2 10 3 6 2 5" xfId="13099"/>
    <cellStyle name="Header2 10 3 6 2 6" xfId="13100"/>
    <cellStyle name="Header2 10 3 6 3" xfId="13101"/>
    <cellStyle name="Header2 10 3 6 3 2" xfId="13102"/>
    <cellStyle name="Header2 10 3 6 3 2 2" xfId="13103"/>
    <cellStyle name="Header2 10 3 6 3 2 3" xfId="13104"/>
    <cellStyle name="Header2 10 3 6 3 2 4" xfId="13105"/>
    <cellStyle name="Header2 10 3 6 3 3" xfId="13106"/>
    <cellStyle name="Header2 10 3 6 3 3 2" xfId="13107"/>
    <cellStyle name="Header2 10 3 6 3 3 3" xfId="13108"/>
    <cellStyle name="Header2 10 3 6 3 3 4" xfId="13109"/>
    <cellStyle name="Header2 10 3 6 3 4" xfId="13110"/>
    <cellStyle name="Header2 10 3 6 3 5" xfId="13111"/>
    <cellStyle name="Header2 10 3 6 3 6" xfId="13112"/>
    <cellStyle name="Header2 10 3 6 4" xfId="13113"/>
    <cellStyle name="Header2 10 3 6 5" xfId="13114"/>
    <cellStyle name="Header2 10 3 7" xfId="13115"/>
    <cellStyle name="Header2 10 3 7 2" xfId="13116"/>
    <cellStyle name="Header2 10 3 7 2 2" xfId="13117"/>
    <cellStyle name="Header2 10 3 7 2 2 2" xfId="13118"/>
    <cellStyle name="Header2 10 3 7 2 2 3" xfId="13119"/>
    <cellStyle name="Header2 10 3 7 2 2 4" xfId="13120"/>
    <cellStyle name="Header2 10 3 7 2 2 5" xfId="13121"/>
    <cellStyle name="Header2 10 3 7 2 3" xfId="13122"/>
    <cellStyle name="Header2 10 3 7 2 3 2" xfId="13123"/>
    <cellStyle name="Header2 10 3 7 2 3 3" xfId="13124"/>
    <cellStyle name="Header2 10 3 7 2 3 4" xfId="13125"/>
    <cellStyle name="Header2 10 3 7 2 4" xfId="13126"/>
    <cellStyle name="Header2 10 3 7 2 5" xfId="13127"/>
    <cellStyle name="Header2 10 3 7 2 6" xfId="13128"/>
    <cellStyle name="Header2 10 3 7 3" xfId="13129"/>
    <cellStyle name="Header2 10 3 7 3 2" xfId="13130"/>
    <cellStyle name="Header2 10 3 7 3 2 2" xfId="13131"/>
    <cellStyle name="Header2 10 3 7 3 2 3" xfId="13132"/>
    <cellStyle name="Header2 10 3 7 3 2 4" xfId="13133"/>
    <cellStyle name="Header2 10 3 7 3 3" xfId="13134"/>
    <cellStyle name="Header2 10 3 7 3 3 2" xfId="13135"/>
    <cellStyle name="Header2 10 3 7 3 3 3" xfId="13136"/>
    <cellStyle name="Header2 10 3 7 3 3 4" xfId="13137"/>
    <cellStyle name="Header2 10 3 7 3 4" xfId="13138"/>
    <cellStyle name="Header2 10 3 7 3 5" xfId="13139"/>
    <cellStyle name="Header2 10 3 7 3 6" xfId="13140"/>
    <cellStyle name="Header2 10 3 7 4" xfId="13141"/>
    <cellStyle name="Header2 10 3 7 5" xfId="13142"/>
    <cellStyle name="Header2 10 3 8" xfId="13143"/>
    <cellStyle name="Header2 10 3 8 2" xfId="13144"/>
    <cellStyle name="Header2 10 3 8 2 2" xfId="13145"/>
    <cellStyle name="Header2 10 3 8 2 2 2" xfId="13146"/>
    <cellStyle name="Header2 10 3 8 2 2 3" xfId="13147"/>
    <cellStyle name="Header2 10 3 8 2 2 4" xfId="13148"/>
    <cellStyle name="Header2 10 3 8 2 2 5" xfId="13149"/>
    <cellStyle name="Header2 10 3 8 2 3" xfId="13150"/>
    <cellStyle name="Header2 10 3 8 2 3 2" xfId="13151"/>
    <cellStyle name="Header2 10 3 8 2 3 3" xfId="13152"/>
    <cellStyle name="Header2 10 3 8 2 3 4" xfId="13153"/>
    <cellStyle name="Header2 10 3 8 2 4" xfId="13154"/>
    <cellStyle name="Header2 10 3 8 2 5" xfId="13155"/>
    <cellStyle name="Header2 10 3 8 2 6" xfId="13156"/>
    <cellStyle name="Header2 10 3 8 3" xfId="13157"/>
    <cellStyle name="Header2 10 3 8 3 2" xfId="13158"/>
    <cellStyle name="Header2 10 3 8 3 2 2" xfId="13159"/>
    <cellStyle name="Header2 10 3 8 3 2 3" xfId="13160"/>
    <cellStyle name="Header2 10 3 8 3 2 4" xfId="13161"/>
    <cellStyle name="Header2 10 3 8 3 3" xfId="13162"/>
    <cellStyle name="Header2 10 3 8 3 3 2" xfId="13163"/>
    <cellStyle name="Header2 10 3 8 3 3 3" xfId="13164"/>
    <cellStyle name="Header2 10 3 8 3 3 4" xfId="13165"/>
    <cellStyle name="Header2 10 3 8 3 4" xfId="13166"/>
    <cellStyle name="Header2 10 3 8 3 5" xfId="13167"/>
    <cellStyle name="Header2 10 3 8 3 6" xfId="13168"/>
    <cellStyle name="Header2 10 3 8 4" xfId="13169"/>
    <cellStyle name="Header2 10 3 8 5" xfId="13170"/>
    <cellStyle name="Header2 10 3 9" xfId="13171"/>
    <cellStyle name="Header2 10 3 9 2" xfId="13172"/>
    <cellStyle name="Header2 10 3 9 2 2" xfId="13173"/>
    <cellStyle name="Header2 10 3 9 2 2 2" xfId="13174"/>
    <cellStyle name="Header2 10 3 9 2 2 3" xfId="13175"/>
    <cellStyle name="Header2 10 3 9 2 2 4" xfId="13176"/>
    <cellStyle name="Header2 10 3 9 2 2 5" xfId="13177"/>
    <cellStyle name="Header2 10 3 9 2 3" xfId="13178"/>
    <cellStyle name="Header2 10 3 9 2 3 2" xfId="13179"/>
    <cellStyle name="Header2 10 3 9 2 3 3" xfId="13180"/>
    <cellStyle name="Header2 10 3 9 2 3 4" xfId="13181"/>
    <cellStyle name="Header2 10 3 9 2 4" xfId="13182"/>
    <cellStyle name="Header2 10 3 9 2 5" xfId="13183"/>
    <cellStyle name="Header2 10 3 9 2 6" xfId="13184"/>
    <cellStyle name="Header2 10 3 9 3" xfId="13185"/>
    <cellStyle name="Header2 10 3 9 3 2" xfId="13186"/>
    <cellStyle name="Header2 10 3 9 3 2 2" xfId="13187"/>
    <cellStyle name="Header2 10 3 9 3 2 3" xfId="13188"/>
    <cellStyle name="Header2 10 3 9 3 2 4" xfId="13189"/>
    <cellStyle name="Header2 10 3 9 3 3" xfId="13190"/>
    <cellStyle name="Header2 10 3 9 3 3 2" xfId="13191"/>
    <cellStyle name="Header2 10 3 9 3 3 3" xfId="13192"/>
    <cellStyle name="Header2 10 3 9 3 3 4" xfId="13193"/>
    <cellStyle name="Header2 10 3 9 3 4" xfId="13194"/>
    <cellStyle name="Header2 10 3 9 3 5" xfId="13195"/>
    <cellStyle name="Header2 10 3 9 3 6" xfId="13196"/>
    <cellStyle name="Header2 10 3 9 4" xfId="13197"/>
    <cellStyle name="Header2 10 3 9 5" xfId="13198"/>
    <cellStyle name="Header2 11" xfId="13199"/>
    <cellStyle name="Header2 11 2" xfId="13200"/>
    <cellStyle name="Header2 11 2 10" xfId="13201"/>
    <cellStyle name="Header2 11 2 10 2" xfId="13202"/>
    <cellStyle name="Header2 11 2 10 2 2" xfId="13203"/>
    <cellStyle name="Header2 11 2 10 2 2 2" xfId="13204"/>
    <cellStyle name="Header2 11 2 10 2 2 3" xfId="13205"/>
    <cellStyle name="Header2 11 2 10 2 2 4" xfId="13206"/>
    <cellStyle name="Header2 11 2 10 2 2 5" xfId="13207"/>
    <cellStyle name="Header2 11 2 10 2 3" xfId="13208"/>
    <cellStyle name="Header2 11 2 10 2 3 2" xfId="13209"/>
    <cellStyle name="Header2 11 2 10 2 3 3" xfId="13210"/>
    <cellStyle name="Header2 11 2 10 2 3 4" xfId="13211"/>
    <cellStyle name="Header2 11 2 10 2 4" xfId="13212"/>
    <cellStyle name="Header2 11 2 10 2 5" xfId="13213"/>
    <cellStyle name="Header2 11 2 10 2 6" xfId="13214"/>
    <cellStyle name="Header2 11 2 10 3" xfId="13215"/>
    <cellStyle name="Header2 11 2 10 3 2" xfId="13216"/>
    <cellStyle name="Header2 11 2 10 3 2 2" xfId="13217"/>
    <cellStyle name="Header2 11 2 10 3 2 3" xfId="13218"/>
    <cellStyle name="Header2 11 2 10 3 2 4" xfId="13219"/>
    <cellStyle name="Header2 11 2 10 3 3" xfId="13220"/>
    <cellStyle name="Header2 11 2 10 3 3 2" xfId="13221"/>
    <cellStyle name="Header2 11 2 10 3 3 3" xfId="13222"/>
    <cellStyle name="Header2 11 2 10 3 3 4" xfId="13223"/>
    <cellStyle name="Header2 11 2 10 3 4" xfId="13224"/>
    <cellStyle name="Header2 11 2 10 3 5" xfId="13225"/>
    <cellStyle name="Header2 11 2 10 3 6" xfId="13226"/>
    <cellStyle name="Header2 11 2 10 4" xfId="13227"/>
    <cellStyle name="Header2 11 2 10 5" xfId="13228"/>
    <cellStyle name="Header2 11 2 11" xfId="13229"/>
    <cellStyle name="Header2 11 2 11 2" xfId="13230"/>
    <cellStyle name="Header2 11 2 11 2 2" xfId="13231"/>
    <cellStyle name="Header2 11 2 11 2 2 2" xfId="13232"/>
    <cellStyle name="Header2 11 2 11 2 2 3" xfId="13233"/>
    <cellStyle name="Header2 11 2 11 2 2 4" xfId="13234"/>
    <cellStyle name="Header2 11 2 11 2 2 5" xfId="13235"/>
    <cellStyle name="Header2 11 2 11 2 3" xfId="13236"/>
    <cellStyle name="Header2 11 2 11 2 3 2" xfId="13237"/>
    <cellStyle name="Header2 11 2 11 2 3 3" xfId="13238"/>
    <cellStyle name="Header2 11 2 11 2 3 4" xfId="13239"/>
    <cellStyle name="Header2 11 2 11 2 4" xfId="13240"/>
    <cellStyle name="Header2 11 2 11 2 5" xfId="13241"/>
    <cellStyle name="Header2 11 2 11 2 6" xfId="13242"/>
    <cellStyle name="Header2 11 2 11 3" xfId="13243"/>
    <cellStyle name="Header2 11 2 11 3 2" xfId="13244"/>
    <cellStyle name="Header2 11 2 11 3 2 2" xfId="13245"/>
    <cellStyle name="Header2 11 2 11 3 2 3" xfId="13246"/>
    <cellStyle name="Header2 11 2 11 3 2 4" xfId="13247"/>
    <cellStyle name="Header2 11 2 11 3 3" xfId="13248"/>
    <cellStyle name="Header2 11 2 11 3 3 2" xfId="13249"/>
    <cellStyle name="Header2 11 2 11 3 3 3" xfId="13250"/>
    <cellStyle name="Header2 11 2 11 3 3 4" xfId="13251"/>
    <cellStyle name="Header2 11 2 11 3 4" xfId="13252"/>
    <cellStyle name="Header2 11 2 11 3 5" xfId="13253"/>
    <cellStyle name="Header2 11 2 11 3 6" xfId="13254"/>
    <cellStyle name="Header2 11 2 11 4" xfId="13255"/>
    <cellStyle name="Header2 11 2 11 5" xfId="13256"/>
    <cellStyle name="Header2 11 2 12" xfId="13257"/>
    <cellStyle name="Header2 11 2 12 2" xfId="13258"/>
    <cellStyle name="Header2 11 2 12 2 2" xfId="13259"/>
    <cellStyle name="Header2 11 2 12 2 2 2" xfId="13260"/>
    <cellStyle name="Header2 11 2 12 2 2 3" xfId="13261"/>
    <cellStyle name="Header2 11 2 12 2 2 4" xfId="13262"/>
    <cellStyle name="Header2 11 2 12 2 2 5" xfId="13263"/>
    <cellStyle name="Header2 11 2 12 2 3" xfId="13264"/>
    <cellStyle name="Header2 11 2 12 2 3 2" xfId="13265"/>
    <cellStyle name="Header2 11 2 12 2 3 3" xfId="13266"/>
    <cellStyle name="Header2 11 2 12 2 3 4" xfId="13267"/>
    <cellStyle name="Header2 11 2 12 2 4" xfId="13268"/>
    <cellStyle name="Header2 11 2 12 2 5" xfId="13269"/>
    <cellStyle name="Header2 11 2 12 2 6" xfId="13270"/>
    <cellStyle name="Header2 11 2 12 3" xfId="13271"/>
    <cellStyle name="Header2 11 2 12 3 2" xfId="13272"/>
    <cellStyle name="Header2 11 2 12 3 2 2" xfId="13273"/>
    <cellStyle name="Header2 11 2 12 3 2 3" xfId="13274"/>
    <cellStyle name="Header2 11 2 12 3 2 4" xfId="13275"/>
    <cellStyle name="Header2 11 2 12 3 3" xfId="13276"/>
    <cellStyle name="Header2 11 2 12 3 3 2" xfId="13277"/>
    <cellStyle name="Header2 11 2 12 3 3 3" xfId="13278"/>
    <cellStyle name="Header2 11 2 12 3 3 4" xfId="13279"/>
    <cellStyle name="Header2 11 2 12 3 4" xfId="13280"/>
    <cellStyle name="Header2 11 2 12 3 5" xfId="13281"/>
    <cellStyle name="Header2 11 2 12 3 6" xfId="13282"/>
    <cellStyle name="Header2 11 2 12 4" xfId="13283"/>
    <cellStyle name="Header2 11 2 12 5" xfId="13284"/>
    <cellStyle name="Header2 11 2 13" xfId="13285"/>
    <cellStyle name="Header2 11 2 13 2" xfId="13286"/>
    <cellStyle name="Header2 11 2 13 2 2" xfId="13287"/>
    <cellStyle name="Header2 11 2 13 2 2 2" xfId="13288"/>
    <cellStyle name="Header2 11 2 13 2 2 3" xfId="13289"/>
    <cellStyle name="Header2 11 2 13 2 2 4" xfId="13290"/>
    <cellStyle name="Header2 11 2 13 2 2 5" xfId="13291"/>
    <cellStyle name="Header2 11 2 13 2 3" xfId="13292"/>
    <cellStyle name="Header2 11 2 13 2 3 2" xfId="13293"/>
    <cellStyle name="Header2 11 2 13 2 3 3" xfId="13294"/>
    <cellStyle name="Header2 11 2 13 2 3 4" xfId="13295"/>
    <cellStyle name="Header2 11 2 13 2 4" xfId="13296"/>
    <cellStyle name="Header2 11 2 13 2 5" xfId="13297"/>
    <cellStyle name="Header2 11 2 13 2 6" xfId="13298"/>
    <cellStyle name="Header2 11 2 13 3" xfId="13299"/>
    <cellStyle name="Header2 11 2 13 3 2" xfId="13300"/>
    <cellStyle name="Header2 11 2 13 3 2 2" xfId="13301"/>
    <cellStyle name="Header2 11 2 13 3 2 3" xfId="13302"/>
    <cellStyle name="Header2 11 2 13 3 2 4" xfId="13303"/>
    <cellStyle name="Header2 11 2 13 3 3" xfId="13304"/>
    <cellStyle name="Header2 11 2 13 3 3 2" xfId="13305"/>
    <cellStyle name="Header2 11 2 13 3 3 3" xfId="13306"/>
    <cellStyle name="Header2 11 2 13 3 3 4" xfId="13307"/>
    <cellStyle name="Header2 11 2 13 3 4" xfId="13308"/>
    <cellStyle name="Header2 11 2 13 3 5" xfId="13309"/>
    <cellStyle name="Header2 11 2 13 3 6" xfId="13310"/>
    <cellStyle name="Header2 11 2 13 4" xfId="13311"/>
    <cellStyle name="Header2 11 2 13 5" xfId="13312"/>
    <cellStyle name="Header2 11 2 2" xfId="13313"/>
    <cellStyle name="Header2 11 2 2 2" xfId="13314"/>
    <cellStyle name="Header2 11 2 2 2 2" xfId="13315"/>
    <cellStyle name="Header2 11 2 2 2 2 2" xfId="13316"/>
    <cellStyle name="Header2 11 2 2 2 2 2 2" xfId="13317"/>
    <cellStyle name="Header2 11 2 2 2 2 2 3" xfId="13318"/>
    <cellStyle name="Header2 11 2 2 2 2 2 4" xfId="13319"/>
    <cellStyle name="Header2 11 2 2 2 2 2 5" xfId="13320"/>
    <cellStyle name="Header2 11 2 2 2 2 3" xfId="13321"/>
    <cellStyle name="Header2 11 2 2 2 2 3 2" xfId="13322"/>
    <cellStyle name="Header2 11 2 2 2 2 3 3" xfId="13323"/>
    <cellStyle name="Header2 11 2 2 2 2 3 4" xfId="13324"/>
    <cellStyle name="Header2 11 2 2 2 2 4" xfId="13325"/>
    <cellStyle name="Header2 11 2 2 2 2 5" xfId="13326"/>
    <cellStyle name="Header2 11 2 2 2 2 6" xfId="13327"/>
    <cellStyle name="Header2 11 2 2 2 3" xfId="13328"/>
    <cellStyle name="Header2 11 2 2 2 3 2" xfId="13329"/>
    <cellStyle name="Header2 11 2 2 2 3 2 2" xfId="13330"/>
    <cellStyle name="Header2 11 2 2 2 3 2 3" xfId="13331"/>
    <cellStyle name="Header2 11 2 2 2 3 2 4" xfId="13332"/>
    <cellStyle name="Header2 11 2 2 2 3 3" xfId="13333"/>
    <cellStyle name="Header2 11 2 2 2 3 3 2" xfId="13334"/>
    <cellStyle name="Header2 11 2 2 2 3 3 3" xfId="13335"/>
    <cellStyle name="Header2 11 2 2 2 3 3 4" xfId="13336"/>
    <cellStyle name="Header2 11 2 2 2 3 4" xfId="13337"/>
    <cellStyle name="Header2 11 2 2 2 3 5" xfId="13338"/>
    <cellStyle name="Header2 11 2 2 2 3 6" xfId="13339"/>
    <cellStyle name="Header2 11 2 2 2 4" xfId="13340"/>
    <cellStyle name="Header2 11 2 2 2 5" xfId="13341"/>
    <cellStyle name="Header2 11 2 2 3" xfId="13342"/>
    <cellStyle name="Header2 11 2 2 3 2" xfId="13343"/>
    <cellStyle name="Header2 11 2 2 3 2 2" xfId="13344"/>
    <cellStyle name="Header2 11 2 2 3 2 2 2" xfId="13345"/>
    <cellStyle name="Header2 11 2 2 3 2 2 3" xfId="13346"/>
    <cellStyle name="Header2 11 2 2 3 2 2 4" xfId="13347"/>
    <cellStyle name="Header2 11 2 2 3 2 2 5" xfId="13348"/>
    <cellStyle name="Header2 11 2 2 3 2 3" xfId="13349"/>
    <cellStyle name="Header2 11 2 2 3 2 3 2" xfId="13350"/>
    <cellStyle name="Header2 11 2 2 3 2 3 3" xfId="13351"/>
    <cellStyle name="Header2 11 2 2 3 2 3 4" xfId="13352"/>
    <cellStyle name="Header2 11 2 2 3 2 4" xfId="13353"/>
    <cellStyle name="Header2 11 2 2 3 2 5" xfId="13354"/>
    <cellStyle name="Header2 11 2 2 3 2 6" xfId="13355"/>
    <cellStyle name="Header2 11 2 2 3 3" xfId="13356"/>
    <cellStyle name="Header2 11 2 2 3 3 2" xfId="13357"/>
    <cellStyle name="Header2 11 2 2 3 3 2 2" xfId="13358"/>
    <cellStyle name="Header2 11 2 2 3 3 2 3" xfId="13359"/>
    <cellStyle name="Header2 11 2 2 3 3 2 4" xfId="13360"/>
    <cellStyle name="Header2 11 2 2 3 3 3" xfId="13361"/>
    <cellStyle name="Header2 11 2 2 3 3 3 2" xfId="13362"/>
    <cellStyle name="Header2 11 2 2 3 3 3 3" xfId="13363"/>
    <cellStyle name="Header2 11 2 2 3 3 3 4" xfId="13364"/>
    <cellStyle name="Header2 11 2 2 3 3 4" xfId="13365"/>
    <cellStyle name="Header2 11 2 2 3 3 5" xfId="13366"/>
    <cellStyle name="Header2 11 2 2 3 3 6" xfId="13367"/>
    <cellStyle name="Header2 11 2 2 3 4" xfId="13368"/>
    <cellStyle name="Header2 11 2 2 3 5" xfId="13369"/>
    <cellStyle name="Header2 11 2 3" xfId="13370"/>
    <cellStyle name="Header2 11 2 3 2" xfId="13371"/>
    <cellStyle name="Header2 11 2 3 2 2" xfId="13372"/>
    <cellStyle name="Header2 11 2 3 2 3" xfId="13373"/>
    <cellStyle name="Header2 11 2 3 3" xfId="13374"/>
    <cellStyle name="Header2 11 2 4" xfId="13375"/>
    <cellStyle name="Header2 11 2 4 2" xfId="13376"/>
    <cellStyle name="Header2 11 2 4 2 2" xfId="13377"/>
    <cellStyle name="Header2 11 2 4 2 3" xfId="13378"/>
    <cellStyle name="Header2 11 2 4 3" xfId="13379"/>
    <cellStyle name="Header2 11 2 5" xfId="13380"/>
    <cellStyle name="Header2 11 2 5 2" xfId="13381"/>
    <cellStyle name="Header2 11 2 5 2 2" xfId="13382"/>
    <cellStyle name="Header2 11 2 5 2 3" xfId="13383"/>
    <cellStyle name="Header2 11 2 5 3" xfId="13384"/>
    <cellStyle name="Header2 11 2 6" xfId="13385"/>
    <cellStyle name="Header2 11 2 6 2" xfId="13386"/>
    <cellStyle name="Header2 11 2 6 2 2" xfId="13387"/>
    <cellStyle name="Header2 11 2 6 2 2 2" xfId="13388"/>
    <cellStyle name="Header2 11 2 6 2 2 3" xfId="13389"/>
    <cellStyle name="Header2 11 2 6 2 2 4" xfId="13390"/>
    <cellStyle name="Header2 11 2 6 2 2 5" xfId="13391"/>
    <cellStyle name="Header2 11 2 6 2 3" xfId="13392"/>
    <cellStyle name="Header2 11 2 6 2 3 2" xfId="13393"/>
    <cellStyle name="Header2 11 2 6 2 3 3" xfId="13394"/>
    <cellStyle name="Header2 11 2 6 2 3 4" xfId="13395"/>
    <cellStyle name="Header2 11 2 6 2 4" xfId="13396"/>
    <cellStyle name="Header2 11 2 6 2 5" xfId="13397"/>
    <cellStyle name="Header2 11 2 6 2 6" xfId="13398"/>
    <cellStyle name="Header2 11 2 6 3" xfId="13399"/>
    <cellStyle name="Header2 11 2 6 3 2" xfId="13400"/>
    <cellStyle name="Header2 11 2 6 3 2 2" xfId="13401"/>
    <cellStyle name="Header2 11 2 6 3 2 3" xfId="13402"/>
    <cellStyle name="Header2 11 2 6 3 2 4" xfId="13403"/>
    <cellStyle name="Header2 11 2 6 3 3" xfId="13404"/>
    <cellStyle name="Header2 11 2 6 3 3 2" xfId="13405"/>
    <cellStyle name="Header2 11 2 6 3 3 3" xfId="13406"/>
    <cellStyle name="Header2 11 2 6 3 3 4" xfId="13407"/>
    <cellStyle name="Header2 11 2 6 3 4" xfId="13408"/>
    <cellStyle name="Header2 11 2 6 3 5" xfId="13409"/>
    <cellStyle name="Header2 11 2 6 3 6" xfId="13410"/>
    <cellStyle name="Header2 11 2 6 4" xfId="13411"/>
    <cellStyle name="Header2 11 2 6 5" xfId="13412"/>
    <cellStyle name="Header2 11 2 7" xfId="13413"/>
    <cellStyle name="Header2 11 2 7 2" xfId="13414"/>
    <cellStyle name="Header2 11 2 7 2 2" xfId="13415"/>
    <cellStyle name="Header2 11 2 7 2 2 2" xfId="13416"/>
    <cellStyle name="Header2 11 2 7 2 2 3" xfId="13417"/>
    <cellStyle name="Header2 11 2 7 2 2 4" xfId="13418"/>
    <cellStyle name="Header2 11 2 7 2 2 5" xfId="13419"/>
    <cellStyle name="Header2 11 2 7 2 3" xfId="13420"/>
    <cellStyle name="Header2 11 2 7 2 3 2" xfId="13421"/>
    <cellStyle name="Header2 11 2 7 2 3 3" xfId="13422"/>
    <cellStyle name="Header2 11 2 7 2 3 4" xfId="13423"/>
    <cellStyle name="Header2 11 2 7 2 4" xfId="13424"/>
    <cellStyle name="Header2 11 2 7 2 5" xfId="13425"/>
    <cellStyle name="Header2 11 2 7 2 6" xfId="13426"/>
    <cellStyle name="Header2 11 2 7 3" xfId="13427"/>
    <cellStyle name="Header2 11 2 7 3 2" xfId="13428"/>
    <cellStyle name="Header2 11 2 7 3 2 2" xfId="13429"/>
    <cellStyle name="Header2 11 2 7 3 2 3" xfId="13430"/>
    <cellStyle name="Header2 11 2 7 3 2 4" xfId="13431"/>
    <cellStyle name="Header2 11 2 7 3 3" xfId="13432"/>
    <cellStyle name="Header2 11 2 7 3 3 2" xfId="13433"/>
    <cellStyle name="Header2 11 2 7 3 3 3" xfId="13434"/>
    <cellStyle name="Header2 11 2 7 3 3 4" xfId="13435"/>
    <cellStyle name="Header2 11 2 7 3 4" xfId="13436"/>
    <cellStyle name="Header2 11 2 7 3 5" xfId="13437"/>
    <cellStyle name="Header2 11 2 7 3 6" xfId="13438"/>
    <cellStyle name="Header2 11 2 7 4" xfId="13439"/>
    <cellStyle name="Header2 11 2 7 5" xfId="13440"/>
    <cellStyle name="Header2 11 2 8" xfId="13441"/>
    <cellStyle name="Header2 11 2 8 2" xfId="13442"/>
    <cellStyle name="Header2 11 2 8 2 2" xfId="13443"/>
    <cellStyle name="Header2 11 2 8 2 2 2" xfId="13444"/>
    <cellStyle name="Header2 11 2 8 2 2 3" xfId="13445"/>
    <cellStyle name="Header2 11 2 8 2 2 4" xfId="13446"/>
    <cellStyle name="Header2 11 2 8 2 2 5" xfId="13447"/>
    <cellStyle name="Header2 11 2 8 2 3" xfId="13448"/>
    <cellStyle name="Header2 11 2 8 2 3 2" xfId="13449"/>
    <cellStyle name="Header2 11 2 8 2 3 3" xfId="13450"/>
    <cellStyle name="Header2 11 2 8 2 3 4" xfId="13451"/>
    <cellStyle name="Header2 11 2 8 2 4" xfId="13452"/>
    <cellStyle name="Header2 11 2 8 2 5" xfId="13453"/>
    <cellStyle name="Header2 11 2 8 2 6" xfId="13454"/>
    <cellStyle name="Header2 11 2 8 3" xfId="13455"/>
    <cellStyle name="Header2 11 2 8 3 2" xfId="13456"/>
    <cellStyle name="Header2 11 2 8 3 2 2" xfId="13457"/>
    <cellStyle name="Header2 11 2 8 3 2 3" xfId="13458"/>
    <cellStyle name="Header2 11 2 8 3 2 4" xfId="13459"/>
    <cellStyle name="Header2 11 2 8 3 3" xfId="13460"/>
    <cellStyle name="Header2 11 2 8 3 3 2" xfId="13461"/>
    <cellStyle name="Header2 11 2 8 3 3 3" xfId="13462"/>
    <cellStyle name="Header2 11 2 8 3 3 4" xfId="13463"/>
    <cellStyle name="Header2 11 2 8 3 4" xfId="13464"/>
    <cellStyle name="Header2 11 2 8 3 5" xfId="13465"/>
    <cellStyle name="Header2 11 2 8 3 6" xfId="13466"/>
    <cellStyle name="Header2 11 2 8 4" xfId="13467"/>
    <cellStyle name="Header2 11 2 8 5" xfId="13468"/>
    <cellStyle name="Header2 11 2 9" xfId="13469"/>
    <cellStyle name="Header2 11 2 9 2" xfId="13470"/>
    <cellStyle name="Header2 11 2 9 2 2" xfId="13471"/>
    <cellStyle name="Header2 11 2 9 2 2 2" xfId="13472"/>
    <cellStyle name="Header2 11 2 9 2 2 3" xfId="13473"/>
    <cellStyle name="Header2 11 2 9 2 2 4" xfId="13474"/>
    <cellStyle name="Header2 11 2 9 2 2 5" xfId="13475"/>
    <cellStyle name="Header2 11 2 9 2 3" xfId="13476"/>
    <cellStyle name="Header2 11 2 9 2 3 2" xfId="13477"/>
    <cellStyle name="Header2 11 2 9 2 3 3" xfId="13478"/>
    <cellStyle name="Header2 11 2 9 2 3 4" xfId="13479"/>
    <cellStyle name="Header2 11 2 9 2 4" xfId="13480"/>
    <cellStyle name="Header2 11 2 9 2 5" xfId="13481"/>
    <cellStyle name="Header2 11 2 9 2 6" xfId="13482"/>
    <cellStyle name="Header2 11 2 9 3" xfId="13483"/>
    <cellStyle name="Header2 11 2 9 3 2" xfId="13484"/>
    <cellStyle name="Header2 11 2 9 3 2 2" xfId="13485"/>
    <cellStyle name="Header2 11 2 9 3 2 3" xfId="13486"/>
    <cellStyle name="Header2 11 2 9 3 2 4" xfId="13487"/>
    <cellStyle name="Header2 11 2 9 3 3" xfId="13488"/>
    <cellStyle name="Header2 11 2 9 3 3 2" xfId="13489"/>
    <cellStyle name="Header2 11 2 9 3 3 3" xfId="13490"/>
    <cellStyle name="Header2 11 2 9 3 3 4" xfId="13491"/>
    <cellStyle name="Header2 11 2 9 3 4" xfId="13492"/>
    <cellStyle name="Header2 11 2 9 3 5" xfId="13493"/>
    <cellStyle name="Header2 11 2 9 3 6" xfId="13494"/>
    <cellStyle name="Header2 11 2 9 4" xfId="13495"/>
    <cellStyle name="Header2 11 2 9 5" xfId="13496"/>
    <cellStyle name="Header2 11 3" xfId="13497"/>
    <cellStyle name="Header2 11 3 10" xfId="13498"/>
    <cellStyle name="Header2 11 3 10 2" xfId="13499"/>
    <cellStyle name="Header2 11 3 10 2 2" xfId="13500"/>
    <cellStyle name="Header2 11 3 10 2 2 2" xfId="13501"/>
    <cellStyle name="Header2 11 3 10 2 2 3" xfId="13502"/>
    <cellStyle name="Header2 11 3 10 2 2 4" xfId="13503"/>
    <cellStyle name="Header2 11 3 10 2 2 5" xfId="13504"/>
    <cellStyle name="Header2 11 3 10 2 3" xfId="13505"/>
    <cellStyle name="Header2 11 3 10 2 3 2" xfId="13506"/>
    <cellStyle name="Header2 11 3 10 2 3 3" xfId="13507"/>
    <cellStyle name="Header2 11 3 10 2 3 4" xfId="13508"/>
    <cellStyle name="Header2 11 3 10 2 4" xfId="13509"/>
    <cellStyle name="Header2 11 3 10 2 5" xfId="13510"/>
    <cellStyle name="Header2 11 3 10 2 6" xfId="13511"/>
    <cellStyle name="Header2 11 3 10 3" xfId="13512"/>
    <cellStyle name="Header2 11 3 10 3 2" xfId="13513"/>
    <cellStyle name="Header2 11 3 10 3 2 2" xfId="13514"/>
    <cellStyle name="Header2 11 3 10 3 2 3" xfId="13515"/>
    <cellStyle name="Header2 11 3 10 3 2 4" xfId="13516"/>
    <cellStyle name="Header2 11 3 10 3 3" xfId="13517"/>
    <cellStyle name="Header2 11 3 10 3 3 2" xfId="13518"/>
    <cellStyle name="Header2 11 3 10 3 3 3" xfId="13519"/>
    <cellStyle name="Header2 11 3 10 3 3 4" xfId="13520"/>
    <cellStyle name="Header2 11 3 10 3 4" xfId="13521"/>
    <cellStyle name="Header2 11 3 10 3 5" xfId="13522"/>
    <cellStyle name="Header2 11 3 10 3 6" xfId="13523"/>
    <cellStyle name="Header2 11 3 10 4" xfId="13524"/>
    <cellStyle name="Header2 11 3 10 5" xfId="13525"/>
    <cellStyle name="Header2 11 3 11" xfId="13526"/>
    <cellStyle name="Header2 11 3 11 2" xfId="13527"/>
    <cellStyle name="Header2 11 3 11 2 2" xfId="13528"/>
    <cellStyle name="Header2 11 3 11 2 2 2" xfId="13529"/>
    <cellStyle name="Header2 11 3 11 2 2 3" xfId="13530"/>
    <cellStyle name="Header2 11 3 11 2 2 4" xfId="13531"/>
    <cellStyle name="Header2 11 3 11 2 2 5" xfId="13532"/>
    <cellStyle name="Header2 11 3 11 2 3" xfId="13533"/>
    <cellStyle name="Header2 11 3 11 2 3 2" xfId="13534"/>
    <cellStyle name="Header2 11 3 11 2 3 3" xfId="13535"/>
    <cellStyle name="Header2 11 3 11 2 3 4" xfId="13536"/>
    <cellStyle name="Header2 11 3 11 2 4" xfId="13537"/>
    <cellStyle name="Header2 11 3 11 2 5" xfId="13538"/>
    <cellStyle name="Header2 11 3 11 2 6" xfId="13539"/>
    <cellStyle name="Header2 11 3 11 3" xfId="13540"/>
    <cellStyle name="Header2 11 3 11 3 2" xfId="13541"/>
    <cellStyle name="Header2 11 3 11 3 2 2" xfId="13542"/>
    <cellStyle name="Header2 11 3 11 3 2 3" xfId="13543"/>
    <cellStyle name="Header2 11 3 11 3 2 4" xfId="13544"/>
    <cellStyle name="Header2 11 3 11 3 3" xfId="13545"/>
    <cellStyle name="Header2 11 3 11 3 3 2" xfId="13546"/>
    <cellStyle name="Header2 11 3 11 3 3 3" xfId="13547"/>
    <cellStyle name="Header2 11 3 11 3 3 4" xfId="13548"/>
    <cellStyle name="Header2 11 3 11 3 4" xfId="13549"/>
    <cellStyle name="Header2 11 3 11 3 5" xfId="13550"/>
    <cellStyle name="Header2 11 3 11 3 6" xfId="13551"/>
    <cellStyle name="Header2 11 3 11 4" xfId="13552"/>
    <cellStyle name="Header2 11 3 11 5" xfId="13553"/>
    <cellStyle name="Header2 11 3 12" xfId="13554"/>
    <cellStyle name="Header2 11 3 12 2" xfId="13555"/>
    <cellStyle name="Header2 11 3 12 2 2" xfId="13556"/>
    <cellStyle name="Header2 11 3 12 2 2 2" xfId="13557"/>
    <cellStyle name="Header2 11 3 12 2 2 3" xfId="13558"/>
    <cellStyle name="Header2 11 3 12 2 2 4" xfId="13559"/>
    <cellStyle name="Header2 11 3 12 2 2 5" xfId="13560"/>
    <cellStyle name="Header2 11 3 12 2 3" xfId="13561"/>
    <cellStyle name="Header2 11 3 12 2 3 2" xfId="13562"/>
    <cellStyle name="Header2 11 3 12 2 3 3" xfId="13563"/>
    <cellStyle name="Header2 11 3 12 2 3 4" xfId="13564"/>
    <cellStyle name="Header2 11 3 12 2 4" xfId="13565"/>
    <cellStyle name="Header2 11 3 12 2 5" xfId="13566"/>
    <cellStyle name="Header2 11 3 12 2 6" xfId="13567"/>
    <cellStyle name="Header2 11 3 12 3" xfId="13568"/>
    <cellStyle name="Header2 11 3 12 3 2" xfId="13569"/>
    <cellStyle name="Header2 11 3 12 3 2 2" xfId="13570"/>
    <cellStyle name="Header2 11 3 12 3 2 3" xfId="13571"/>
    <cellStyle name="Header2 11 3 12 3 2 4" xfId="13572"/>
    <cellStyle name="Header2 11 3 12 3 3" xfId="13573"/>
    <cellStyle name="Header2 11 3 12 3 3 2" xfId="13574"/>
    <cellStyle name="Header2 11 3 12 3 3 3" xfId="13575"/>
    <cellStyle name="Header2 11 3 12 3 3 4" xfId="13576"/>
    <cellStyle name="Header2 11 3 12 3 4" xfId="13577"/>
    <cellStyle name="Header2 11 3 12 3 5" xfId="13578"/>
    <cellStyle name="Header2 11 3 12 3 6" xfId="13579"/>
    <cellStyle name="Header2 11 3 12 4" xfId="13580"/>
    <cellStyle name="Header2 11 3 12 5" xfId="13581"/>
    <cellStyle name="Header2 11 3 2" xfId="13582"/>
    <cellStyle name="Header2 11 3 2 2" xfId="13583"/>
    <cellStyle name="Header2 11 3 2 2 2" xfId="13584"/>
    <cellStyle name="Header2 11 3 2 2 3" xfId="13585"/>
    <cellStyle name="Header2 11 3 2 3" xfId="13586"/>
    <cellStyle name="Header2 11 3 3" xfId="13587"/>
    <cellStyle name="Header2 11 3 3 2" xfId="13588"/>
    <cellStyle name="Header2 11 3 3 2 2" xfId="13589"/>
    <cellStyle name="Header2 11 3 3 2 3" xfId="13590"/>
    <cellStyle name="Header2 11 3 3 3" xfId="13591"/>
    <cellStyle name="Header2 11 3 4" xfId="13592"/>
    <cellStyle name="Header2 11 3 4 2" xfId="13593"/>
    <cellStyle name="Header2 11 3 4 2 2" xfId="13594"/>
    <cellStyle name="Header2 11 3 4 2 3" xfId="13595"/>
    <cellStyle name="Header2 11 3 4 3" xfId="13596"/>
    <cellStyle name="Header2 11 3 5" xfId="13597"/>
    <cellStyle name="Header2 11 3 5 2" xfId="13598"/>
    <cellStyle name="Header2 11 3 5 2 2" xfId="13599"/>
    <cellStyle name="Header2 11 3 5 2 2 2" xfId="13600"/>
    <cellStyle name="Header2 11 3 5 2 2 3" xfId="13601"/>
    <cellStyle name="Header2 11 3 5 2 2 4" xfId="13602"/>
    <cellStyle name="Header2 11 3 5 2 2 5" xfId="13603"/>
    <cellStyle name="Header2 11 3 5 2 3" xfId="13604"/>
    <cellStyle name="Header2 11 3 5 2 3 2" xfId="13605"/>
    <cellStyle name="Header2 11 3 5 2 3 3" xfId="13606"/>
    <cellStyle name="Header2 11 3 5 2 3 4" xfId="13607"/>
    <cellStyle name="Header2 11 3 5 2 4" xfId="13608"/>
    <cellStyle name="Header2 11 3 5 2 5" xfId="13609"/>
    <cellStyle name="Header2 11 3 5 2 6" xfId="13610"/>
    <cellStyle name="Header2 11 3 5 3" xfId="13611"/>
    <cellStyle name="Header2 11 3 5 3 2" xfId="13612"/>
    <cellStyle name="Header2 11 3 5 3 2 2" xfId="13613"/>
    <cellStyle name="Header2 11 3 5 3 2 3" xfId="13614"/>
    <cellStyle name="Header2 11 3 5 3 2 4" xfId="13615"/>
    <cellStyle name="Header2 11 3 5 3 3" xfId="13616"/>
    <cellStyle name="Header2 11 3 5 3 3 2" xfId="13617"/>
    <cellStyle name="Header2 11 3 5 3 3 3" xfId="13618"/>
    <cellStyle name="Header2 11 3 5 3 3 4" xfId="13619"/>
    <cellStyle name="Header2 11 3 5 3 4" xfId="13620"/>
    <cellStyle name="Header2 11 3 5 3 5" xfId="13621"/>
    <cellStyle name="Header2 11 3 5 3 6" xfId="13622"/>
    <cellStyle name="Header2 11 3 5 4" xfId="13623"/>
    <cellStyle name="Header2 11 3 5 5" xfId="13624"/>
    <cellStyle name="Header2 11 3 6" xfId="13625"/>
    <cellStyle name="Header2 11 3 6 2" xfId="13626"/>
    <cellStyle name="Header2 11 3 6 2 2" xfId="13627"/>
    <cellStyle name="Header2 11 3 6 2 2 2" xfId="13628"/>
    <cellStyle name="Header2 11 3 6 2 2 3" xfId="13629"/>
    <cellStyle name="Header2 11 3 6 2 2 4" xfId="13630"/>
    <cellStyle name="Header2 11 3 6 2 2 5" xfId="13631"/>
    <cellStyle name="Header2 11 3 6 2 3" xfId="13632"/>
    <cellStyle name="Header2 11 3 6 2 3 2" xfId="13633"/>
    <cellStyle name="Header2 11 3 6 2 3 3" xfId="13634"/>
    <cellStyle name="Header2 11 3 6 2 3 4" xfId="13635"/>
    <cellStyle name="Header2 11 3 6 2 4" xfId="13636"/>
    <cellStyle name="Header2 11 3 6 2 5" xfId="13637"/>
    <cellStyle name="Header2 11 3 6 2 6" xfId="13638"/>
    <cellStyle name="Header2 11 3 6 3" xfId="13639"/>
    <cellStyle name="Header2 11 3 6 3 2" xfId="13640"/>
    <cellStyle name="Header2 11 3 6 3 2 2" xfId="13641"/>
    <cellStyle name="Header2 11 3 6 3 2 3" xfId="13642"/>
    <cellStyle name="Header2 11 3 6 3 2 4" xfId="13643"/>
    <cellStyle name="Header2 11 3 6 3 3" xfId="13644"/>
    <cellStyle name="Header2 11 3 6 3 3 2" xfId="13645"/>
    <cellStyle name="Header2 11 3 6 3 3 3" xfId="13646"/>
    <cellStyle name="Header2 11 3 6 3 3 4" xfId="13647"/>
    <cellStyle name="Header2 11 3 6 3 4" xfId="13648"/>
    <cellStyle name="Header2 11 3 6 3 5" xfId="13649"/>
    <cellStyle name="Header2 11 3 6 3 6" xfId="13650"/>
    <cellStyle name="Header2 11 3 6 4" xfId="13651"/>
    <cellStyle name="Header2 11 3 6 5" xfId="13652"/>
    <cellStyle name="Header2 11 3 7" xfId="13653"/>
    <cellStyle name="Header2 11 3 7 2" xfId="13654"/>
    <cellStyle name="Header2 11 3 7 2 2" xfId="13655"/>
    <cellStyle name="Header2 11 3 7 2 2 2" xfId="13656"/>
    <cellStyle name="Header2 11 3 7 2 2 3" xfId="13657"/>
    <cellStyle name="Header2 11 3 7 2 2 4" xfId="13658"/>
    <cellStyle name="Header2 11 3 7 2 2 5" xfId="13659"/>
    <cellStyle name="Header2 11 3 7 2 3" xfId="13660"/>
    <cellStyle name="Header2 11 3 7 2 3 2" xfId="13661"/>
    <cellStyle name="Header2 11 3 7 2 3 3" xfId="13662"/>
    <cellStyle name="Header2 11 3 7 2 3 4" xfId="13663"/>
    <cellStyle name="Header2 11 3 7 2 4" xfId="13664"/>
    <cellStyle name="Header2 11 3 7 2 5" xfId="13665"/>
    <cellStyle name="Header2 11 3 7 2 6" xfId="13666"/>
    <cellStyle name="Header2 11 3 7 3" xfId="13667"/>
    <cellStyle name="Header2 11 3 7 3 2" xfId="13668"/>
    <cellStyle name="Header2 11 3 7 3 2 2" xfId="13669"/>
    <cellStyle name="Header2 11 3 7 3 2 3" xfId="13670"/>
    <cellStyle name="Header2 11 3 7 3 2 4" xfId="13671"/>
    <cellStyle name="Header2 11 3 7 3 3" xfId="13672"/>
    <cellStyle name="Header2 11 3 7 3 3 2" xfId="13673"/>
    <cellStyle name="Header2 11 3 7 3 3 3" xfId="13674"/>
    <cellStyle name="Header2 11 3 7 3 3 4" xfId="13675"/>
    <cellStyle name="Header2 11 3 7 3 4" xfId="13676"/>
    <cellStyle name="Header2 11 3 7 3 5" xfId="13677"/>
    <cellStyle name="Header2 11 3 7 3 6" xfId="13678"/>
    <cellStyle name="Header2 11 3 7 4" xfId="13679"/>
    <cellStyle name="Header2 11 3 7 5" xfId="13680"/>
    <cellStyle name="Header2 11 3 8" xfId="13681"/>
    <cellStyle name="Header2 11 3 8 2" xfId="13682"/>
    <cellStyle name="Header2 11 3 8 2 2" xfId="13683"/>
    <cellStyle name="Header2 11 3 8 2 2 2" xfId="13684"/>
    <cellStyle name="Header2 11 3 8 2 2 3" xfId="13685"/>
    <cellStyle name="Header2 11 3 8 2 2 4" xfId="13686"/>
    <cellStyle name="Header2 11 3 8 2 2 5" xfId="13687"/>
    <cellStyle name="Header2 11 3 8 2 3" xfId="13688"/>
    <cellStyle name="Header2 11 3 8 2 3 2" xfId="13689"/>
    <cellStyle name="Header2 11 3 8 2 3 3" xfId="13690"/>
    <cellStyle name="Header2 11 3 8 2 3 4" xfId="13691"/>
    <cellStyle name="Header2 11 3 8 2 4" xfId="13692"/>
    <cellStyle name="Header2 11 3 8 2 5" xfId="13693"/>
    <cellStyle name="Header2 11 3 8 2 6" xfId="13694"/>
    <cellStyle name="Header2 11 3 8 3" xfId="13695"/>
    <cellStyle name="Header2 11 3 8 3 2" xfId="13696"/>
    <cellStyle name="Header2 11 3 8 3 2 2" xfId="13697"/>
    <cellStyle name="Header2 11 3 8 3 2 3" xfId="13698"/>
    <cellStyle name="Header2 11 3 8 3 2 4" xfId="13699"/>
    <cellStyle name="Header2 11 3 8 3 3" xfId="13700"/>
    <cellStyle name="Header2 11 3 8 3 3 2" xfId="13701"/>
    <cellStyle name="Header2 11 3 8 3 3 3" xfId="13702"/>
    <cellStyle name="Header2 11 3 8 3 3 4" xfId="13703"/>
    <cellStyle name="Header2 11 3 8 3 4" xfId="13704"/>
    <cellStyle name="Header2 11 3 8 3 5" xfId="13705"/>
    <cellStyle name="Header2 11 3 8 3 6" xfId="13706"/>
    <cellStyle name="Header2 11 3 8 4" xfId="13707"/>
    <cellStyle name="Header2 11 3 8 5" xfId="13708"/>
    <cellStyle name="Header2 11 3 9" xfId="13709"/>
    <cellStyle name="Header2 11 3 9 2" xfId="13710"/>
    <cellStyle name="Header2 11 3 9 2 2" xfId="13711"/>
    <cellStyle name="Header2 11 3 9 2 2 2" xfId="13712"/>
    <cellStyle name="Header2 11 3 9 2 2 3" xfId="13713"/>
    <cellStyle name="Header2 11 3 9 2 2 4" xfId="13714"/>
    <cellStyle name="Header2 11 3 9 2 2 5" xfId="13715"/>
    <cellStyle name="Header2 11 3 9 2 3" xfId="13716"/>
    <cellStyle name="Header2 11 3 9 2 3 2" xfId="13717"/>
    <cellStyle name="Header2 11 3 9 2 3 3" xfId="13718"/>
    <cellStyle name="Header2 11 3 9 2 3 4" xfId="13719"/>
    <cellStyle name="Header2 11 3 9 2 4" xfId="13720"/>
    <cellStyle name="Header2 11 3 9 2 5" xfId="13721"/>
    <cellStyle name="Header2 11 3 9 2 6" xfId="13722"/>
    <cellStyle name="Header2 11 3 9 3" xfId="13723"/>
    <cellStyle name="Header2 11 3 9 3 2" xfId="13724"/>
    <cellStyle name="Header2 11 3 9 3 2 2" xfId="13725"/>
    <cellStyle name="Header2 11 3 9 3 2 3" xfId="13726"/>
    <cellStyle name="Header2 11 3 9 3 2 4" xfId="13727"/>
    <cellStyle name="Header2 11 3 9 3 3" xfId="13728"/>
    <cellStyle name="Header2 11 3 9 3 3 2" xfId="13729"/>
    <cellStyle name="Header2 11 3 9 3 3 3" xfId="13730"/>
    <cellStyle name="Header2 11 3 9 3 3 4" xfId="13731"/>
    <cellStyle name="Header2 11 3 9 3 4" xfId="13732"/>
    <cellStyle name="Header2 11 3 9 3 5" xfId="13733"/>
    <cellStyle name="Header2 11 3 9 3 6" xfId="13734"/>
    <cellStyle name="Header2 11 3 9 4" xfId="13735"/>
    <cellStyle name="Header2 11 3 9 5" xfId="13736"/>
    <cellStyle name="Header2 12" xfId="13737"/>
    <cellStyle name="Header2 12 2" xfId="13738"/>
    <cellStyle name="Header2 12 2 10" xfId="13739"/>
    <cellStyle name="Header2 12 2 10 2" xfId="13740"/>
    <cellStyle name="Header2 12 2 10 2 2" xfId="13741"/>
    <cellStyle name="Header2 12 2 10 2 2 2" xfId="13742"/>
    <cellStyle name="Header2 12 2 10 2 2 3" xfId="13743"/>
    <cellStyle name="Header2 12 2 10 2 2 4" xfId="13744"/>
    <cellStyle name="Header2 12 2 10 2 2 5" xfId="13745"/>
    <cellStyle name="Header2 12 2 10 2 3" xfId="13746"/>
    <cellStyle name="Header2 12 2 10 2 3 2" xfId="13747"/>
    <cellStyle name="Header2 12 2 10 2 3 3" xfId="13748"/>
    <cellStyle name="Header2 12 2 10 2 3 4" xfId="13749"/>
    <cellStyle name="Header2 12 2 10 2 4" xfId="13750"/>
    <cellStyle name="Header2 12 2 10 2 5" xfId="13751"/>
    <cellStyle name="Header2 12 2 10 2 6" xfId="13752"/>
    <cellStyle name="Header2 12 2 10 3" xfId="13753"/>
    <cellStyle name="Header2 12 2 10 3 2" xfId="13754"/>
    <cellStyle name="Header2 12 2 10 3 2 2" xfId="13755"/>
    <cellStyle name="Header2 12 2 10 3 2 3" xfId="13756"/>
    <cellStyle name="Header2 12 2 10 3 2 4" xfId="13757"/>
    <cellStyle name="Header2 12 2 10 3 3" xfId="13758"/>
    <cellStyle name="Header2 12 2 10 3 3 2" xfId="13759"/>
    <cellStyle name="Header2 12 2 10 3 3 3" xfId="13760"/>
    <cellStyle name="Header2 12 2 10 3 3 4" xfId="13761"/>
    <cellStyle name="Header2 12 2 10 3 4" xfId="13762"/>
    <cellStyle name="Header2 12 2 10 3 5" xfId="13763"/>
    <cellStyle name="Header2 12 2 10 3 6" xfId="13764"/>
    <cellStyle name="Header2 12 2 10 4" xfId="13765"/>
    <cellStyle name="Header2 12 2 10 5" xfId="13766"/>
    <cellStyle name="Header2 12 2 11" xfId="13767"/>
    <cellStyle name="Header2 12 2 11 2" xfId="13768"/>
    <cellStyle name="Header2 12 2 11 2 2" xfId="13769"/>
    <cellStyle name="Header2 12 2 11 2 2 2" xfId="13770"/>
    <cellStyle name="Header2 12 2 11 2 2 3" xfId="13771"/>
    <cellStyle name="Header2 12 2 11 2 2 4" xfId="13772"/>
    <cellStyle name="Header2 12 2 11 2 2 5" xfId="13773"/>
    <cellStyle name="Header2 12 2 11 2 3" xfId="13774"/>
    <cellStyle name="Header2 12 2 11 2 3 2" xfId="13775"/>
    <cellStyle name="Header2 12 2 11 2 3 3" xfId="13776"/>
    <cellStyle name="Header2 12 2 11 2 3 4" xfId="13777"/>
    <cellStyle name="Header2 12 2 11 2 4" xfId="13778"/>
    <cellStyle name="Header2 12 2 11 2 5" xfId="13779"/>
    <cellStyle name="Header2 12 2 11 2 6" xfId="13780"/>
    <cellStyle name="Header2 12 2 11 3" xfId="13781"/>
    <cellStyle name="Header2 12 2 11 3 2" xfId="13782"/>
    <cellStyle name="Header2 12 2 11 3 2 2" xfId="13783"/>
    <cellStyle name="Header2 12 2 11 3 2 3" xfId="13784"/>
    <cellStyle name="Header2 12 2 11 3 2 4" xfId="13785"/>
    <cellStyle name="Header2 12 2 11 3 3" xfId="13786"/>
    <cellStyle name="Header2 12 2 11 3 3 2" xfId="13787"/>
    <cellStyle name="Header2 12 2 11 3 3 3" xfId="13788"/>
    <cellStyle name="Header2 12 2 11 3 3 4" xfId="13789"/>
    <cellStyle name="Header2 12 2 11 3 4" xfId="13790"/>
    <cellStyle name="Header2 12 2 11 3 5" xfId="13791"/>
    <cellStyle name="Header2 12 2 11 3 6" xfId="13792"/>
    <cellStyle name="Header2 12 2 11 4" xfId="13793"/>
    <cellStyle name="Header2 12 2 11 5" xfId="13794"/>
    <cellStyle name="Header2 12 2 12" xfId="13795"/>
    <cellStyle name="Header2 12 2 12 2" xfId="13796"/>
    <cellStyle name="Header2 12 2 12 2 2" xfId="13797"/>
    <cellStyle name="Header2 12 2 12 2 2 2" xfId="13798"/>
    <cellStyle name="Header2 12 2 12 2 2 3" xfId="13799"/>
    <cellStyle name="Header2 12 2 12 2 2 4" xfId="13800"/>
    <cellStyle name="Header2 12 2 12 2 2 5" xfId="13801"/>
    <cellStyle name="Header2 12 2 12 2 3" xfId="13802"/>
    <cellStyle name="Header2 12 2 12 2 3 2" xfId="13803"/>
    <cellStyle name="Header2 12 2 12 2 3 3" xfId="13804"/>
    <cellStyle name="Header2 12 2 12 2 3 4" xfId="13805"/>
    <cellStyle name="Header2 12 2 12 2 4" xfId="13806"/>
    <cellStyle name="Header2 12 2 12 2 5" xfId="13807"/>
    <cellStyle name="Header2 12 2 12 2 6" xfId="13808"/>
    <cellStyle name="Header2 12 2 12 3" xfId="13809"/>
    <cellStyle name="Header2 12 2 12 3 2" xfId="13810"/>
    <cellStyle name="Header2 12 2 12 3 2 2" xfId="13811"/>
    <cellStyle name="Header2 12 2 12 3 2 3" xfId="13812"/>
    <cellStyle name="Header2 12 2 12 3 2 4" xfId="13813"/>
    <cellStyle name="Header2 12 2 12 3 3" xfId="13814"/>
    <cellStyle name="Header2 12 2 12 3 3 2" xfId="13815"/>
    <cellStyle name="Header2 12 2 12 3 3 3" xfId="13816"/>
    <cellStyle name="Header2 12 2 12 3 3 4" xfId="13817"/>
    <cellStyle name="Header2 12 2 12 3 4" xfId="13818"/>
    <cellStyle name="Header2 12 2 12 3 5" xfId="13819"/>
    <cellStyle name="Header2 12 2 12 3 6" xfId="13820"/>
    <cellStyle name="Header2 12 2 12 4" xfId="13821"/>
    <cellStyle name="Header2 12 2 12 5" xfId="13822"/>
    <cellStyle name="Header2 12 2 13" xfId="13823"/>
    <cellStyle name="Header2 12 2 13 2" xfId="13824"/>
    <cellStyle name="Header2 12 2 13 2 2" xfId="13825"/>
    <cellStyle name="Header2 12 2 13 2 2 2" xfId="13826"/>
    <cellStyle name="Header2 12 2 13 2 2 3" xfId="13827"/>
    <cellStyle name="Header2 12 2 13 2 2 4" xfId="13828"/>
    <cellStyle name="Header2 12 2 13 2 2 5" xfId="13829"/>
    <cellStyle name="Header2 12 2 13 2 3" xfId="13830"/>
    <cellStyle name="Header2 12 2 13 2 3 2" xfId="13831"/>
    <cellStyle name="Header2 12 2 13 2 3 3" xfId="13832"/>
    <cellStyle name="Header2 12 2 13 2 3 4" xfId="13833"/>
    <cellStyle name="Header2 12 2 13 2 4" xfId="13834"/>
    <cellStyle name="Header2 12 2 13 2 5" xfId="13835"/>
    <cellStyle name="Header2 12 2 13 2 6" xfId="13836"/>
    <cellStyle name="Header2 12 2 13 3" xfId="13837"/>
    <cellStyle name="Header2 12 2 13 3 2" xfId="13838"/>
    <cellStyle name="Header2 12 2 13 3 2 2" xfId="13839"/>
    <cellStyle name="Header2 12 2 13 3 2 3" xfId="13840"/>
    <cellStyle name="Header2 12 2 13 3 2 4" xfId="13841"/>
    <cellStyle name="Header2 12 2 13 3 3" xfId="13842"/>
    <cellStyle name="Header2 12 2 13 3 3 2" xfId="13843"/>
    <cellStyle name="Header2 12 2 13 3 3 3" xfId="13844"/>
    <cellStyle name="Header2 12 2 13 3 3 4" xfId="13845"/>
    <cellStyle name="Header2 12 2 13 3 4" xfId="13846"/>
    <cellStyle name="Header2 12 2 13 3 5" xfId="13847"/>
    <cellStyle name="Header2 12 2 13 3 6" xfId="13848"/>
    <cellStyle name="Header2 12 2 13 4" xfId="13849"/>
    <cellStyle name="Header2 12 2 13 5" xfId="13850"/>
    <cellStyle name="Header2 12 2 2" xfId="13851"/>
    <cellStyle name="Header2 12 2 2 2" xfId="13852"/>
    <cellStyle name="Header2 12 2 2 2 2" xfId="13853"/>
    <cellStyle name="Header2 12 2 2 2 2 2" xfId="13854"/>
    <cellStyle name="Header2 12 2 2 2 2 2 2" xfId="13855"/>
    <cellStyle name="Header2 12 2 2 2 2 2 3" xfId="13856"/>
    <cellStyle name="Header2 12 2 2 2 2 2 4" xfId="13857"/>
    <cellStyle name="Header2 12 2 2 2 2 2 5" xfId="13858"/>
    <cellStyle name="Header2 12 2 2 2 2 3" xfId="13859"/>
    <cellStyle name="Header2 12 2 2 2 2 3 2" xfId="13860"/>
    <cellStyle name="Header2 12 2 2 2 2 3 3" xfId="13861"/>
    <cellStyle name="Header2 12 2 2 2 2 3 4" xfId="13862"/>
    <cellStyle name="Header2 12 2 2 2 2 4" xfId="13863"/>
    <cellStyle name="Header2 12 2 2 2 2 5" xfId="13864"/>
    <cellStyle name="Header2 12 2 2 2 2 6" xfId="13865"/>
    <cellStyle name="Header2 12 2 2 2 3" xfId="13866"/>
    <cellStyle name="Header2 12 2 2 2 3 2" xfId="13867"/>
    <cellStyle name="Header2 12 2 2 2 3 2 2" xfId="13868"/>
    <cellStyle name="Header2 12 2 2 2 3 2 3" xfId="13869"/>
    <cellStyle name="Header2 12 2 2 2 3 2 4" xfId="13870"/>
    <cellStyle name="Header2 12 2 2 2 3 3" xfId="13871"/>
    <cellStyle name="Header2 12 2 2 2 3 3 2" xfId="13872"/>
    <cellStyle name="Header2 12 2 2 2 3 3 3" xfId="13873"/>
    <cellStyle name="Header2 12 2 2 2 3 3 4" xfId="13874"/>
    <cellStyle name="Header2 12 2 2 2 3 4" xfId="13875"/>
    <cellStyle name="Header2 12 2 2 2 3 5" xfId="13876"/>
    <cellStyle name="Header2 12 2 2 2 3 6" xfId="13877"/>
    <cellStyle name="Header2 12 2 2 2 4" xfId="13878"/>
    <cellStyle name="Header2 12 2 2 2 5" xfId="13879"/>
    <cellStyle name="Header2 12 2 2 3" xfId="13880"/>
    <cellStyle name="Header2 12 2 2 3 2" xfId="13881"/>
    <cellStyle name="Header2 12 2 2 3 2 2" xfId="13882"/>
    <cellStyle name="Header2 12 2 2 3 2 2 2" xfId="13883"/>
    <cellStyle name="Header2 12 2 2 3 2 2 3" xfId="13884"/>
    <cellStyle name="Header2 12 2 2 3 2 2 4" xfId="13885"/>
    <cellStyle name="Header2 12 2 2 3 2 2 5" xfId="13886"/>
    <cellStyle name="Header2 12 2 2 3 2 3" xfId="13887"/>
    <cellStyle name="Header2 12 2 2 3 2 3 2" xfId="13888"/>
    <cellStyle name="Header2 12 2 2 3 2 3 3" xfId="13889"/>
    <cellStyle name="Header2 12 2 2 3 2 3 4" xfId="13890"/>
    <cellStyle name="Header2 12 2 2 3 2 4" xfId="13891"/>
    <cellStyle name="Header2 12 2 2 3 2 5" xfId="13892"/>
    <cellStyle name="Header2 12 2 2 3 2 6" xfId="13893"/>
    <cellStyle name="Header2 12 2 2 3 3" xfId="13894"/>
    <cellStyle name="Header2 12 2 2 3 3 2" xfId="13895"/>
    <cellStyle name="Header2 12 2 2 3 3 2 2" xfId="13896"/>
    <cellStyle name="Header2 12 2 2 3 3 2 3" xfId="13897"/>
    <cellStyle name="Header2 12 2 2 3 3 2 4" xfId="13898"/>
    <cellStyle name="Header2 12 2 2 3 3 3" xfId="13899"/>
    <cellStyle name="Header2 12 2 2 3 3 3 2" xfId="13900"/>
    <cellStyle name="Header2 12 2 2 3 3 3 3" xfId="13901"/>
    <cellStyle name="Header2 12 2 2 3 3 3 4" xfId="13902"/>
    <cellStyle name="Header2 12 2 2 3 3 4" xfId="13903"/>
    <cellStyle name="Header2 12 2 2 3 3 5" xfId="13904"/>
    <cellStyle name="Header2 12 2 2 3 3 6" xfId="13905"/>
    <cellStyle name="Header2 12 2 2 3 4" xfId="13906"/>
    <cellStyle name="Header2 12 2 2 3 5" xfId="13907"/>
    <cellStyle name="Header2 12 2 3" xfId="13908"/>
    <cellStyle name="Header2 12 2 3 2" xfId="13909"/>
    <cellStyle name="Header2 12 2 3 2 2" xfId="13910"/>
    <cellStyle name="Header2 12 2 3 2 3" xfId="13911"/>
    <cellStyle name="Header2 12 2 3 3" xfId="13912"/>
    <cellStyle name="Header2 12 2 4" xfId="13913"/>
    <cellStyle name="Header2 12 2 4 2" xfId="13914"/>
    <cellStyle name="Header2 12 2 4 2 2" xfId="13915"/>
    <cellStyle name="Header2 12 2 4 2 3" xfId="13916"/>
    <cellStyle name="Header2 12 2 4 3" xfId="13917"/>
    <cellStyle name="Header2 12 2 5" xfId="13918"/>
    <cellStyle name="Header2 12 2 5 2" xfId="13919"/>
    <cellStyle name="Header2 12 2 5 2 2" xfId="13920"/>
    <cellStyle name="Header2 12 2 5 2 3" xfId="13921"/>
    <cellStyle name="Header2 12 2 5 3" xfId="13922"/>
    <cellStyle name="Header2 12 2 6" xfId="13923"/>
    <cellStyle name="Header2 12 2 6 2" xfId="13924"/>
    <cellStyle name="Header2 12 2 6 2 2" xfId="13925"/>
    <cellStyle name="Header2 12 2 6 2 2 2" xfId="13926"/>
    <cellStyle name="Header2 12 2 6 2 2 3" xfId="13927"/>
    <cellStyle name="Header2 12 2 6 2 2 4" xfId="13928"/>
    <cellStyle name="Header2 12 2 6 2 2 5" xfId="13929"/>
    <cellStyle name="Header2 12 2 6 2 3" xfId="13930"/>
    <cellStyle name="Header2 12 2 6 2 3 2" xfId="13931"/>
    <cellStyle name="Header2 12 2 6 2 3 3" xfId="13932"/>
    <cellStyle name="Header2 12 2 6 2 3 4" xfId="13933"/>
    <cellStyle name="Header2 12 2 6 2 4" xfId="13934"/>
    <cellStyle name="Header2 12 2 6 2 5" xfId="13935"/>
    <cellStyle name="Header2 12 2 6 2 6" xfId="13936"/>
    <cellStyle name="Header2 12 2 6 3" xfId="13937"/>
    <cellStyle name="Header2 12 2 6 3 2" xfId="13938"/>
    <cellStyle name="Header2 12 2 6 3 2 2" xfId="13939"/>
    <cellStyle name="Header2 12 2 6 3 2 3" xfId="13940"/>
    <cellStyle name="Header2 12 2 6 3 2 4" xfId="13941"/>
    <cellStyle name="Header2 12 2 6 3 3" xfId="13942"/>
    <cellStyle name="Header2 12 2 6 3 3 2" xfId="13943"/>
    <cellStyle name="Header2 12 2 6 3 3 3" xfId="13944"/>
    <cellStyle name="Header2 12 2 6 3 3 4" xfId="13945"/>
    <cellStyle name="Header2 12 2 6 3 4" xfId="13946"/>
    <cellStyle name="Header2 12 2 6 3 5" xfId="13947"/>
    <cellStyle name="Header2 12 2 6 3 6" xfId="13948"/>
    <cellStyle name="Header2 12 2 6 4" xfId="13949"/>
    <cellStyle name="Header2 12 2 6 5" xfId="13950"/>
    <cellStyle name="Header2 12 2 7" xfId="13951"/>
    <cellStyle name="Header2 12 2 7 2" xfId="13952"/>
    <cellStyle name="Header2 12 2 7 2 2" xfId="13953"/>
    <cellStyle name="Header2 12 2 7 2 2 2" xfId="13954"/>
    <cellStyle name="Header2 12 2 7 2 2 3" xfId="13955"/>
    <cellStyle name="Header2 12 2 7 2 2 4" xfId="13956"/>
    <cellStyle name="Header2 12 2 7 2 2 5" xfId="13957"/>
    <cellStyle name="Header2 12 2 7 2 3" xfId="13958"/>
    <cellStyle name="Header2 12 2 7 2 3 2" xfId="13959"/>
    <cellStyle name="Header2 12 2 7 2 3 3" xfId="13960"/>
    <cellStyle name="Header2 12 2 7 2 3 4" xfId="13961"/>
    <cellStyle name="Header2 12 2 7 2 4" xfId="13962"/>
    <cellStyle name="Header2 12 2 7 2 5" xfId="13963"/>
    <cellStyle name="Header2 12 2 7 2 6" xfId="13964"/>
    <cellStyle name="Header2 12 2 7 3" xfId="13965"/>
    <cellStyle name="Header2 12 2 7 3 2" xfId="13966"/>
    <cellStyle name="Header2 12 2 7 3 2 2" xfId="13967"/>
    <cellStyle name="Header2 12 2 7 3 2 3" xfId="13968"/>
    <cellStyle name="Header2 12 2 7 3 2 4" xfId="13969"/>
    <cellStyle name="Header2 12 2 7 3 3" xfId="13970"/>
    <cellStyle name="Header2 12 2 7 3 3 2" xfId="13971"/>
    <cellStyle name="Header2 12 2 7 3 3 3" xfId="13972"/>
    <cellStyle name="Header2 12 2 7 3 3 4" xfId="13973"/>
    <cellStyle name="Header2 12 2 7 3 4" xfId="13974"/>
    <cellStyle name="Header2 12 2 7 3 5" xfId="13975"/>
    <cellStyle name="Header2 12 2 7 3 6" xfId="13976"/>
    <cellStyle name="Header2 12 2 7 4" xfId="13977"/>
    <cellStyle name="Header2 12 2 7 5" xfId="13978"/>
    <cellStyle name="Header2 12 2 8" xfId="13979"/>
    <cellStyle name="Header2 12 2 8 2" xfId="13980"/>
    <cellStyle name="Header2 12 2 8 2 2" xfId="13981"/>
    <cellStyle name="Header2 12 2 8 2 2 2" xfId="13982"/>
    <cellStyle name="Header2 12 2 8 2 2 3" xfId="13983"/>
    <cellStyle name="Header2 12 2 8 2 2 4" xfId="13984"/>
    <cellStyle name="Header2 12 2 8 2 2 5" xfId="13985"/>
    <cellStyle name="Header2 12 2 8 2 3" xfId="13986"/>
    <cellStyle name="Header2 12 2 8 2 3 2" xfId="13987"/>
    <cellStyle name="Header2 12 2 8 2 3 3" xfId="13988"/>
    <cellStyle name="Header2 12 2 8 2 3 4" xfId="13989"/>
    <cellStyle name="Header2 12 2 8 2 4" xfId="13990"/>
    <cellStyle name="Header2 12 2 8 2 5" xfId="13991"/>
    <cellStyle name="Header2 12 2 8 2 6" xfId="13992"/>
    <cellStyle name="Header2 12 2 8 3" xfId="13993"/>
    <cellStyle name="Header2 12 2 8 3 2" xfId="13994"/>
    <cellStyle name="Header2 12 2 8 3 2 2" xfId="13995"/>
    <cellStyle name="Header2 12 2 8 3 2 3" xfId="13996"/>
    <cellStyle name="Header2 12 2 8 3 2 4" xfId="13997"/>
    <cellStyle name="Header2 12 2 8 3 3" xfId="13998"/>
    <cellStyle name="Header2 12 2 8 3 3 2" xfId="13999"/>
    <cellStyle name="Header2 12 2 8 3 3 3" xfId="14000"/>
    <cellStyle name="Header2 12 2 8 3 3 4" xfId="14001"/>
    <cellStyle name="Header2 12 2 8 3 4" xfId="14002"/>
    <cellStyle name="Header2 12 2 8 3 5" xfId="14003"/>
    <cellStyle name="Header2 12 2 8 3 6" xfId="14004"/>
    <cellStyle name="Header2 12 2 8 4" xfId="14005"/>
    <cellStyle name="Header2 12 2 8 5" xfId="14006"/>
    <cellStyle name="Header2 12 2 9" xfId="14007"/>
    <cellStyle name="Header2 12 2 9 2" xfId="14008"/>
    <cellStyle name="Header2 12 2 9 2 2" xfId="14009"/>
    <cellStyle name="Header2 12 2 9 2 2 2" xfId="14010"/>
    <cellStyle name="Header2 12 2 9 2 2 3" xfId="14011"/>
    <cellStyle name="Header2 12 2 9 2 2 4" xfId="14012"/>
    <cellStyle name="Header2 12 2 9 2 2 5" xfId="14013"/>
    <cellStyle name="Header2 12 2 9 2 3" xfId="14014"/>
    <cellStyle name="Header2 12 2 9 2 3 2" xfId="14015"/>
    <cellStyle name="Header2 12 2 9 2 3 3" xfId="14016"/>
    <cellStyle name="Header2 12 2 9 2 3 4" xfId="14017"/>
    <cellStyle name="Header2 12 2 9 2 4" xfId="14018"/>
    <cellStyle name="Header2 12 2 9 2 5" xfId="14019"/>
    <cellStyle name="Header2 12 2 9 2 6" xfId="14020"/>
    <cellStyle name="Header2 12 2 9 3" xfId="14021"/>
    <cellStyle name="Header2 12 2 9 3 2" xfId="14022"/>
    <cellStyle name="Header2 12 2 9 3 2 2" xfId="14023"/>
    <cellStyle name="Header2 12 2 9 3 2 3" xfId="14024"/>
    <cellStyle name="Header2 12 2 9 3 2 4" xfId="14025"/>
    <cellStyle name="Header2 12 2 9 3 3" xfId="14026"/>
    <cellStyle name="Header2 12 2 9 3 3 2" xfId="14027"/>
    <cellStyle name="Header2 12 2 9 3 3 3" xfId="14028"/>
    <cellStyle name="Header2 12 2 9 3 3 4" xfId="14029"/>
    <cellStyle name="Header2 12 2 9 3 4" xfId="14030"/>
    <cellStyle name="Header2 12 2 9 3 5" xfId="14031"/>
    <cellStyle name="Header2 12 2 9 3 6" xfId="14032"/>
    <cellStyle name="Header2 12 2 9 4" xfId="14033"/>
    <cellStyle name="Header2 12 2 9 5" xfId="14034"/>
    <cellStyle name="Header2 12 3" xfId="14035"/>
    <cellStyle name="Header2 12 3 10" xfId="14036"/>
    <cellStyle name="Header2 12 3 10 2" xfId="14037"/>
    <cellStyle name="Header2 12 3 10 2 2" xfId="14038"/>
    <cellStyle name="Header2 12 3 10 2 2 2" xfId="14039"/>
    <cellStyle name="Header2 12 3 10 2 2 3" xfId="14040"/>
    <cellStyle name="Header2 12 3 10 2 2 4" xfId="14041"/>
    <cellStyle name="Header2 12 3 10 2 2 5" xfId="14042"/>
    <cellStyle name="Header2 12 3 10 2 3" xfId="14043"/>
    <cellStyle name="Header2 12 3 10 2 3 2" xfId="14044"/>
    <cellStyle name="Header2 12 3 10 2 3 3" xfId="14045"/>
    <cellStyle name="Header2 12 3 10 2 3 4" xfId="14046"/>
    <cellStyle name="Header2 12 3 10 2 4" xfId="14047"/>
    <cellStyle name="Header2 12 3 10 2 5" xfId="14048"/>
    <cellStyle name="Header2 12 3 10 2 6" xfId="14049"/>
    <cellStyle name="Header2 12 3 10 3" xfId="14050"/>
    <cellStyle name="Header2 12 3 10 3 2" xfId="14051"/>
    <cellStyle name="Header2 12 3 10 3 2 2" xfId="14052"/>
    <cellStyle name="Header2 12 3 10 3 2 3" xfId="14053"/>
    <cellStyle name="Header2 12 3 10 3 2 4" xfId="14054"/>
    <cellStyle name="Header2 12 3 10 3 3" xfId="14055"/>
    <cellStyle name="Header2 12 3 10 3 3 2" xfId="14056"/>
    <cellStyle name="Header2 12 3 10 3 3 3" xfId="14057"/>
    <cellStyle name="Header2 12 3 10 3 3 4" xfId="14058"/>
    <cellStyle name="Header2 12 3 10 3 4" xfId="14059"/>
    <cellStyle name="Header2 12 3 10 3 5" xfId="14060"/>
    <cellStyle name="Header2 12 3 10 3 6" xfId="14061"/>
    <cellStyle name="Header2 12 3 10 4" xfId="14062"/>
    <cellStyle name="Header2 12 3 10 5" xfId="14063"/>
    <cellStyle name="Header2 12 3 11" xfId="14064"/>
    <cellStyle name="Header2 12 3 11 2" xfId="14065"/>
    <cellStyle name="Header2 12 3 11 2 2" xfId="14066"/>
    <cellStyle name="Header2 12 3 11 2 2 2" xfId="14067"/>
    <cellStyle name="Header2 12 3 11 2 2 3" xfId="14068"/>
    <cellStyle name="Header2 12 3 11 2 2 4" xfId="14069"/>
    <cellStyle name="Header2 12 3 11 2 2 5" xfId="14070"/>
    <cellStyle name="Header2 12 3 11 2 3" xfId="14071"/>
    <cellStyle name="Header2 12 3 11 2 3 2" xfId="14072"/>
    <cellStyle name="Header2 12 3 11 2 3 3" xfId="14073"/>
    <cellStyle name="Header2 12 3 11 2 3 4" xfId="14074"/>
    <cellStyle name="Header2 12 3 11 2 4" xfId="14075"/>
    <cellStyle name="Header2 12 3 11 2 5" xfId="14076"/>
    <cellStyle name="Header2 12 3 11 2 6" xfId="14077"/>
    <cellStyle name="Header2 12 3 11 3" xfId="14078"/>
    <cellStyle name="Header2 12 3 11 3 2" xfId="14079"/>
    <cellStyle name="Header2 12 3 11 3 2 2" xfId="14080"/>
    <cellStyle name="Header2 12 3 11 3 2 3" xfId="14081"/>
    <cellStyle name="Header2 12 3 11 3 2 4" xfId="14082"/>
    <cellStyle name="Header2 12 3 11 3 3" xfId="14083"/>
    <cellStyle name="Header2 12 3 11 3 3 2" xfId="14084"/>
    <cellStyle name="Header2 12 3 11 3 3 3" xfId="14085"/>
    <cellStyle name="Header2 12 3 11 3 3 4" xfId="14086"/>
    <cellStyle name="Header2 12 3 11 3 4" xfId="14087"/>
    <cellStyle name="Header2 12 3 11 3 5" xfId="14088"/>
    <cellStyle name="Header2 12 3 11 3 6" xfId="14089"/>
    <cellStyle name="Header2 12 3 11 4" xfId="14090"/>
    <cellStyle name="Header2 12 3 11 5" xfId="14091"/>
    <cellStyle name="Header2 12 3 12" xfId="14092"/>
    <cellStyle name="Header2 12 3 12 2" xfId="14093"/>
    <cellStyle name="Header2 12 3 12 2 2" xfId="14094"/>
    <cellStyle name="Header2 12 3 12 2 2 2" xfId="14095"/>
    <cellStyle name="Header2 12 3 12 2 2 3" xfId="14096"/>
    <cellStyle name="Header2 12 3 12 2 2 4" xfId="14097"/>
    <cellStyle name="Header2 12 3 12 2 2 5" xfId="14098"/>
    <cellStyle name="Header2 12 3 12 2 3" xfId="14099"/>
    <cellStyle name="Header2 12 3 12 2 3 2" xfId="14100"/>
    <cellStyle name="Header2 12 3 12 2 3 3" xfId="14101"/>
    <cellStyle name="Header2 12 3 12 2 3 4" xfId="14102"/>
    <cellStyle name="Header2 12 3 12 2 4" xfId="14103"/>
    <cellStyle name="Header2 12 3 12 2 5" xfId="14104"/>
    <cellStyle name="Header2 12 3 12 2 6" xfId="14105"/>
    <cellStyle name="Header2 12 3 12 3" xfId="14106"/>
    <cellStyle name="Header2 12 3 12 3 2" xfId="14107"/>
    <cellStyle name="Header2 12 3 12 3 2 2" xfId="14108"/>
    <cellStyle name="Header2 12 3 12 3 2 3" xfId="14109"/>
    <cellStyle name="Header2 12 3 12 3 2 4" xfId="14110"/>
    <cellStyle name="Header2 12 3 12 3 3" xfId="14111"/>
    <cellStyle name="Header2 12 3 12 3 3 2" xfId="14112"/>
    <cellStyle name="Header2 12 3 12 3 3 3" xfId="14113"/>
    <cellStyle name="Header2 12 3 12 3 3 4" xfId="14114"/>
    <cellStyle name="Header2 12 3 12 3 4" xfId="14115"/>
    <cellStyle name="Header2 12 3 12 3 5" xfId="14116"/>
    <cellStyle name="Header2 12 3 12 3 6" xfId="14117"/>
    <cellStyle name="Header2 12 3 12 4" xfId="14118"/>
    <cellStyle name="Header2 12 3 12 5" xfId="14119"/>
    <cellStyle name="Header2 12 3 2" xfId="14120"/>
    <cellStyle name="Header2 12 3 2 2" xfId="14121"/>
    <cellStyle name="Header2 12 3 2 2 2" xfId="14122"/>
    <cellStyle name="Header2 12 3 2 2 3" xfId="14123"/>
    <cellStyle name="Header2 12 3 2 3" xfId="14124"/>
    <cellStyle name="Header2 12 3 3" xfId="14125"/>
    <cellStyle name="Header2 12 3 3 2" xfId="14126"/>
    <cellStyle name="Header2 12 3 3 2 2" xfId="14127"/>
    <cellStyle name="Header2 12 3 3 2 3" xfId="14128"/>
    <cellStyle name="Header2 12 3 3 3" xfId="14129"/>
    <cellStyle name="Header2 12 3 4" xfId="14130"/>
    <cellStyle name="Header2 12 3 4 2" xfId="14131"/>
    <cellStyle name="Header2 12 3 4 2 2" xfId="14132"/>
    <cellStyle name="Header2 12 3 4 2 3" xfId="14133"/>
    <cellStyle name="Header2 12 3 4 3" xfId="14134"/>
    <cellStyle name="Header2 12 3 5" xfId="14135"/>
    <cellStyle name="Header2 12 3 5 2" xfId="14136"/>
    <cellStyle name="Header2 12 3 5 2 2" xfId="14137"/>
    <cellStyle name="Header2 12 3 5 2 2 2" xfId="14138"/>
    <cellStyle name="Header2 12 3 5 2 2 3" xfId="14139"/>
    <cellStyle name="Header2 12 3 5 2 2 4" xfId="14140"/>
    <cellStyle name="Header2 12 3 5 2 2 5" xfId="14141"/>
    <cellStyle name="Header2 12 3 5 2 3" xfId="14142"/>
    <cellStyle name="Header2 12 3 5 2 3 2" xfId="14143"/>
    <cellStyle name="Header2 12 3 5 2 3 3" xfId="14144"/>
    <cellStyle name="Header2 12 3 5 2 3 4" xfId="14145"/>
    <cellStyle name="Header2 12 3 5 2 4" xfId="14146"/>
    <cellStyle name="Header2 12 3 5 2 5" xfId="14147"/>
    <cellStyle name="Header2 12 3 5 2 6" xfId="14148"/>
    <cellStyle name="Header2 12 3 5 3" xfId="14149"/>
    <cellStyle name="Header2 12 3 5 3 2" xfId="14150"/>
    <cellStyle name="Header2 12 3 5 3 2 2" xfId="14151"/>
    <cellStyle name="Header2 12 3 5 3 2 3" xfId="14152"/>
    <cellStyle name="Header2 12 3 5 3 2 4" xfId="14153"/>
    <cellStyle name="Header2 12 3 5 3 3" xfId="14154"/>
    <cellStyle name="Header2 12 3 5 3 3 2" xfId="14155"/>
    <cellStyle name="Header2 12 3 5 3 3 3" xfId="14156"/>
    <cellStyle name="Header2 12 3 5 3 3 4" xfId="14157"/>
    <cellStyle name="Header2 12 3 5 3 4" xfId="14158"/>
    <cellStyle name="Header2 12 3 5 3 5" xfId="14159"/>
    <cellStyle name="Header2 12 3 5 3 6" xfId="14160"/>
    <cellStyle name="Header2 12 3 5 4" xfId="14161"/>
    <cellStyle name="Header2 12 3 5 5" xfId="14162"/>
    <cellStyle name="Header2 12 3 6" xfId="14163"/>
    <cellStyle name="Header2 12 3 6 2" xfId="14164"/>
    <cellStyle name="Header2 12 3 6 2 2" xfId="14165"/>
    <cellStyle name="Header2 12 3 6 2 2 2" xfId="14166"/>
    <cellStyle name="Header2 12 3 6 2 2 3" xfId="14167"/>
    <cellStyle name="Header2 12 3 6 2 2 4" xfId="14168"/>
    <cellStyle name="Header2 12 3 6 2 2 5" xfId="14169"/>
    <cellStyle name="Header2 12 3 6 2 3" xfId="14170"/>
    <cellStyle name="Header2 12 3 6 2 3 2" xfId="14171"/>
    <cellStyle name="Header2 12 3 6 2 3 3" xfId="14172"/>
    <cellStyle name="Header2 12 3 6 2 3 4" xfId="14173"/>
    <cellStyle name="Header2 12 3 6 2 4" xfId="14174"/>
    <cellStyle name="Header2 12 3 6 2 5" xfId="14175"/>
    <cellStyle name="Header2 12 3 6 2 6" xfId="14176"/>
    <cellStyle name="Header2 12 3 6 3" xfId="14177"/>
    <cellStyle name="Header2 12 3 6 3 2" xfId="14178"/>
    <cellStyle name="Header2 12 3 6 3 2 2" xfId="14179"/>
    <cellStyle name="Header2 12 3 6 3 2 3" xfId="14180"/>
    <cellStyle name="Header2 12 3 6 3 2 4" xfId="14181"/>
    <cellStyle name="Header2 12 3 6 3 3" xfId="14182"/>
    <cellStyle name="Header2 12 3 6 3 3 2" xfId="14183"/>
    <cellStyle name="Header2 12 3 6 3 3 3" xfId="14184"/>
    <cellStyle name="Header2 12 3 6 3 3 4" xfId="14185"/>
    <cellStyle name="Header2 12 3 6 3 4" xfId="14186"/>
    <cellStyle name="Header2 12 3 6 3 5" xfId="14187"/>
    <cellStyle name="Header2 12 3 6 3 6" xfId="14188"/>
    <cellStyle name="Header2 12 3 6 4" xfId="14189"/>
    <cellStyle name="Header2 12 3 6 5" xfId="14190"/>
    <cellStyle name="Header2 12 3 7" xfId="14191"/>
    <cellStyle name="Header2 12 3 7 2" xfId="14192"/>
    <cellStyle name="Header2 12 3 7 2 2" xfId="14193"/>
    <cellStyle name="Header2 12 3 7 2 2 2" xfId="14194"/>
    <cellStyle name="Header2 12 3 7 2 2 3" xfId="14195"/>
    <cellStyle name="Header2 12 3 7 2 2 4" xfId="14196"/>
    <cellStyle name="Header2 12 3 7 2 2 5" xfId="14197"/>
    <cellStyle name="Header2 12 3 7 2 3" xfId="14198"/>
    <cellStyle name="Header2 12 3 7 2 3 2" xfId="14199"/>
    <cellStyle name="Header2 12 3 7 2 3 3" xfId="14200"/>
    <cellStyle name="Header2 12 3 7 2 3 4" xfId="14201"/>
    <cellStyle name="Header2 12 3 7 2 4" xfId="14202"/>
    <cellStyle name="Header2 12 3 7 2 5" xfId="14203"/>
    <cellStyle name="Header2 12 3 7 2 6" xfId="14204"/>
    <cellStyle name="Header2 12 3 7 3" xfId="14205"/>
    <cellStyle name="Header2 12 3 7 3 2" xfId="14206"/>
    <cellStyle name="Header2 12 3 7 3 2 2" xfId="14207"/>
    <cellStyle name="Header2 12 3 7 3 2 3" xfId="14208"/>
    <cellStyle name="Header2 12 3 7 3 2 4" xfId="14209"/>
    <cellStyle name="Header2 12 3 7 3 3" xfId="14210"/>
    <cellStyle name="Header2 12 3 7 3 3 2" xfId="14211"/>
    <cellStyle name="Header2 12 3 7 3 3 3" xfId="14212"/>
    <cellStyle name="Header2 12 3 7 3 3 4" xfId="14213"/>
    <cellStyle name="Header2 12 3 7 3 4" xfId="14214"/>
    <cellStyle name="Header2 12 3 7 3 5" xfId="14215"/>
    <cellStyle name="Header2 12 3 7 3 6" xfId="14216"/>
    <cellStyle name="Header2 12 3 7 4" xfId="14217"/>
    <cellStyle name="Header2 12 3 7 5" xfId="14218"/>
    <cellStyle name="Header2 12 3 8" xfId="14219"/>
    <cellStyle name="Header2 12 3 8 2" xfId="14220"/>
    <cellStyle name="Header2 12 3 8 2 2" xfId="14221"/>
    <cellStyle name="Header2 12 3 8 2 2 2" xfId="14222"/>
    <cellStyle name="Header2 12 3 8 2 2 3" xfId="14223"/>
    <cellStyle name="Header2 12 3 8 2 2 4" xfId="14224"/>
    <cellStyle name="Header2 12 3 8 2 2 5" xfId="14225"/>
    <cellStyle name="Header2 12 3 8 2 3" xfId="14226"/>
    <cellStyle name="Header2 12 3 8 2 3 2" xfId="14227"/>
    <cellStyle name="Header2 12 3 8 2 3 3" xfId="14228"/>
    <cellStyle name="Header2 12 3 8 2 3 4" xfId="14229"/>
    <cellStyle name="Header2 12 3 8 2 4" xfId="14230"/>
    <cellStyle name="Header2 12 3 8 2 5" xfId="14231"/>
    <cellStyle name="Header2 12 3 8 2 6" xfId="14232"/>
    <cellStyle name="Header2 12 3 8 3" xfId="14233"/>
    <cellStyle name="Header2 12 3 8 3 2" xfId="14234"/>
    <cellStyle name="Header2 12 3 8 3 2 2" xfId="14235"/>
    <cellStyle name="Header2 12 3 8 3 2 3" xfId="14236"/>
    <cellStyle name="Header2 12 3 8 3 2 4" xfId="14237"/>
    <cellStyle name="Header2 12 3 8 3 3" xfId="14238"/>
    <cellStyle name="Header2 12 3 8 3 3 2" xfId="14239"/>
    <cellStyle name="Header2 12 3 8 3 3 3" xfId="14240"/>
    <cellStyle name="Header2 12 3 8 3 3 4" xfId="14241"/>
    <cellStyle name="Header2 12 3 8 3 4" xfId="14242"/>
    <cellStyle name="Header2 12 3 8 3 5" xfId="14243"/>
    <cellStyle name="Header2 12 3 8 3 6" xfId="14244"/>
    <cellStyle name="Header2 12 3 8 4" xfId="14245"/>
    <cellStyle name="Header2 12 3 8 5" xfId="14246"/>
    <cellStyle name="Header2 12 3 9" xfId="14247"/>
    <cellStyle name="Header2 12 3 9 2" xfId="14248"/>
    <cellStyle name="Header2 12 3 9 2 2" xfId="14249"/>
    <cellStyle name="Header2 12 3 9 2 2 2" xfId="14250"/>
    <cellStyle name="Header2 12 3 9 2 2 3" xfId="14251"/>
    <cellStyle name="Header2 12 3 9 2 2 4" xfId="14252"/>
    <cellStyle name="Header2 12 3 9 2 2 5" xfId="14253"/>
    <cellStyle name="Header2 12 3 9 2 3" xfId="14254"/>
    <cellStyle name="Header2 12 3 9 2 3 2" xfId="14255"/>
    <cellStyle name="Header2 12 3 9 2 3 3" xfId="14256"/>
    <cellStyle name="Header2 12 3 9 2 3 4" xfId="14257"/>
    <cellStyle name="Header2 12 3 9 2 4" xfId="14258"/>
    <cellStyle name="Header2 12 3 9 2 5" xfId="14259"/>
    <cellStyle name="Header2 12 3 9 2 6" xfId="14260"/>
    <cellStyle name="Header2 12 3 9 3" xfId="14261"/>
    <cellStyle name="Header2 12 3 9 3 2" xfId="14262"/>
    <cellStyle name="Header2 12 3 9 3 2 2" xfId="14263"/>
    <cellStyle name="Header2 12 3 9 3 2 3" xfId="14264"/>
    <cellStyle name="Header2 12 3 9 3 2 4" xfId="14265"/>
    <cellStyle name="Header2 12 3 9 3 3" xfId="14266"/>
    <cellStyle name="Header2 12 3 9 3 3 2" xfId="14267"/>
    <cellStyle name="Header2 12 3 9 3 3 3" xfId="14268"/>
    <cellStyle name="Header2 12 3 9 3 3 4" xfId="14269"/>
    <cellStyle name="Header2 12 3 9 3 4" xfId="14270"/>
    <cellStyle name="Header2 12 3 9 3 5" xfId="14271"/>
    <cellStyle name="Header2 12 3 9 3 6" xfId="14272"/>
    <cellStyle name="Header2 12 3 9 4" xfId="14273"/>
    <cellStyle name="Header2 12 3 9 5" xfId="14274"/>
    <cellStyle name="Header2 13" xfId="14275"/>
    <cellStyle name="Header2 13 2" xfId="14276"/>
    <cellStyle name="Header2 13 2 10" xfId="14277"/>
    <cellStyle name="Header2 13 2 10 2" xfId="14278"/>
    <cellStyle name="Header2 13 2 10 2 2" xfId="14279"/>
    <cellStyle name="Header2 13 2 10 2 2 2" xfId="14280"/>
    <cellStyle name="Header2 13 2 10 2 2 3" xfId="14281"/>
    <cellStyle name="Header2 13 2 10 2 2 4" xfId="14282"/>
    <cellStyle name="Header2 13 2 10 2 2 5" xfId="14283"/>
    <cellStyle name="Header2 13 2 10 2 3" xfId="14284"/>
    <cellStyle name="Header2 13 2 10 2 3 2" xfId="14285"/>
    <cellStyle name="Header2 13 2 10 2 3 3" xfId="14286"/>
    <cellStyle name="Header2 13 2 10 2 3 4" xfId="14287"/>
    <cellStyle name="Header2 13 2 10 2 4" xfId="14288"/>
    <cellStyle name="Header2 13 2 10 2 5" xfId="14289"/>
    <cellStyle name="Header2 13 2 10 2 6" xfId="14290"/>
    <cellStyle name="Header2 13 2 10 3" xfId="14291"/>
    <cellStyle name="Header2 13 2 10 3 2" xfId="14292"/>
    <cellStyle name="Header2 13 2 10 3 2 2" xfId="14293"/>
    <cellStyle name="Header2 13 2 10 3 2 3" xfId="14294"/>
    <cellStyle name="Header2 13 2 10 3 2 4" xfId="14295"/>
    <cellStyle name="Header2 13 2 10 3 3" xfId="14296"/>
    <cellStyle name="Header2 13 2 10 3 3 2" xfId="14297"/>
    <cellStyle name="Header2 13 2 10 3 3 3" xfId="14298"/>
    <cellStyle name="Header2 13 2 10 3 3 4" xfId="14299"/>
    <cellStyle name="Header2 13 2 10 3 4" xfId="14300"/>
    <cellStyle name="Header2 13 2 10 3 5" xfId="14301"/>
    <cellStyle name="Header2 13 2 10 3 6" xfId="14302"/>
    <cellStyle name="Header2 13 2 10 4" xfId="14303"/>
    <cellStyle name="Header2 13 2 10 5" xfId="14304"/>
    <cellStyle name="Header2 13 2 11" xfId="14305"/>
    <cellStyle name="Header2 13 2 11 2" xfId="14306"/>
    <cellStyle name="Header2 13 2 11 2 2" xfId="14307"/>
    <cellStyle name="Header2 13 2 11 2 2 2" xfId="14308"/>
    <cellStyle name="Header2 13 2 11 2 2 3" xfId="14309"/>
    <cellStyle name="Header2 13 2 11 2 2 4" xfId="14310"/>
    <cellStyle name="Header2 13 2 11 2 2 5" xfId="14311"/>
    <cellStyle name="Header2 13 2 11 2 3" xfId="14312"/>
    <cellStyle name="Header2 13 2 11 2 3 2" xfId="14313"/>
    <cellStyle name="Header2 13 2 11 2 3 3" xfId="14314"/>
    <cellStyle name="Header2 13 2 11 2 3 4" xfId="14315"/>
    <cellStyle name="Header2 13 2 11 2 4" xfId="14316"/>
    <cellStyle name="Header2 13 2 11 2 5" xfId="14317"/>
    <cellStyle name="Header2 13 2 11 2 6" xfId="14318"/>
    <cellStyle name="Header2 13 2 11 3" xfId="14319"/>
    <cellStyle name="Header2 13 2 11 3 2" xfId="14320"/>
    <cellStyle name="Header2 13 2 11 3 2 2" xfId="14321"/>
    <cellStyle name="Header2 13 2 11 3 2 3" xfId="14322"/>
    <cellStyle name="Header2 13 2 11 3 2 4" xfId="14323"/>
    <cellStyle name="Header2 13 2 11 3 3" xfId="14324"/>
    <cellStyle name="Header2 13 2 11 3 3 2" xfId="14325"/>
    <cellStyle name="Header2 13 2 11 3 3 3" xfId="14326"/>
    <cellStyle name="Header2 13 2 11 3 3 4" xfId="14327"/>
    <cellStyle name="Header2 13 2 11 3 4" xfId="14328"/>
    <cellStyle name="Header2 13 2 11 3 5" xfId="14329"/>
    <cellStyle name="Header2 13 2 11 3 6" xfId="14330"/>
    <cellStyle name="Header2 13 2 11 4" xfId="14331"/>
    <cellStyle name="Header2 13 2 11 5" xfId="14332"/>
    <cellStyle name="Header2 13 2 12" xfId="14333"/>
    <cellStyle name="Header2 13 2 12 2" xfId="14334"/>
    <cellStyle name="Header2 13 2 12 2 2" xfId="14335"/>
    <cellStyle name="Header2 13 2 12 2 2 2" xfId="14336"/>
    <cellStyle name="Header2 13 2 12 2 2 3" xfId="14337"/>
    <cellStyle name="Header2 13 2 12 2 2 4" xfId="14338"/>
    <cellStyle name="Header2 13 2 12 2 2 5" xfId="14339"/>
    <cellStyle name="Header2 13 2 12 2 3" xfId="14340"/>
    <cellStyle name="Header2 13 2 12 2 3 2" xfId="14341"/>
    <cellStyle name="Header2 13 2 12 2 3 3" xfId="14342"/>
    <cellStyle name="Header2 13 2 12 2 3 4" xfId="14343"/>
    <cellStyle name="Header2 13 2 12 2 4" xfId="14344"/>
    <cellStyle name="Header2 13 2 12 2 5" xfId="14345"/>
    <cellStyle name="Header2 13 2 12 2 6" xfId="14346"/>
    <cellStyle name="Header2 13 2 12 3" xfId="14347"/>
    <cellStyle name="Header2 13 2 12 3 2" xfId="14348"/>
    <cellStyle name="Header2 13 2 12 3 2 2" xfId="14349"/>
    <cellStyle name="Header2 13 2 12 3 2 3" xfId="14350"/>
    <cellStyle name="Header2 13 2 12 3 2 4" xfId="14351"/>
    <cellStyle name="Header2 13 2 12 3 3" xfId="14352"/>
    <cellStyle name="Header2 13 2 12 3 3 2" xfId="14353"/>
    <cellStyle name="Header2 13 2 12 3 3 3" xfId="14354"/>
    <cellStyle name="Header2 13 2 12 3 3 4" xfId="14355"/>
    <cellStyle name="Header2 13 2 12 3 4" xfId="14356"/>
    <cellStyle name="Header2 13 2 12 3 5" xfId="14357"/>
    <cellStyle name="Header2 13 2 12 3 6" xfId="14358"/>
    <cellStyle name="Header2 13 2 12 4" xfId="14359"/>
    <cellStyle name="Header2 13 2 12 5" xfId="14360"/>
    <cellStyle name="Header2 13 2 13" xfId="14361"/>
    <cellStyle name="Header2 13 2 13 2" xfId="14362"/>
    <cellStyle name="Header2 13 2 13 2 2" xfId="14363"/>
    <cellStyle name="Header2 13 2 13 2 2 2" xfId="14364"/>
    <cellStyle name="Header2 13 2 13 2 2 3" xfId="14365"/>
    <cellStyle name="Header2 13 2 13 2 2 4" xfId="14366"/>
    <cellStyle name="Header2 13 2 13 2 2 5" xfId="14367"/>
    <cellStyle name="Header2 13 2 13 2 3" xfId="14368"/>
    <cellStyle name="Header2 13 2 13 2 3 2" xfId="14369"/>
    <cellStyle name="Header2 13 2 13 2 3 3" xfId="14370"/>
    <cellStyle name="Header2 13 2 13 2 3 4" xfId="14371"/>
    <cellStyle name="Header2 13 2 13 2 4" xfId="14372"/>
    <cellStyle name="Header2 13 2 13 2 5" xfId="14373"/>
    <cellStyle name="Header2 13 2 13 2 6" xfId="14374"/>
    <cellStyle name="Header2 13 2 13 3" xfId="14375"/>
    <cellStyle name="Header2 13 2 13 3 2" xfId="14376"/>
    <cellStyle name="Header2 13 2 13 3 2 2" xfId="14377"/>
    <cellStyle name="Header2 13 2 13 3 2 3" xfId="14378"/>
    <cellStyle name="Header2 13 2 13 3 2 4" xfId="14379"/>
    <cellStyle name="Header2 13 2 13 3 3" xfId="14380"/>
    <cellStyle name="Header2 13 2 13 3 3 2" xfId="14381"/>
    <cellStyle name="Header2 13 2 13 3 3 3" xfId="14382"/>
    <cellStyle name="Header2 13 2 13 3 3 4" xfId="14383"/>
    <cellStyle name="Header2 13 2 13 3 4" xfId="14384"/>
    <cellStyle name="Header2 13 2 13 3 5" xfId="14385"/>
    <cellStyle name="Header2 13 2 13 3 6" xfId="14386"/>
    <cellStyle name="Header2 13 2 13 4" xfId="14387"/>
    <cellStyle name="Header2 13 2 13 5" xfId="14388"/>
    <cellStyle name="Header2 13 2 2" xfId="14389"/>
    <cellStyle name="Header2 13 2 2 2" xfId="14390"/>
    <cellStyle name="Header2 13 2 2 2 2" xfId="14391"/>
    <cellStyle name="Header2 13 2 2 2 2 2" xfId="14392"/>
    <cellStyle name="Header2 13 2 2 2 2 2 2" xfId="14393"/>
    <cellStyle name="Header2 13 2 2 2 2 2 3" xfId="14394"/>
    <cellStyle name="Header2 13 2 2 2 2 2 4" xfId="14395"/>
    <cellStyle name="Header2 13 2 2 2 2 2 5" xfId="14396"/>
    <cellStyle name="Header2 13 2 2 2 2 3" xfId="14397"/>
    <cellStyle name="Header2 13 2 2 2 2 3 2" xfId="14398"/>
    <cellStyle name="Header2 13 2 2 2 2 3 3" xfId="14399"/>
    <cellStyle name="Header2 13 2 2 2 2 3 4" xfId="14400"/>
    <cellStyle name="Header2 13 2 2 2 2 4" xfId="14401"/>
    <cellStyle name="Header2 13 2 2 2 2 5" xfId="14402"/>
    <cellStyle name="Header2 13 2 2 2 2 6" xfId="14403"/>
    <cellStyle name="Header2 13 2 2 2 3" xfId="14404"/>
    <cellStyle name="Header2 13 2 2 2 3 2" xfId="14405"/>
    <cellStyle name="Header2 13 2 2 2 3 2 2" xfId="14406"/>
    <cellStyle name="Header2 13 2 2 2 3 2 3" xfId="14407"/>
    <cellStyle name="Header2 13 2 2 2 3 2 4" xfId="14408"/>
    <cellStyle name="Header2 13 2 2 2 3 3" xfId="14409"/>
    <cellStyle name="Header2 13 2 2 2 3 3 2" xfId="14410"/>
    <cellStyle name="Header2 13 2 2 2 3 3 3" xfId="14411"/>
    <cellStyle name="Header2 13 2 2 2 3 3 4" xfId="14412"/>
    <cellStyle name="Header2 13 2 2 2 3 4" xfId="14413"/>
    <cellStyle name="Header2 13 2 2 2 3 5" xfId="14414"/>
    <cellStyle name="Header2 13 2 2 2 3 6" xfId="14415"/>
    <cellStyle name="Header2 13 2 2 2 4" xfId="14416"/>
    <cellStyle name="Header2 13 2 2 2 5" xfId="14417"/>
    <cellStyle name="Header2 13 2 2 3" xfId="14418"/>
    <cellStyle name="Header2 13 2 2 3 2" xfId="14419"/>
    <cellStyle name="Header2 13 2 2 3 2 2" xfId="14420"/>
    <cellStyle name="Header2 13 2 2 3 2 2 2" xfId="14421"/>
    <cellStyle name="Header2 13 2 2 3 2 2 3" xfId="14422"/>
    <cellStyle name="Header2 13 2 2 3 2 2 4" xfId="14423"/>
    <cellStyle name="Header2 13 2 2 3 2 2 5" xfId="14424"/>
    <cellStyle name="Header2 13 2 2 3 2 3" xfId="14425"/>
    <cellStyle name="Header2 13 2 2 3 2 3 2" xfId="14426"/>
    <cellStyle name="Header2 13 2 2 3 2 3 3" xfId="14427"/>
    <cellStyle name="Header2 13 2 2 3 2 3 4" xfId="14428"/>
    <cellStyle name="Header2 13 2 2 3 2 4" xfId="14429"/>
    <cellStyle name="Header2 13 2 2 3 2 5" xfId="14430"/>
    <cellStyle name="Header2 13 2 2 3 2 6" xfId="14431"/>
    <cellStyle name="Header2 13 2 2 3 3" xfId="14432"/>
    <cellStyle name="Header2 13 2 2 3 3 2" xfId="14433"/>
    <cellStyle name="Header2 13 2 2 3 3 2 2" xfId="14434"/>
    <cellStyle name="Header2 13 2 2 3 3 2 3" xfId="14435"/>
    <cellStyle name="Header2 13 2 2 3 3 2 4" xfId="14436"/>
    <cellStyle name="Header2 13 2 2 3 3 3" xfId="14437"/>
    <cellStyle name="Header2 13 2 2 3 3 3 2" xfId="14438"/>
    <cellStyle name="Header2 13 2 2 3 3 3 3" xfId="14439"/>
    <cellStyle name="Header2 13 2 2 3 3 3 4" xfId="14440"/>
    <cellStyle name="Header2 13 2 2 3 3 4" xfId="14441"/>
    <cellStyle name="Header2 13 2 2 3 3 5" xfId="14442"/>
    <cellStyle name="Header2 13 2 2 3 3 6" xfId="14443"/>
    <cellStyle name="Header2 13 2 2 3 4" xfId="14444"/>
    <cellStyle name="Header2 13 2 2 3 5" xfId="14445"/>
    <cellStyle name="Header2 13 2 3" xfId="14446"/>
    <cellStyle name="Header2 13 2 3 2" xfId="14447"/>
    <cellStyle name="Header2 13 2 3 2 2" xfId="14448"/>
    <cellStyle name="Header2 13 2 3 2 3" xfId="14449"/>
    <cellStyle name="Header2 13 2 3 3" xfId="14450"/>
    <cellStyle name="Header2 13 2 4" xfId="14451"/>
    <cellStyle name="Header2 13 2 4 2" xfId="14452"/>
    <cellStyle name="Header2 13 2 4 2 2" xfId="14453"/>
    <cellStyle name="Header2 13 2 4 2 3" xfId="14454"/>
    <cellStyle name="Header2 13 2 4 3" xfId="14455"/>
    <cellStyle name="Header2 13 2 5" xfId="14456"/>
    <cellStyle name="Header2 13 2 5 2" xfId="14457"/>
    <cellStyle name="Header2 13 2 5 2 2" xfId="14458"/>
    <cellStyle name="Header2 13 2 5 2 3" xfId="14459"/>
    <cellStyle name="Header2 13 2 5 3" xfId="14460"/>
    <cellStyle name="Header2 13 2 6" xfId="14461"/>
    <cellStyle name="Header2 13 2 6 2" xfId="14462"/>
    <cellStyle name="Header2 13 2 6 2 2" xfId="14463"/>
    <cellStyle name="Header2 13 2 6 2 2 2" xfId="14464"/>
    <cellStyle name="Header2 13 2 6 2 2 3" xfId="14465"/>
    <cellStyle name="Header2 13 2 6 2 2 4" xfId="14466"/>
    <cellStyle name="Header2 13 2 6 2 2 5" xfId="14467"/>
    <cellStyle name="Header2 13 2 6 2 3" xfId="14468"/>
    <cellStyle name="Header2 13 2 6 2 3 2" xfId="14469"/>
    <cellStyle name="Header2 13 2 6 2 3 3" xfId="14470"/>
    <cellStyle name="Header2 13 2 6 2 3 4" xfId="14471"/>
    <cellStyle name="Header2 13 2 6 2 4" xfId="14472"/>
    <cellStyle name="Header2 13 2 6 2 5" xfId="14473"/>
    <cellStyle name="Header2 13 2 6 2 6" xfId="14474"/>
    <cellStyle name="Header2 13 2 6 3" xfId="14475"/>
    <cellStyle name="Header2 13 2 6 3 2" xfId="14476"/>
    <cellStyle name="Header2 13 2 6 3 2 2" xfId="14477"/>
    <cellStyle name="Header2 13 2 6 3 2 3" xfId="14478"/>
    <cellStyle name="Header2 13 2 6 3 2 4" xfId="14479"/>
    <cellStyle name="Header2 13 2 6 3 3" xfId="14480"/>
    <cellStyle name="Header2 13 2 6 3 3 2" xfId="14481"/>
    <cellStyle name="Header2 13 2 6 3 3 3" xfId="14482"/>
    <cellStyle name="Header2 13 2 6 3 3 4" xfId="14483"/>
    <cellStyle name="Header2 13 2 6 3 4" xfId="14484"/>
    <cellStyle name="Header2 13 2 6 3 5" xfId="14485"/>
    <cellStyle name="Header2 13 2 6 3 6" xfId="14486"/>
    <cellStyle name="Header2 13 2 6 4" xfId="14487"/>
    <cellStyle name="Header2 13 2 6 5" xfId="14488"/>
    <cellStyle name="Header2 13 2 7" xfId="14489"/>
    <cellStyle name="Header2 13 2 7 2" xfId="14490"/>
    <cellStyle name="Header2 13 2 7 2 2" xfId="14491"/>
    <cellStyle name="Header2 13 2 7 2 2 2" xfId="14492"/>
    <cellStyle name="Header2 13 2 7 2 2 3" xfId="14493"/>
    <cellStyle name="Header2 13 2 7 2 2 4" xfId="14494"/>
    <cellStyle name="Header2 13 2 7 2 2 5" xfId="14495"/>
    <cellStyle name="Header2 13 2 7 2 3" xfId="14496"/>
    <cellStyle name="Header2 13 2 7 2 3 2" xfId="14497"/>
    <cellStyle name="Header2 13 2 7 2 3 3" xfId="14498"/>
    <cellStyle name="Header2 13 2 7 2 3 4" xfId="14499"/>
    <cellStyle name="Header2 13 2 7 2 4" xfId="14500"/>
    <cellStyle name="Header2 13 2 7 2 5" xfId="14501"/>
    <cellStyle name="Header2 13 2 7 2 6" xfId="14502"/>
    <cellStyle name="Header2 13 2 7 3" xfId="14503"/>
    <cellStyle name="Header2 13 2 7 3 2" xfId="14504"/>
    <cellStyle name="Header2 13 2 7 3 2 2" xfId="14505"/>
    <cellStyle name="Header2 13 2 7 3 2 3" xfId="14506"/>
    <cellStyle name="Header2 13 2 7 3 2 4" xfId="14507"/>
    <cellStyle name="Header2 13 2 7 3 3" xfId="14508"/>
    <cellStyle name="Header2 13 2 7 3 3 2" xfId="14509"/>
    <cellStyle name="Header2 13 2 7 3 3 3" xfId="14510"/>
    <cellStyle name="Header2 13 2 7 3 3 4" xfId="14511"/>
    <cellStyle name="Header2 13 2 7 3 4" xfId="14512"/>
    <cellStyle name="Header2 13 2 7 3 5" xfId="14513"/>
    <cellStyle name="Header2 13 2 7 3 6" xfId="14514"/>
    <cellStyle name="Header2 13 2 7 4" xfId="14515"/>
    <cellStyle name="Header2 13 2 7 5" xfId="14516"/>
    <cellStyle name="Header2 13 2 8" xfId="14517"/>
    <cellStyle name="Header2 13 2 8 2" xfId="14518"/>
    <cellStyle name="Header2 13 2 8 2 2" xfId="14519"/>
    <cellStyle name="Header2 13 2 8 2 2 2" xfId="14520"/>
    <cellStyle name="Header2 13 2 8 2 2 3" xfId="14521"/>
    <cellStyle name="Header2 13 2 8 2 2 4" xfId="14522"/>
    <cellStyle name="Header2 13 2 8 2 2 5" xfId="14523"/>
    <cellStyle name="Header2 13 2 8 2 3" xfId="14524"/>
    <cellStyle name="Header2 13 2 8 2 3 2" xfId="14525"/>
    <cellStyle name="Header2 13 2 8 2 3 3" xfId="14526"/>
    <cellStyle name="Header2 13 2 8 2 3 4" xfId="14527"/>
    <cellStyle name="Header2 13 2 8 2 4" xfId="14528"/>
    <cellStyle name="Header2 13 2 8 2 5" xfId="14529"/>
    <cellStyle name="Header2 13 2 8 2 6" xfId="14530"/>
    <cellStyle name="Header2 13 2 8 3" xfId="14531"/>
    <cellStyle name="Header2 13 2 8 3 2" xfId="14532"/>
    <cellStyle name="Header2 13 2 8 3 2 2" xfId="14533"/>
    <cellStyle name="Header2 13 2 8 3 2 3" xfId="14534"/>
    <cellStyle name="Header2 13 2 8 3 2 4" xfId="14535"/>
    <cellStyle name="Header2 13 2 8 3 3" xfId="14536"/>
    <cellStyle name="Header2 13 2 8 3 3 2" xfId="14537"/>
    <cellStyle name="Header2 13 2 8 3 3 3" xfId="14538"/>
    <cellStyle name="Header2 13 2 8 3 3 4" xfId="14539"/>
    <cellStyle name="Header2 13 2 8 3 4" xfId="14540"/>
    <cellStyle name="Header2 13 2 8 3 5" xfId="14541"/>
    <cellStyle name="Header2 13 2 8 3 6" xfId="14542"/>
    <cellStyle name="Header2 13 2 8 4" xfId="14543"/>
    <cellStyle name="Header2 13 2 8 5" xfId="14544"/>
    <cellStyle name="Header2 13 2 9" xfId="14545"/>
    <cellStyle name="Header2 13 2 9 2" xfId="14546"/>
    <cellStyle name="Header2 13 2 9 2 2" xfId="14547"/>
    <cellStyle name="Header2 13 2 9 2 2 2" xfId="14548"/>
    <cellStyle name="Header2 13 2 9 2 2 3" xfId="14549"/>
    <cellStyle name="Header2 13 2 9 2 2 4" xfId="14550"/>
    <cellStyle name="Header2 13 2 9 2 2 5" xfId="14551"/>
    <cellStyle name="Header2 13 2 9 2 3" xfId="14552"/>
    <cellStyle name="Header2 13 2 9 2 3 2" xfId="14553"/>
    <cellStyle name="Header2 13 2 9 2 3 3" xfId="14554"/>
    <cellStyle name="Header2 13 2 9 2 3 4" xfId="14555"/>
    <cellStyle name="Header2 13 2 9 2 4" xfId="14556"/>
    <cellStyle name="Header2 13 2 9 2 5" xfId="14557"/>
    <cellStyle name="Header2 13 2 9 2 6" xfId="14558"/>
    <cellStyle name="Header2 13 2 9 3" xfId="14559"/>
    <cellStyle name="Header2 13 2 9 3 2" xfId="14560"/>
    <cellStyle name="Header2 13 2 9 3 2 2" xfId="14561"/>
    <cellStyle name="Header2 13 2 9 3 2 3" xfId="14562"/>
    <cellStyle name="Header2 13 2 9 3 2 4" xfId="14563"/>
    <cellStyle name="Header2 13 2 9 3 3" xfId="14564"/>
    <cellStyle name="Header2 13 2 9 3 3 2" xfId="14565"/>
    <cellStyle name="Header2 13 2 9 3 3 3" xfId="14566"/>
    <cellStyle name="Header2 13 2 9 3 3 4" xfId="14567"/>
    <cellStyle name="Header2 13 2 9 3 4" xfId="14568"/>
    <cellStyle name="Header2 13 2 9 3 5" xfId="14569"/>
    <cellStyle name="Header2 13 2 9 3 6" xfId="14570"/>
    <cellStyle name="Header2 13 2 9 4" xfId="14571"/>
    <cellStyle name="Header2 13 2 9 5" xfId="14572"/>
    <cellStyle name="Header2 13 3" xfId="14573"/>
    <cellStyle name="Header2 13 3 10" xfId="14574"/>
    <cellStyle name="Header2 13 3 10 2" xfId="14575"/>
    <cellStyle name="Header2 13 3 10 2 2" xfId="14576"/>
    <cellStyle name="Header2 13 3 10 2 2 2" xfId="14577"/>
    <cellStyle name="Header2 13 3 10 2 2 3" xfId="14578"/>
    <cellStyle name="Header2 13 3 10 2 2 4" xfId="14579"/>
    <cellStyle name="Header2 13 3 10 2 2 5" xfId="14580"/>
    <cellStyle name="Header2 13 3 10 2 3" xfId="14581"/>
    <cellStyle name="Header2 13 3 10 2 3 2" xfId="14582"/>
    <cellStyle name="Header2 13 3 10 2 3 3" xfId="14583"/>
    <cellStyle name="Header2 13 3 10 2 3 4" xfId="14584"/>
    <cellStyle name="Header2 13 3 10 2 4" xfId="14585"/>
    <cellStyle name="Header2 13 3 10 2 5" xfId="14586"/>
    <cellStyle name="Header2 13 3 10 2 6" xfId="14587"/>
    <cellStyle name="Header2 13 3 10 3" xfId="14588"/>
    <cellStyle name="Header2 13 3 10 3 2" xfId="14589"/>
    <cellStyle name="Header2 13 3 10 3 2 2" xfId="14590"/>
    <cellStyle name="Header2 13 3 10 3 2 3" xfId="14591"/>
    <cellStyle name="Header2 13 3 10 3 2 4" xfId="14592"/>
    <cellStyle name="Header2 13 3 10 3 3" xfId="14593"/>
    <cellStyle name="Header2 13 3 10 3 3 2" xfId="14594"/>
    <cellStyle name="Header2 13 3 10 3 3 3" xfId="14595"/>
    <cellStyle name="Header2 13 3 10 3 3 4" xfId="14596"/>
    <cellStyle name="Header2 13 3 10 3 4" xfId="14597"/>
    <cellStyle name="Header2 13 3 10 3 5" xfId="14598"/>
    <cellStyle name="Header2 13 3 10 3 6" xfId="14599"/>
    <cellStyle name="Header2 13 3 10 4" xfId="14600"/>
    <cellStyle name="Header2 13 3 10 5" xfId="14601"/>
    <cellStyle name="Header2 13 3 11" xfId="14602"/>
    <cellStyle name="Header2 13 3 11 2" xfId="14603"/>
    <cellStyle name="Header2 13 3 11 2 2" xfId="14604"/>
    <cellStyle name="Header2 13 3 11 2 2 2" xfId="14605"/>
    <cellStyle name="Header2 13 3 11 2 2 3" xfId="14606"/>
    <cellStyle name="Header2 13 3 11 2 2 4" xfId="14607"/>
    <cellStyle name="Header2 13 3 11 2 2 5" xfId="14608"/>
    <cellStyle name="Header2 13 3 11 2 3" xfId="14609"/>
    <cellStyle name="Header2 13 3 11 2 3 2" xfId="14610"/>
    <cellStyle name="Header2 13 3 11 2 3 3" xfId="14611"/>
    <cellStyle name="Header2 13 3 11 2 3 4" xfId="14612"/>
    <cellStyle name="Header2 13 3 11 2 4" xfId="14613"/>
    <cellStyle name="Header2 13 3 11 2 5" xfId="14614"/>
    <cellStyle name="Header2 13 3 11 2 6" xfId="14615"/>
    <cellStyle name="Header2 13 3 11 3" xfId="14616"/>
    <cellStyle name="Header2 13 3 11 3 2" xfId="14617"/>
    <cellStyle name="Header2 13 3 11 3 2 2" xfId="14618"/>
    <cellStyle name="Header2 13 3 11 3 2 3" xfId="14619"/>
    <cellStyle name="Header2 13 3 11 3 2 4" xfId="14620"/>
    <cellStyle name="Header2 13 3 11 3 3" xfId="14621"/>
    <cellStyle name="Header2 13 3 11 3 3 2" xfId="14622"/>
    <cellStyle name="Header2 13 3 11 3 3 3" xfId="14623"/>
    <cellStyle name="Header2 13 3 11 3 3 4" xfId="14624"/>
    <cellStyle name="Header2 13 3 11 3 4" xfId="14625"/>
    <cellStyle name="Header2 13 3 11 3 5" xfId="14626"/>
    <cellStyle name="Header2 13 3 11 3 6" xfId="14627"/>
    <cellStyle name="Header2 13 3 11 4" xfId="14628"/>
    <cellStyle name="Header2 13 3 11 5" xfId="14629"/>
    <cellStyle name="Header2 13 3 12" xfId="14630"/>
    <cellStyle name="Header2 13 3 12 2" xfId="14631"/>
    <cellStyle name="Header2 13 3 12 2 2" xfId="14632"/>
    <cellStyle name="Header2 13 3 12 2 2 2" xfId="14633"/>
    <cellStyle name="Header2 13 3 12 2 2 3" xfId="14634"/>
    <cellStyle name="Header2 13 3 12 2 2 4" xfId="14635"/>
    <cellStyle name="Header2 13 3 12 2 2 5" xfId="14636"/>
    <cellStyle name="Header2 13 3 12 2 3" xfId="14637"/>
    <cellStyle name="Header2 13 3 12 2 3 2" xfId="14638"/>
    <cellStyle name="Header2 13 3 12 2 3 3" xfId="14639"/>
    <cellStyle name="Header2 13 3 12 2 3 4" xfId="14640"/>
    <cellStyle name="Header2 13 3 12 2 4" xfId="14641"/>
    <cellStyle name="Header2 13 3 12 2 5" xfId="14642"/>
    <cellStyle name="Header2 13 3 12 2 6" xfId="14643"/>
    <cellStyle name="Header2 13 3 12 3" xfId="14644"/>
    <cellStyle name="Header2 13 3 12 3 2" xfId="14645"/>
    <cellStyle name="Header2 13 3 12 3 2 2" xfId="14646"/>
    <cellStyle name="Header2 13 3 12 3 2 3" xfId="14647"/>
    <cellStyle name="Header2 13 3 12 3 2 4" xfId="14648"/>
    <cellStyle name="Header2 13 3 12 3 3" xfId="14649"/>
    <cellStyle name="Header2 13 3 12 3 3 2" xfId="14650"/>
    <cellStyle name="Header2 13 3 12 3 3 3" xfId="14651"/>
    <cellStyle name="Header2 13 3 12 3 3 4" xfId="14652"/>
    <cellStyle name="Header2 13 3 12 3 4" xfId="14653"/>
    <cellStyle name="Header2 13 3 12 3 5" xfId="14654"/>
    <cellStyle name="Header2 13 3 12 3 6" xfId="14655"/>
    <cellStyle name="Header2 13 3 12 4" xfId="14656"/>
    <cellStyle name="Header2 13 3 12 5" xfId="14657"/>
    <cellStyle name="Header2 13 3 2" xfId="14658"/>
    <cellStyle name="Header2 13 3 2 2" xfId="14659"/>
    <cellStyle name="Header2 13 3 2 2 2" xfId="14660"/>
    <cellStyle name="Header2 13 3 2 2 3" xfId="14661"/>
    <cellStyle name="Header2 13 3 2 3" xfId="14662"/>
    <cellStyle name="Header2 13 3 3" xfId="14663"/>
    <cellStyle name="Header2 13 3 3 2" xfId="14664"/>
    <cellStyle name="Header2 13 3 3 2 2" xfId="14665"/>
    <cellStyle name="Header2 13 3 3 2 3" xfId="14666"/>
    <cellStyle name="Header2 13 3 3 3" xfId="14667"/>
    <cellStyle name="Header2 13 3 4" xfId="14668"/>
    <cellStyle name="Header2 13 3 4 2" xfId="14669"/>
    <cellStyle name="Header2 13 3 4 2 2" xfId="14670"/>
    <cellStyle name="Header2 13 3 4 2 3" xfId="14671"/>
    <cellStyle name="Header2 13 3 4 3" xfId="14672"/>
    <cellStyle name="Header2 13 3 5" xfId="14673"/>
    <cellStyle name="Header2 13 3 5 2" xfId="14674"/>
    <cellStyle name="Header2 13 3 5 2 2" xfId="14675"/>
    <cellStyle name="Header2 13 3 5 2 2 2" xfId="14676"/>
    <cellStyle name="Header2 13 3 5 2 2 3" xfId="14677"/>
    <cellStyle name="Header2 13 3 5 2 2 4" xfId="14678"/>
    <cellStyle name="Header2 13 3 5 2 2 5" xfId="14679"/>
    <cellStyle name="Header2 13 3 5 2 3" xfId="14680"/>
    <cellStyle name="Header2 13 3 5 2 3 2" xfId="14681"/>
    <cellStyle name="Header2 13 3 5 2 3 3" xfId="14682"/>
    <cellStyle name="Header2 13 3 5 2 3 4" xfId="14683"/>
    <cellStyle name="Header2 13 3 5 2 4" xfId="14684"/>
    <cellStyle name="Header2 13 3 5 2 5" xfId="14685"/>
    <cellStyle name="Header2 13 3 5 2 6" xfId="14686"/>
    <cellStyle name="Header2 13 3 5 3" xfId="14687"/>
    <cellStyle name="Header2 13 3 5 3 2" xfId="14688"/>
    <cellStyle name="Header2 13 3 5 3 2 2" xfId="14689"/>
    <cellStyle name="Header2 13 3 5 3 2 3" xfId="14690"/>
    <cellStyle name="Header2 13 3 5 3 2 4" xfId="14691"/>
    <cellStyle name="Header2 13 3 5 3 3" xfId="14692"/>
    <cellStyle name="Header2 13 3 5 3 3 2" xfId="14693"/>
    <cellStyle name="Header2 13 3 5 3 3 3" xfId="14694"/>
    <cellStyle name="Header2 13 3 5 3 3 4" xfId="14695"/>
    <cellStyle name="Header2 13 3 5 3 4" xfId="14696"/>
    <cellStyle name="Header2 13 3 5 3 5" xfId="14697"/>
    <cellStyle name="Header2 13 3 5 3 6" xfId="14698"/>
    <cellStyle name="Header2 13 3 5 4" xfId="14699"/>
    <cellStyle name="Header2 13 3 5 5" xfId="14700"/>
    <cellStyle name="Header2 13 3 6" xfId="14701"/>
    <cellStyle name="Header2 13 3 6 2" xfId="14702"/>
    <cellStyle name="Header2 13 3 6 2 2" xfId="14703"/>
    <cellStyle name="Header2 13 3 6 2 2 2" xfId="14704"/>
    <cellStyle name="Header2 13 3 6 2 2 3" xfId="14705"/>
    <cellStyle name="Header2 13 3 6 2 2 4" xfId="14706"/>
    <cellStyle name="Header2 13 3 6 2 2 5" xfId="14707"/>
    <cellStyle name="Header2 13 3 6 2 3" xfId="14708"/>
    <cellStyle name="Header2 13 3 6 2 3 2" xfId="14709"/>
    <cellStyle name="Header2 13 3 6 2 3 3" xfId="14710"/>
    <cellStyle name="Header2 13 3 6 2 3 4" xfId="14711"/>
    <cellStyle name="Header2 13 3 6 2 4" xfId="14712"/>
    <cellStyle name="Header2 13 3 6 2 5" xfId="14713"/>
    <cellStyle name="Header2 13 3 6 2 6" xfId="14714"/>
    <cellStyle name="Header2 13 3 6 3" xfId="14715"/>
    <cellStyle name="Header2 13 3 6 3 2" xfId="14716"/>
    <cellStyle name="Header2 13 3 6 3 2 2" xfId="14717"/>
    <cellStyle name="Header2 13 3 6 3 2 3" xfId="14718"/>
    <cellStyle name="Header2 13 3 6 3 2 4" xfId="14719"/>
    <cellStyle name="Header2 13 3 6 3 3" xfId="14720"/>
    <cellStyle name="Header2 13 3 6 3 3 2" xfId="14721"/>
    <cellStyle name="Header2 13 3 6 3 3 3" xfId="14722"/>
    <cellStyle name="Header2 13 3 6 3 3 4" xfId="14723"/>
    <cellStyle name="Header2 13 3 6 3 4" xfId="14724"/>
    <cellStyle name="Header2 13 3 6 3 5" xfId="14725"/>
    <cellStyle name="Header2 13 3 6 3 6" xfId="14726"/>
    <cellStyle name="Header2 13 3 6 4" xfId="14727"/>
    <cellStyle name="Header2 13 3 6 5" xfId="14728"/>
    <cellStyle name="Header2 13 3 7" xfId="14729"/>
    <cellStyle name="Header2 13 3 7 2" xfId="14730"/>
    <cellStyle name="Header2 13 3 7 2 2" xfId="14731"/>
    <cellStyle name="Header2 13 3 7 2 2 2" xfId="14732"/>
    <cellStyle name="Header2 13 3 7 2 2 3" xfId="14733"/>
    <cellStyle name="Header2 13 3 7 2 2 4" xfId="14734"/>
    <cellStyle name="Header2 13 3 7 2 2 5" xfId="14735"/>
    <cellStyle name="Header2 13 3 7 2 3" xfId="14736"/>
    <cellStyle name="Header2 13 3 7 2 3 2" xfId="14737"/>
    <cellStyle name="Header2 13 3 7 2 3 3" xfId="14738"/>
    <cellStyle name="Header2 13 3 7 2 3 4" xfId="14739"/>
    <cellStyle name="Header2 13 3 7 2 4" xfId="14740"/>
    <cellStyle name="Header2 13 3 7 2 5" xfId="14741"/>
    <cellStyle name="Header2 13 3 7 2 6" xfId="14742"/>
    <cellStyle name="Header2 13 3 7 3" xfId="14743"/>
    <cellStyle name="Header2 13 3 7 3 2" xfId="14744"/>
    <cellStyle name="Header2 13 3 7 3 2 2" xfId="14745"/>
    <cellStyle name="Header2 13 3 7 3 2 3" xfId="14746"/>
    <cellStyle name="Header2 13 3 7 3 2 4" xfId="14747"/>
    <cellStyle name="Header2 13 3 7 3 3" xfId="14748"/>
    <cellStyle name="Header2 13 3 7 3 3 2" xfId="14749"/>
    <cellStyle name="Header2 13 3 7 3 3 3" xfId="14750"/>
    <cellStyle name="Header2 13 3 7 3 3 4" xfId="14751"/>
    <cellStyle name="Header2 13 3 7 3 4" xfId="14752"/>
    <cellStyle name="Header2 13 3 7 3 5" xfId="14753"/>
    <cellStyle name="Header2 13 3 7 3 6" xfId="14754"/>
    <cellStyle name="Header2 13 3 7 4" xfId="14755"/>
    <cellStyle name="Header2 13 3 7 5" xfId="14756"/>
    <cellStyle name="Header2 13 3 8" xfId="14757"/>
    <cellStyle name="Header2 13 3 8 2" xfId="14758"/>
    <cellStyle name="Header2 13 3 8 2 2" xfId="14759"/>
    <cellStyle name="Header2 13 3 8 2 2 2" xfId="14760"/>
    <cellStyle name="Header2 13 3 8 2 2 3" xfId="14761"/>
    <cellStyle name="Header2 13 3 8 2 2 4" xfId="14762"/>
    <cellStyle name="Header2 13 3 8 2 2 5" xfId="14763"/>
    <cellStyle name="Header2 13 3 8 2 3" xfId="14764"/>
    <cellStyle name="Header2 13 3 8 2 3 2" xfId="14765"/>
    <cellStyle name="Header2 13 3 8 2 3 3" xfId="14766"/>
    <cellStyle name="Header2 13 3 8 2 3 4" xfId="14767"/>
    <cellStyle name="Header2 13 3 8 2 4" xfId="14768"/>
    <cellStyle name="Header2 13 3 8 2 5" xfId="14769"/>
    <cellStyle name="Header2 13 3 8 2 6" xfId="14770"/>
    <cellStyle name="Header2 13 3 8 3" xfId="14771"/>
    <cellStyle name="Header2 13 3 8 3 2" xfId="14772"/>
    <cellStyle name="Header2 13 3 8 3 2 2" xfId="14773"/>
    <cellStyle name="Header2 13 3 8 3 2 3" xfId="14774"/>
    <cellStyle name="Header2 13 3 8 3 2 4" xfId="14775"/>
    <cellStyle name="Header2 13 3 8 3 3" xfId="14776"/>
    <cellStyle name="Header2 13 3 8 3 3 2" xfId="14777"/>
    <cellStyle name="Header2 13 3 8 3 3 3" xfId="14778"/>
    <cellStyle name="Header2 13 3 8 3 3 4" xfId="14779"/>
    <cellStyle name="Header2 13 3 8 3 4" xfId="14780"/>
    <cellStyle name="Header2 13 3 8 3 5" xfId="14781"/>
    <cellStyle name="Header2 13 3 8 3 6" xfId="14782"/>
    <cellStyle name="Header2 13 3 8 4" xfId="14783"/>
    <cellStyle name="Header2 13 3 8 5" xfId="14784"/>
    <cellStyle name="Header2 13 3 9" xfId="14785"/>
    <cellStyle name="Header2 13 3 9 2" xfId="14786"/>
    <cellStyle name="Header2 13 3 9 2 2" xfId="14787"/>
    <cellStyle name="Header2 13 3 9 2 2 2" xfId="14788"/>
    <cellStyle name="Header2 13 3 9 2 2 3" xfId="14789"/>
    <cellStyle name="Header2 13 3 9 2 2 4" xfId="14790"/>
    <cellStyle name="Header2 13 3 9 2 2 5" xfId="14791"/>
    <cellStyle name="Header2 13 3 9 2 3" xfId="14792"/>
    <cellStyle name="Header2 13 3 9 2 3 2" xfId="14793"/>
    <cellStyle name="Header2 13 3 9 2 3 3" xfId="14794"/>
    <cellStyle name="Header2 13 3 9 2 3 4" xfId="14795"/>
    <cellStyle name="Header2 13 3 9 2 4" xfId="14796"/>
    <cellStyle name="Header2 13 3 9 2 5" xfId="14797"/>
    <cellStyle name="Header2 13 3 9 2 6" xfId="14798"/>
    <cellStyle name="Header2 13 3 9 3" xfId="14799"/>
    <cellStyle name="Header2 13 3 9 3 2" xfId="14800"/>
    <cellStyle name="Header2 13 3 9 3 2 2" xfId="14801"/>
    <cellStyle name="Header2 13 3 9 3 2 3" xfId="14802"/>
    <cellStyle name="Header2 13 3 9 3 2 4" xfId="14803"/>
    <cellStyle name="Header2 13 3 9 3 3" xfId="14804"/>
    <cellStyle name="Header2 13 3 9 3 3 2" xfId="14805"/>
    <cellStyle name="Header2 13 3 9 3 3 3" xfId="14806"/>
    <cellStyle name="Header2 13 3 9 3 3 4" xfId="14807"/>
    <cellStyle name="Header2 13 3 9 3 4" xfId="14808"/>
    <cellStyle name="Header2 13 3 9 3 5" xfId="14809"/>
    <cellStyle name="Header2 13 3 9 3 6" xfId="14810"/>
    <cellStyle name="Header2 13 3 9 4" xfId="14811"/>
    <cellStyle name="Header2 13 3 9 5" xfId="14812"/>
    <cellStyle name="Header2 14" xfId="14813"/>
    <cellStyle name="Header2 14 2" xfId="14814"/>
    <cellStyle name="Header2 14 2 10" xfId="14815"/>
    <cellStyle name="Header2 14 2 10 2" xfId="14816"/>
    <cellStyle name="Header2 14 2 10 2 2" xfId="14817"/>
    <cellStyle name="Header2 14 2 10 2 2 2" xfId="14818"/>
    <cellStyle name="Header2 14 2 10 2 2 3" xfId="14819"/>
    <cellStyle name="Header2 14 2 10 2 2 4" xfId="14820"/>
    <cellStyle name="Header2 14 2 10 2 2 5" xfId="14821"/>
    <cellStyle name="Header2 14 2 10 2 3" xfId="14822"/>
    <cellStyle name="Header2 14 2 10 2 3 2" xfId="14823"/>
    <cellStyle name="Header2 14 2 10 2 3 3" xfId="14824"/>
    <cellStyle name="Header2 14 2 10 2 3 4" xfId="14825"/>
    <cellStyle name="Header2 14 2 10 2 4" xfId="14826"/>
    <cellStyle name="Header2 14 2 10 2 5" xfId="14827"/>
    <cellStyle name="Header2 14 2 10 2 6" xfId="14828"/>
    <cellStyle name="Header2 14 2 10 3" xfId="14829"/>
    <cellStyle name="Header2 14 2 10 3 2" xfId="14830"/>
    <cellStyle name="Header2 14 2 10 3 2 2" xfId="14831"/>
    <cellStyle name="Header2 14 2 10 3 2 3" xfId="14832"/>
    <cellStyle name="Header2 14 2 10 3 2 4" xfId="14833"/>
    <cellStyle name="Header2 14 2 10 3 3" xfId="14834"/>
    <cellStyle name="Header2 14 2 10 3 3 2" xfId="14835"/>
    <cellStyle name="Header2 14 2 10 3 3 3" xfId="14836"/>
    <cellStyle name="Header2 14 2 10 3 3 4" xfId="14837"/>
    <cellStyle name="Header2 14 2 10 3 4" xfId="14838"/>
    <cellStyle name="Header2 14 2 10 3 5" xfId="14839"/>
    <cellStyle name="Header2 14 2 10 3 6" xfId="14840"/>
    <cellStyle name="Header2 14 2 10 4" xfId="14841"/>
    <cellStyle name="Header2 14 2 10 5" xfId="14842"/>
    <cellStyle name="Header2 14 2 11" xfId="14843"/>
    <cellStyle name="Header2 14 2 11 2" xfId="14844"/>
    <cellStyle name="Header2 14 2 11 2 2" xfId="14845"/>
    <cellStyle name="Header2 14 2 11 2 2 2" xfId="14846"/>
    <cellStyle name="Header2 14 2 11 2 2 3" xfId="14847"/>
    <cellStyle name="Header2 14 2 11 2 2 4" xfId="14848"/>
    <cellStyle name="Header2 14 2 11 2 2 5" xfId="14849"/>
    <cellStyle name="Header2 14 2 11 2 3" xfId="14850"/>
    <cellStyle name="Header2 14 2 11 2 3 2" xfId="14851"/>
    <cellStyle name="Header2 14 2 11 2 3 3" xfId="14852"/>
    <cellStyle name="Header2 14 2 11 2 3 4" xfId="14853"/>
    <cellStyle name="Header2 14 2 11 2 4" xfId="14854"/>
    <cellStyle name="Header2 14 2 11 2 5" xfId="14855"/>
    <cellStyle name="Header2 14 2 11 2 6" xfId="14856"/>
    <cellStyle name="Header2 14 2 11 3" xfId="14857"/>
    <cellStyle name="Header2 14 2 11 3 2" xfId="14858"/>
    <cellStyle name="Header2 14 2 11 3 2 2" xfId="14859"/>
    <cellStyle name="Header2 14 2 11 3 2 3" xfId="14860"/>
    <cellStyle name="Header2 14 2 11 3 2 4" xfId="14861"/>
    <cellStyle name="Header2 14 2 11 3 3" xfId="14862"/>
    <cellStyle name="Header2 14 2 11 3 3 2" xfId="14863"/>
    <cellStyle name="Header2 14 2 11 3 3 3" xfId="14864"/>
    <cellStyle name="Header2 14 2 11 3 3 4" xfId="14865"/>
    <cellStyle name="Header2 14 2 11 3 4" xfId="14866"/>
    <cellStyle name="Header2 14 2 11 3 5" xfId="14867"/>
    <cellStyle name="Header2 14 2 11 3 6" xfId="14868"/>
    <cellStyle name="Header2 14 2 11 4" xfId="14869"/>
    <cellStyle name="Header2 14 2 11 5" xfId="14870"/>
    <cellStyle name="Header2 14 2 12" xfId="14871"/>
    <cellStyle name="Header2 14 2 12 2" xfId="14872"/>
    <cellStyle name="Header2 14 2 12 2 2" xfId="14873"/>
    <cellStyle name="Header2 14 2 12 2 2 2" xfId="14874"/>
    <cellStyle name="Header2 14 2 12 2 2 3" xfId="14875"/>
    <cellStyle name="Header2 14 2 12 2 2 4" xfId="14876"/>
    <cellStyle name="Header2 14 2 12 2 2 5" xfId="14877"/>
    <cellStyle name="Header2 14 2 12 2 3" xfId="14878"/>
    <cellStyle name="Header2 14 2 12 2 3 2" xfId="14879"/>
    <cellStyle name="Header2 14 2 12 2 3 3" xfId="14880"/>
    <cellStyle name="Header2 14 2 12 2 3 4" xfId="14881"/>
    <cellStyle name="Header2 14 2 12 2 4" xfId="14882"/>
    <cellStyle name="Header2 14 2 12 2 5" xfId="14883"/>
    <cellStyle name="Header2 14 2 12 2 6" xfId="14884"/>
    <cellStyle name="Header2 14 2 12 3" xfId="14885"/>
    <cellStyle name="Header2 14 2 12 3 2" xfId="14886"/>
    <cellStyle name="Header2 14 2 12 3 2 2" xfId="14887"/>
    <cellStyle name="Header2 14 2 12 3 2 3" xfId="14888"/>
    <cellStyle name="Header2 14 2 12 3 2 4" xfId="14889"/>
    <cellStyle name="Header2 14 2 12 3 3" xfId="14890"/>
    <cellStyle name="Header2 14 2 12 3 3 2" xfId="14891"/>
    <cellStyle name="Header2 14 2 12 3 3 3" xfId="14892"/>
    <cellStyle name="Header2 14 2 12 3 3 4" xfId="14893"/>
    <cellStyle name="Header2 14 2 12 3 4" xfId="14894"/>
    <cellStyle name="Header2 14 2 12 3 5" xfId="14895"/>
    <cellStyle name="Header2 14 2 12 3 6" xfId="14896"/>
    <cellStyle name="Header2 14 2 12 4" xfId="14897"/>
    <cellStyle name="Header2 14 2 12 5" xfId="14898"/>
    <cellStyle name="Header2 14 2 13" xfId="14899"/>
    <cellStyle name="Header2 14 2 13 2" xfId="14900"/>
    <cellStyle name="Header2 14 2 13 2 2" xfId="14901"/>
    <cellStyle name="Header2 14 2 13 2 2 2" xfId="14902"/>
    <cellStyle name="Header2 14 2 13 2 2 3" xfId="14903"/>
    <cellStyle name="Header2 14 2 13 2 2 4" xfId="14904"/>
    <cellStyle name="Header2 14 2 13 2 2 5" xfId="14905"/>
    <cellStyle name="Header2 14 2 13 2 3" xfId="14906"/>
    <cellStyle name="Header2 14 2 13 2 3 2" xfId="14907"/>
    <cellStyle name="Header2 14 2 13 2 3 3" xfId="14908"/>
    <cellStyle name="Header2 14 2 13 2 3 4" xfId="14909"/>
    <cellStyle name="Header2 14 2 13 2 4" xfId="14910"/>
    <cellStyle name="Header2 14 2 13 2 5" xfId="14911"/>
    <cellStyle name="Header2 14 2 13 2 6" xfId="14912"/>
    <cellStyle name="Header2 14 2 13 3" xfId="14913"/>
    <cellStyle name="Header2 14 2 13 3 2" xfId="14914"/>
    <cellStyle name="Header2 14 2 13 3 2 2" xfId="14915"/>
    <cellStyle name="Header2 14 2 13 3 2 3" xfId="14916"/>
    <cellStyle name="Header2 14 2 13 3 2 4" xfId="14917"/>
    <cellStyle name="Header2 14 2 13 3 3" xfId="14918"/>
    <cellStyle name="Header2 14 2 13 3 3 2" xfId="14919"/>
    <cellStyle name="Header2 14 2 13 3 3 3" xfId="14920"/>
    <cellStyle name="Header2 14 2 13 3 3 4" xfId="14921"/>
    <cellStyle name="Header2 14 2 13 3 4" xfId="14922"/>
    <cellStyle name="Header2 14 2 13 3 5" xfId="14923"/>
    <cellStyle name="Header2 14 2 13 3 6" xfId="14924"/>
    <cellStyle name="Header2 14 2 13 4" xfId="14925"/>
    <cellStyle name="Header2 14 2 13 5" xfId="14926"/>
    <cellStyle name="Header2 14 2 2" xfId="14927"/>
    <cellStyle name="Header2 14 2 2 2" xfId="14928"/>
    <cellStyle name="Header2 14 2 2 2 2" xfId="14929"/>
    <cellStyle name="Header2 14 2 2 2 2 2" xfId="14930"/>
    <cellStyle name="Header2 14 2 2 2 2 2 2" xfId="14931"/>
    <cellStyle name="Header2 14 2 2 2 2 2 3" xfId="14932"/>
    <cellStyle name="Header2 14 2 2 2 2 2 4" xfId="14933"/>
    <cellStyle name="Header2 14 2 2 2 2 2 5" xfId="14934"/>
    <cellStyle name="Header2 14 2 2 2 2 3" xfId="14935"/>
    <cellStyle name="Header2 14 2 2 2 2 3 2" xfId="14936"/>
    <cellStyle name="Header2 14 2 2 2 2 3 3" xfId="14937"/>
    <cellStyle name="Header2 14 2 2 2 2 3 4" xfId="14938"/>
    <cellStyle name="Header2 14 2 2 2 2 4" xfId="14939"/>
    <cellStyle name="Header2 14 2 2 2 2 5" xfId="14940"/>
    <cellStyle name="Header2 14 2 2 2 2 6" xfId="14941"/>
    <cellStyle name="Header2 14 2 2 2 3" xfId="14942"/>
    <cellStyle name="Header2 14 2 2 2 3 2" xfId="14943"/>
    <cellStyle name="Header2 14 2 2 2 3 2 2" xfId="14944"/>
    <cellStyle name="Header2 14 2 2 2 3 2 3" xfId="14945"/>
    <cellStyle name="Header2 14 2 2 2 3 2 4" xfId="14946"/>
    <cellStyle name="Header2 14 2 2 2 3 3" xfId="14947"/>
    <cellStyle name="Header2 14 2 2 2 3 3 2" xfId="14948"/>
    <cellStyle name="Header2 14 2 2 2 3 3 3" xfId="14949"/>
    <cellStyle name="Header2 14 2 2 2 3 3 4" xfId="14950"/>
    <cellStyle name="Header2 14 2 2 2 3 4" xfId="14951"/>
    <cellStyle name="Header2 14 2 2 2 3 5" xfId="14952"/>
    <cellStyle name="Header2 14 2 2 2 3 6" xfId="14953"/>
    <cellStyle name="Header2 14 2 2 2 4" xfId="14954"/>
    <cellStyle name="Header2 14 2 2 2 5" xfId="14955"/>
    <cellStyle name="Header2 14 2 2 3" xfId="14956"/>
    <cellStyle name="Header2 14 2 2 3 2" xfId="14957"/>
    <cellStyle name="Header2 14 2 2 3 2 2" xfId="14958"/>
    <cellStyle name="Header2 14 2 2 3 2 2 2" xfId="14959"/>
    <cellStyle name="Header2 14 2 2 3 2 2 3" xfId="14960"/>
    <cellStyle name="Header2 14 2 2 3 2 2 4" xfId="14961"/>
    <cellStyle name="Header2 14 2 2 3 2 2 5" xfId="14962"/>
    <cellStyle name="Header2 14 2 2 3 2 3" xfId="14963"/>
    <cellStyle name="Header2 14 2 2 3 2 3 2" xfId="14964"/>
    <cellStyle name="Header2 14 2 2 3 2 3 3" xfId="14965"/>
    <cellStyle name="Header2 14 2 2 3 2 3 4" xfId="14966"/>
    <cellStyle name="Header2 14 2 2 3 2 4" xfId="14967"/>
    <cellStyle name="Header2 14 2 2 3 2 5" xfId="14968"/>
    <cellStyle name="Header2 14 2 2 3 2 6" xfId="14969"/>
    <cellStyle name="Header2 14 2 2 3 3" xfId="14970"/>
    <cellStyle name="Header2 14 2 2 3 3 2" xfId="14971"/>
    <cellStyle name="Header2 14 2 2 3 3 2 2" xfId="14972"/>
    <cellStyle name="Header2 14 2 2 3 3 2 3" xfId="14973"/>
    <cellStyle name="Header2 14 2 2 3 3 2 4" xfId="14974"/>
    <cellStyle name="Header2 14 2 2 3 3 3" xfId="14975"/>
    <cellStyle name="Header2 14 2 2 3 3 3 2" xfId="14976"/>
    <cellStyle name="Header2 14 2 2 3 3 3 3" xfId="14977"/>
    <cellStyle name="Header2 14 2 2 3 3 3 4" xfId="14978"/>
    <cellStyle name="Header2 14 2 2 3 3 4" xfId="14979"/>
    <cellStyle name="Header2 14 2 2 3 3 5" xfId="14980"/>
    <cellStyle name="Header2 14 2 2 3 3 6" xfId="14981"/>
    <cellStyle name="Header2 14 2 2 3 4" xfId="14982"/>
    <cellStyle name="Header2 14 2 2 3 5" xfId="14983"/>
    <cellStyle name="Header2 14 2 3" xfId="14984"/>
    <cellStyle name="Header2 14 2 3 2" xfId="14985"/>
    <cellStyle name="Header2 14 2 3 2 2" xfId="14986"/>
    <cellStyle name="Header2 14 2 3 2 3" xfId="14987"/>
    <cellStyle name="Header2 14 2 3 3" xfId="14988"/>
    <cellStyle name="Header2 14 2 4" xfId="14989"/>
    <cellStyle name="Header2 14 2 4 2" xfId="14990"/>
    <cellStyle name="Header2 14 2 4 2 2" xfId="14991"/>
    <cellStyle name="Header2 14 2 4 2 3" xfId="14992"/>
    <cellStyle name="Header2 14 2 4 3" xfId="14993"/>
    <cellStyle name="Header2 14 2 5" xfId="14994"/>
    <cellStyle name="Header2 14 2 5 2" xfId="14995"/>
    <cellStyle name="Header2 14 2 5 2 2" xfId="14996"/>
    <cellStyle name="Header2 14 2 5 2 3" xfId="14997"/>
    <cellStyle name="Header2 14 2 5 3" xfId="14998"/>
    <cellStyle name="Header2 14 2 6" xfId="14999"/>
    <cellStyle name="Header2 14 2 6 2" xfId="15000"/>
    <cellStyle name="Header2 14 2 6 2 2" xfId="15001"/>
    <cellStyle name="Header2 14 2 6 2 2 2" xfId="15002"/>
    <cellStyle name="Header2 14 2 6 2 2 3" xfId="15003"/>
    <cellStyle name="Header2 14 2 6 2 2 4" xfId="15004"/>
    <cellStyle name="Header2 14 2 6 2 2 5" xfId="15005"/>
    <cellStyle name="Header2 14 2 6 2 3" xfId="15006"/>
    <cellStyle name="Header2 14 2 6 2 3 2" xfId="15007"/>
    <cellStyle name="Header2 14 2 6 2 3 3" xfId="15008"/>
    <cellStyle name="Header2 14 2 6 2 3 4" xfId="15009"/>
    <cellStyle name="Header2 14 2 6 2 4" xfId="15010"/>
    <cellStyle name="Header2 14 2 6 2 5" xfId="15011"/>
    <cellStyle name="Header2 14 2 6 2 6" xfId="15012"/>
    <cellStyle name="Header2 14 2 6 3" xfId="15013"/>
    <cellStyle name="Header2 14 2 6 3 2" xfId="15014"/>
    <cellStyle name="Header2 14 2 6 3 2 2" xfId="15015"/>
    <cellStyle name="Header2 14 2 6 3 2 3" xfId="15016"/>
    <cellStyle name="Header2 14 2 6 3 2 4" xfId="15017"/>
    <cellStyle name="Header2 14 2 6 3 3" xfId="15018"/>
    <cellStyle name="Header2 14 2 6 3 3 2" xfId="15019"/>
    <cellStyle name="Header2 14 2 6 3 3 3" xfId="15020"/>
    <cellStyle name="Header2 14 2 6 3 3 4" xfId="15021"/>
    <cellStyle name="Header2 14 2 6 3 4" xfId="15022"/>
    <cellStyle name="Header2 14 2 6 3 5" xfId="15023"/>
    <cellStyle name="Header2 14 2 6 3 6" xfId="15024"/>
    <cellStyle name="Header2 14 2 6 4" xfId="15025"/>
    <cellStyle name="Header2 14 2 6 5" xfId="15026"/>
    <cellStyle name="Header2 14 2 7" xfId="15027"/>
    <cellStyle name="Header2 14 2 7 2" xfId="15028"/>
    <cellStyle name="Header2 14 2 7 2 2" xfId="15029"/>
    <cellStyle name="Header2 14 2 7 2 2 2" xfId="15030"/>
    <cellStyle name="Header2 14 2 7 2 2 3" xfId="15031"/>
    <cellStyle name="Header2 14 2 7 2 2 4" xfId="15032"/>
    <cellStyle name="Header2 14 2 7 2 2 5" xfId="15033"/>
    <cellStyle name="Header2 14 2 7 2 3" xfId="15034"/>
    <cellStyle name="Header2 14 2 7 2 3 2" xfId="15035"/>
    <cellStyle name="Header2 14 2 7 2 3 3" xfId="15036"/>
    <cellStyle name="Header2 14 2 7 2 3 4" xfId="15037"/>
    <cellStyle name="Header2 14 2 7 2 4" xfId="15038"/>
    <cellStyle name="Header2 14 2 7 2 5" xfId="15039"/>
    <cellStyle name="Header2 14 2 7 2 6" xfId="15040"/>
    <cellStyle name="Header2 14 2 7 3" xfId="15041"/>
    <cellStyle name="Header2 14 2 7 3 2" xfId="15042"/>
    <cellStyle name="Header2 14 2 7 3 2 2" xfId="15043"/>
    <cellStyle name="Header2 14 2 7 3 2 3" xfId="15044"/>
    <cellStyle name="Header2 14 2 7 3 2 4" xfId="15045"/>
    <cellStyle name="Header2 14 2 7 3 3" xfId="15046"/>
    <cellStyle name="Header2 14 2 7 3 3 2" xfId="15047"/>
    <cellStyle name="Header2 14 2 7 3 3 3" xfId="15048"/>
    <cellStyle name="Header2 14 2 7 3 3 4" xfId="15049"/>
    <cellStyle name="Header2 14 2 7 3 4" xfId="15050"/>
    <cellStyle name="Header2 14 2 7 3 5" xfId="15051"/>
    <cellStyle name="Header2 14 2 7 3 6" xfId="15052"/>
    <cellStyle name="Header2 14 2 7 4" xfId="15053"/>
    <cellStyle name="Header2 14 2 7 5" xfId="15054"/>
    <cellStyle name="Header2 14 2 8" xfId="15055"/>
    <cellStyle name="Header2 14 2 8 2" xfId="15056"/>
    <cellStyle name="Header2 14 2 8 2 2" xfId="15057"/>
    <cellStyle name="Header2 14 2 8 2 2 2" xfId="15058"/>
    <cellStyle name="Header2 14 2 8 2 2 3" xfId="15059"/>
    <cellStyle name="Header2 14 2 8 2 2 4" xfId="15060"/>
    <cellStyle name="Header2 14 2 8 2 2 5" xfId="15061"/>
    <cellStyle name="Header2 14 2 8 2 3" xfId="15062"/>
    <cellStyle name="Header2 14 2 8 2 3 2" xfId="15063"/>
    <cellStyle name="Header2 14 2 8 2 3 3" xfId="15064"/>
    <cellStyle name="Header2 14 2 8 2 3 4" xfId="15065"/>
    <cellStyle name="Header2 14 2 8 2 4" xfId="15066"/>
    <cellStyle name="Header2 14 2 8 2 5" xfId="15067"/>
    <cellStyle name="Header2 14 2 8 2 6" xfId="15068"/>
    <cellStyle name="Header2 14 2 8 3" xfId="15069"/>
    <cellStyle name="Header2 14 2 8 3 2" xfId="15070"/>
    <cellStyle name="Header2 14 2 8 3 2 2" xfId="15071"/>
    <cellStyle name="Header2 14 2 8 3 2 3" xfId="15072"/>
    <cellStyle name="Header2 14 2 8 3 2 4" xfId="15073"/>
    <cellStyle name="Header2 14 2 8 3 3" xfId="15074"/>
    <cellStyle name="Header2 14 2 8 3 3 2" xfId="15075"/>
    <cellStyle name="Header2 14 2 8 3 3 3" xfId="15076"/>
    <cellStyle name="Header2 14 2 8 3 3 4" xfId="15077"/>
    <cellStyle name="Header2 14 2 8 3 4" xfId="15078"/>
    <cellStyle name="Header2 14 2 8 3 5" xfId="15079"/>
    <cellStyle name="Header2 14 2 8 3 6" xfId="15080"/>
    <cellStyle name="Header2 14 2 8 4" xfId="15081"/>
    <cellStyle name="Header2 14 2 8 5" xfId="15082"/>
    <cellStyle name="Header2 14 2 9" xfId="15083"/>
    <cellStyle name="Header2 14 2 9 2" xfId="15084"/>
    <cellStyle name="Header2 14 2 9 2 2" xfId="15085"/>
    <cellStyle name="Header2 14 2 9 2 2 2" xfId="15086"/>
    <cellStyle name="Header2 14 2 9 2 2 3" xfId="15087"/>
    <cellStyle name="Header2 14 2 9 2 2 4" xfId="15088"/>
    <cellStyle name="Header2 14 2 9 2 2 5" xfId="15089"/>
    <cellStyle name="Header2 14 2 9 2 3" xfId="15090"/>
    <cellStyle name="Header2 14 2 9 2 3 2" xfId="15091"/>
    <cellStyle name="Header2 14 2 9 2 3 3" xfId="15092"/>
    <cellStyle name="Header2 14 2 9 2 3 4" xfId="15093"/>
    <cellStyle name="Header2 14 2 9 2 4" xfId="15094"/>
    <cellStyle name="Header2 14 2 9 2 5" xfId="15095"/>
    <cellStyle name="Header2 14 2 9 2 6" xfId="15096"/>
    <cellStyle name="Header2 14 2 9 3" xfId="15097"/>
    <cellStyle name="Header2 14 2 9 3 2" xfId="15098"/>
    <cellStyle name="Header2 14 2 9 3 2 2" xfId="15099"/>
    <cellStyle name="Header2 14 2 9 3 2 3" xfId="15100"/>
    <cellStyle name="Header2 14 2 9 3 2 4" xfId="15101"/>
    <cellStyle name="Header2 14 2 9 3 3" xfId="15102"/>
    <cellStyle name="Header2 14 2 9 3 3 2" xfId="15103"/>
    <cellStyle name="Header2 14 2 9 3 3 3" xfId="15104"/>
    <cellStyle name="Header2 14 2 9 3 3 4" xfId="15105"/>
    <cellStyle name="Header2 14 2 9 3 4" xfId="15106"/>
    <cellStyle name="Header2 14 2 9 3 5" xfId="15107"/>
    <cellStyle name="Header2 14 2 9 3 6" xfId="15108"/>
    <cellStyle name="Header2 14 2 9 4" xfId="15109"/>
    <cellStyle name="Header2 14 2 9 5" xfId="15110"/>
    <cellStyle name="Header2 14 3" xfId="15111"/>
    <cellStyle name="Header2 14 3 10" xfId="15112"/>
    <cellStyle name="Header2 14 3 10 2" xfId="15113"/>
    <cellStyle name="Header2 14 3 10 2 2" xfId="15114"/>
    <cellStyle name="Header2 14 3 10 2 2 2" xfId="15115"/>
    <cellStyle name="Header2 14 3 10 2 2 3" xfId="15116"/>
    <cellStyle name="Header2 14 3 10 2 2 4" xfId="15117"/>
    <cellStyle name="Header2 14 3 10 2 2 5" xfId="15118"/>
    <cellStyle name="Header2 14 3 10 2 3" xfId="15119"/>
    <cellStyle name="Header2 14 3 10 2 3 2" xfId="15120"/>
    <cellStyle name="Header2 14 3 10 2 3 3" xfId="15121"/>
    <cellStyle name="Header2 14 3 10 2 3 4" xfId="15122"/>
    <cellStyle name="Header2 14 3 10 2 4" xfId="15123"/>
    <cellStyle name="Header2 14 3 10 2 5" xfId="15124"/>
    <cellStyle name="Header2 14 3 10 2 6" xfId="15125"/>
    <cellStyle name="Header2 14 3 10 3" xfId="15126"/>
    <cellStyle name="Header2 14 3 10 3 2" xfId="15127"/>
    <cellStyle name="Header2 14 3 10 3 2 2" xfId="15128"/>
    <cellStyle name="Header2 14 3 10 3 2 3" xfId="15129"/>
    <cellStyle name="Header2 14 3 10 3 2 4" xfId="15130"/>
    <cellStyle name="Header2 14 3 10 3 3" xfId="15131"/>
    <cellStyle name="Header2 14 3 10 3 3 2" xfId="15132"/>
    <cellStyle name="Header2 14 3 10 3 3 3" xfId="15133"/>
    <cellStyle name="Header2 14 3 10 3 3 4" xfId="15134"/>
    <cellStyle name="Header2 14 3 10 3 4" xfId="15135"/>
    <cellStyle name="Header2 14 3 10 3 5" xfId="15136"/>
    <cellStyle name="Header2 14 3 10 3 6" xfId="15137"/>
    <cellStyle name="Header2 14 3 10 4" xfId="15138"/>
    <cellStyle name="Header2 14 3 10 5" xfId="15139"/>
    <cellStyle name="Header2 14 3 11" xfId="15140"/>
    <cellStyle name="Header2 14 3 11 2" xfId="15141"/>
    <cellStyle name="Header2 14 3 11 2 2" xfId="15142"/>
    <cellStyle name="Header2 14 3 11 2 2 2" xfId="15143"/>
    <cellStyle name="Header2 14 3 11 2 2 3" xfId="15144"/>
    <cellStyle name="Header2 14 3 11 2 2 4" xfId="15145"/>
    <cellStyle name="Header2 14 3 11 2 2 5" xfId="15146"/>
    <cellStyle name="Header2 14 3 11 2 3" xfId="15147"/>
    <cellStyle name="Header2 14 3 11 2 3 2" xfId="15148"/>
    <cellStyle name="Header2 14 3 11 2 3 3" xfId="15149"/>
    <cellStyle name="Header2 14 3 11 2 3 4" xfId="15150"/>
    <cellStyle name="Header2 14 3 11 2 4" xfId="15151"/>
    <cellStyle name="Header2 14 3 11 2 5" xfId="15152"/>
    <cellStyle name="Header2 14 3 11 2 6" xfId="15153"/>
    <cellStyle name="Header2 14 3 11 3" xfId="15154"/>
    <cellStyle name="Header2 14 3 11 3 2" xfId="15155"/>
    <cellStyle name="Header2 14 3 11 3 2 2" xfId="15156"/>
    <cellStyle name="Header2 14 3 11 3 2 3" xfId="15157"/>
    <cellStyle name="Header2 14 3 11 3 2 4" xfId="15158"/>
    <cellStyle name="Header2 14 3 11 3 3" xfId="15159"/>
    <cellStyle name="Header2 14 3 11 3 3 2" xfId="15160"/>
    <cellStyle name="Header2 14 3 11 3 3 3" xfId="15161"/>
    <cellStyle name="Header2 14 3 11 3 3 4" xfId="15162"/>
    <cellStyle name="Header2 14 3 11 3 4" xfId="15163"/>
    <cellStyle name="Header2 14 3 11 3 5" xfId="15164"/>
    <cellStyle name="Header2 14 3 11 3 6" xfId="15165"/>
    <cellStyle name="Header2 14 3 11 4" xfId="15166"/>
    <cellStyle name="Header2 14 3 11 5" xfId="15167"/>
    <cellStyle name="Header2 14 3 12" xfId="15168"/>
    <cellStyle name="Header2 14 3 12 2" xfId="15169"/>
    <cellStyle name="Header2 14 3 12 2 2" xfId="15170"/>
    <cellStyle name="Header2 14 3 12 2 2 2" xfId="15171"/>
    <cellStyle name="Header2 14 3 12 2 2 3" xfId="15172"/>
    <cellStyle name="Header2 14 3 12 2 2 4" xfId="15173"/>
    <cellStyle name="Header2 14 3 12 2 2 5" xfId="15174"/>
    <cellStyle name="Header2 14 3 12 2 3" xfId="15175"/>
    <cellStyle name="Header2 14 3 12 2 3 2" xfId="15176"/>
    <cellStyle name="Header2 14 3 12 2 3 3" xfId="15177"/>
    <cellStyle name="Header2 14 3 12 2 3 4" xfId="15178"/>
    <cellStyle name="Header2 14 3 12 2 4" xfId="15179"/>
    <cellStyle name="Header2 14 3 12 2 5" xfId="15180"/>
    <cellStyle name="Header2 14 3 12 2 6" xfId="15181"/>
    <cellStyle name="Header2 14 3 12 3" xfId="15182"/>
    <cellStyle name="Header2 14 3 12 3 2" xfId="15183"/>
    <cellStyle name="Header2 14 3 12 3 2 2" xfId="15184"/>
    <cellStyle name="Header2 14 3 12 3 2 3" xfId="15185"/>
    <cellStyle name="Header2 14 3 12 3 2 4" xfId="15186"/>
    <cellStyle name="Header2 14 3 12 3 3" xfId="15187"/>
    <cellStyle name="Header2 14 3 12 3 3 2" xfId="15188"/>
    <cellStyle name="Header2 14 3 12 3 3 3" xfId="15189"/>
    <cellStyle name="Header2 14 3 12 3 3 4" xfId="15190"/>
    <cellStyle name="Header2 14 3 12 3 4" xfId="15191"/>
    <cellStyle name="Header2 14 3 12 3 5" xfId="15192"/>
    <cellStyle name="Header2 14 3 12 3 6" xfId="15193"/>
    <cellStyle name="Header2 14 3 12 4" xfId="15194"/>
    <cellStyle name="Header2 14 3 12 5" xfId="15195"/>
    <cellStyle name="Header2 14 3 2" xfId="15196"/>
    <cellStyle name="Header2 14 3 2 2" xfId="15197"/>
    <cellStyle name="Header2 14 3 2 2 2" xfId="15198"/>
    <cellStyle name="Header2 14 3 2 2 3" xfId="15199"/>
    <cellStyle name="Header2 14 3 2 3" xfId="15200"/>
    <cellStyle name="Header2 14 3 3" xfId="15201"/>
    <cellStyle name="Header2 14 3 3 2" xfId="15202"/>
    <cellStyle name="Header2 14 3 3 2 2" xfId="15203"/>
    <cellStyle name="Header2 14 3 3 2 3" xfId="15204"/>
    <cellStyle name="Header2 14 3 3 3" xfId="15205"/>
    <cellStyle name="Header2 14 3 4" xfId="15206"/>
    <cellStyle name="Header2 14 3 4 2" xfId="15207"/>
    <cellStyle name="Header2 14 3 4 2 2" xfId="15208"/>
    <cellStyle name="Header2 14 3 4 2 3" xfId="15209"/>
    <cellStyle name="Header2 14 3 4 3" xfId="15210"/>
    <cellStyle name="Header2 14 3 5" xfId="15211"/>
    <cellStyle name="Header2 14 3 5 2" xfId="15212"/>
    <cellStyle name="Header2 14 3 5 2 2" xfId="15213"/>
    <cellStyle name="Header2 14 3 5 2 2 2" xfId="15214"/>
    <cellStyle name="Header2 14 3 5 2 2 3" xfId="15215"/>
    <cellStyle name="Header2 14 3 5 2 2 4" xfId="15216"/>
    <cellStyle name="Header2 14 3 5 2 2 5" xfId="15217"/>
    <cellStyle name="Header2 14 3 5 2 3" xfId="15218"/>
    <cellStyle name="Header2 14 3 5 2 3 2" xfId="15219"/>
    <cellStyle name="Header2 14 3 5 2 3 3" xfId="15220"/>
    <cellStyle name="Header2 14 3 5 2 3 4" xfId="15221"/>
    <cellStyle name="Header2 14 3 5 2 4" xfId="15222"/>
    <cellStyle name="Header2 14 3 5 2 5" xfId="15223"/>
    <cellStyle name="Header2 14 3 5 2 6" xfId="15224"/>
    <cellStyle name="Header2 14 3 5 3" xfId="15225"/>
    <cellStyle name="Header2 14 3 5 3 2" xfId="15226"/>
    <cellStyle name="Header2 14 3 5 3 2 2" xfId="15227"/>
    <cellStyle name="Header2 14 3 5 3 2 3" xfId="15228"/>
    <cellStyle name="Header2 14 3 5 3 2 4" xfId="15229"/>
    <cellStyle name="Header2 14 3 5 3 3" xfId="15230"/>
    <cellStyle name="Header2 14 3 5 3 3 2" xfId="15231"/>
    <cellStyle name="Header2 14 3 5 3 3 3" xfId="15232"/>
    <cellStyle name="Header2 14 3 5 3 3 4" xfId="15233"/>
    <cellStyle name="Header2 14 3 5 3 4" xfId="15234"/>
    <cellStyle name="Header2 14 3 5 3 5" xfId="15235"/>
    <cellStyle name="Header2 14 3 5 3 6" xfId="15236"/>
    <cellStyle name="Header2 14 3 5 4" xfId="15237"/>
    <cellStyle name="Header2 14 3 5 5" xfId="15238"/>
    <cellStyle name="Header2 14 3 6" xfId="15239"/>
    <cellStyle name="Header2 14 3 6 2" xfId="15240"/>
    <cellStyle name="Header2 14 3 6 2 2" xfId="15241"/>
    <cellStyle name="Header2 14 3 6 2 2 2" xfId="15242"/>
    <cellStyle name="Header2 14 3 6 2 2 3" xfId="15243"/>
    <cellStyle name="Header2 14 3 6 2 2 4" xfId="15244"/>
    <cellStyle name="Header2 14 3 6 2 2 5" xfId="15245"/>
    <cellStyle name="Header2 14 3 6 2 3" xfId="15246"/>
    <cellStyle name="Header2 14 3 6 2 3 2" xfId="15247"/>
    <cellStyle name="Header2 14 3 6 2 3 3" xfId="15248"/>
    <cellStyle name="Header2 14 3 6 2 3 4" xfId="15249"/>
    <cellStyle name="Header2 14 3 6 2 4" xfId="15250"/>
    <cellStyle name="Header2 14 3 6 2 5" xfId="15251"/>
    <cellStyle name="Header2 14 3 6 2 6" xfId="15252"/>
    <cellStyle name="Header2 14 3 6 3" xfId="15253"/>
    <cellStyle name="Header2 14 3 6 3 2" xfId="15254"/>
    <cellStyle name="Header2 14 3 6 3 2 2" xfId="15255"/>
    <cellStyle name="Header2 14 3 6 3 2 3" xfId="15256"/>
    <cellStyle name="Header2 14 3 6 3 2 4" xfId="15257"/>
    <cellStyle name="Header2 14 3 6 3 3" xfId="15258"/>
    <cellStyle name="Header2 14 3 6 3 3 2" xfId="15259"/>
    <cellStyle name="Header2 14 3 6 3 3 3" xfId="15260"/>
    <cellStyle name="Header2 14 3 6 3 3 4" xfId="15261"/>
    <cellStyle name="Header2 14 3 6 3 4" xfId="15262"/>
    <cellStyle name="Header2 14 3 6 3 5" xfId="15263"/>
    <cellStyle name="Header2 14 3 6 3 6" xfId="15264"/>
    <cellStyle name="Header2 14 3 6 4" xfId="15265"/>
    <cellStyle name="Header2 14 3 6 5" xfId="15266"/>
    <cellStyle name="Header2 14 3 7" xfId="15267"/>
    <cellStyle name="Header2 14 3 7 2" xfId="15268"/>
    <cellStyle name="Header2 14 3 7 2 2" xfId="15269"/>
    <cellStyle name="Header2 14 3 7 2 2 2" xfId="15270"/>
    <cellStyle name="Header2 14 3 7 2 2 3" xfId="15271"/>
    <cellStyle name="Header2 14 3 7 2 2 4" xfId="15272"/>
    <cellStyle name="Header2 14 3 7 2 2 5" xfId="15273"/>
    <cellStyle name="Header2 14 3 7 2 3" xfId="15274"/>
    <cellStyle name="Header2 14 3 7 2 3 2" xfId="15275"/>
    <cellStyle name="Header2 14 3 7 2 3 3" xfId="15276"/>
    <cellStyle name="Header2 14 3 7 2 3 4" xfId="15277"/>
    <cellStyle name="Header2 14 3 7 2 4" xfId="15278"/>
    <cellStyle name="Header2 14 3 7 2 5" xfId="15279"/>
    <cellStyle name="Header2 14 3 7 2 6" xfId="15280"/>
    <cellStyle name="Header2 14 3 7 3" xfId="15281"/>
    <cellStyle name="Header2 14 3 7 3 2" xfId="15282"/>
    <cellStyle name="Header2 14 3 7 3 2 2" xfId="15283"/>
    <cellStyle name="Header2 14 3 7 3 2 3" xfId="15284"/>
    <cellStyle name="Header2 14 3 7 3 2 4" xfId="15285"/>
    <cellStyle name="Header2 14 3 7 3 3" xfId="15286"/>
    <cellStyle name="Header2 14 3 7 3 3 2" xfId="15287"/>
    <cellStyle name="Header2 14 3 7 3 3 3" xfId="15288"/>
    <cellStyle name="Header2 14 3 7 3 3 4" xfId="15289"/>
    <cellStyle name="Header2 14 3 7 3 4" xfId="15290"/>
    <cellStyle name="Header2 14 3 7 3 5" xfId="15291"/>
    <cellStyle name="Header2 14 3 7 3 6" xfId="15292"/>
    <cellStyle name="Header2 14 3 7 4" xfId="15293"/>
    <cellStyle name="Header2 14 3 7 5" xfId="15294"/>
    <cellStyle name="Header2 14 3 8" xfId="15295"/>
    <cellStyle name="Header2 14 3 8 2" xfId="15296"/>
    <cellStyle name="Header2 14 3 8 2 2" xfId="15297"/>
    <cellStyle name="Header2 14 3 8 2 2 2" xfId="15298"/>
    <cellStyle name="Header2 14 3 8 2 2 3" xfId="15299"/>
    <cellStyle name="Header2 14 3 8 2 2 4" xfId="15300"/>
    <cellStyle name="Header2 14 3 8 2 2 5" xfId="15301"/>
    <cellStyle name="Header2 14 3 8 2 3" xfId="15302"/>
    <cellStyle name="Header2 14 3 8 2 3 2" xfId="15303"/>
    <cellStyle name="Header2 14 3 8 2 3 3" xfId="15304"/>
    <cellStyle name="Header2 14 3 8 2 3 4" xfId="15305"/>
    <cellStyle name="Header2 14 3 8 2 4" xfId="15306"/>
    <cellStyle name="Header2 14 3 8 2 5" xfId="15307"/>
    <cellStyle name="Header2 14 3 8 2 6" xfId="15308"/>
    <cellStyle name="Header2 14 3 8 3" xfId="15309"/>
    <cellStyle name="Header2 14 3 8 3 2" xfId="15310"/>
    <cellStyle name="Header2 14 3 8 3 2 2" xfId="15311"/>
    <cellStyle name="Header2 14 3 8 3 2 3" xfId="15312"/>
    <cellStyle name="Header2 14 3 8 3 2 4" xfId="15313"/>
    <cellStyle name="Header2 14 3 8 3 3" xfId="15314"/>
    <cellStyle name="Header2 14 3 8 3 3 2" xfId="15315"/>
    <cellStyle name="Header2 14 3 8 3 3 3" xfId="15316"/>
    <cellStyle name="Header2 14 3 8 3 3 4" xfId="15317"/>
    <cellStyle name="Header2 14 3 8 3 4" xfId="15318"/>
    <cellStyle name="Header2 14 3 8 3 5" xfId="15319"/>
    <cellStyle name="Header2 14 3 8 3 6" xfId="15320"/>
    <cellStyle name="Header2 14 3 8 4" xfId="15321"/>
    <cellStyle name="Header2 14 3 8 5" xfId="15322"/>
    <cellStyle name="Header2 14 3 9" xfId="15323"/>
    <cellStyle name="Header2 14 3 9 2" xfId="15324"/>
    <cellStyle name="Header2 14 3 9 2 2" xfId="15325"/>
    <cellStyle name="Header2 14 3 9 2 2 2" xfId="15326"/>
    <cellStyle name="Header2 14 3 9 2 2 3" xfId="15327"/>
    <cellStyle name="Header2 14 3 9 2 2 4" xfId="15328"/>
    <cellStyle name="Header2 14 3 9 2 2 5" xfId="15329"/>
    <cellStyle name="Header2 14 3 9 2 3" xfId="15330"/>
    <cellStyle name="Header2 14 3 9 2 3 2" xfId="15331"/>
    <cellStyle name="Header2 14 3 9 2 3 3" xfId="15332"/>
    <cellStyle name="Header2 14 3 9 2 3 4" xfId="15333"/>
    <cellStyle name="Header2 14 3 9 2 4" xfId="15334"/>
    <cellStyle name="Header2 14 3 9 2 5" xfId="15335"/>
    <cellStyle name="Header2 14 3 9 2 6" xfId="15336"/>
    <cellStyle name="Header2 14 3 9 3" xfId="15337"/>
    <cellStyle name="Header2 14 3 9 3 2" xfId="15338"/>
    <cellStyle name="Header2 14 3 9 3 2 2" xfId="15339"/>
    <cellStyle name="Header2 14 3 9 3 2 3" xfId="15340"/>
    <cellStyle name="Header2 14 3 9 3 2 4" xfId="15341"/>
    <cellStyle name="Header2 14 3 9 3 3" xfId="15342"/>
    <cellStyle name="Header2 14 3 9 3 3 2" xfId="15343"/>
    <cellStyle name="Header2 14 3 9 3 3 3" xfId="15344"/>
    <cellStyle name="Header2 14 3 9 3 3 4" xfId="15345"/>
    <cellStyle name="Header2 14 3 9 3 4" xfId="15346"/>
    <cellStyle name="Header2 14 3 9 3 5" xfId="15347"/>
    <cellStyle name="Header2 14 3 9 3 6" xfId="15348"/>
    <cellStyle name="Header2 14 3 9 4" xfId="15349"/>
    <cellStyle name="Header2 14 3 9 5" xfId="15350"/>
    <cellStyle name="Header2 15" xfId="15351"/>
    <cellStyle name="Header2 15 2" xfId="15352"/>
    <cellStyle name="Header2 15 2 10" xfId="15353"/>
    <cellStyle name="Header2 15 2 10 2" xfId="15354"/>
    <cellStyle name="Header2 15 2 10 2 2" xfId="15355"/>
    <cellStyle name="Header2 15 2 10 2 2 2" xfId="15356"/>
    <cellStyle name="Header2 15 2 10 2 2 3" xfId="15357"/>
    <cellStyle name="Header2 15 2 10 2 2 4" xfId="15358"/>
    <cellStyle name="Header2 15 2 10 2 2 5" xfId="15359"/>
    <cellStyle name="Header2 15 2 10 2 3" xfId="15360"/>
    <cellStyle name="Header2 15 2 10 2 3 2" xfId="15361"/>
    <cellStyle name="Header2 15 2 10 2 3 3" xfId="15362"/>
    <cellStyle name="Header2 15 2 10 2 3 4" xfId="15363"/>
    <cellStyle name="Header2 15 2 10 2 4" xfId="15364"/>
    <cellStyle name="Header2 15 2 10 2 5" xfId="15365"/>
    <cellStyle name="Header2 15 2 10 2 6" xfId="15366"/>
    <cellStyle name="Header2 15 2 10 3" xfId="15367"/>
    <cellStyle name="Header2 15 2 10 3 2" xfId="15368"/>
    <cellStyle name="Header2 15 2 10 3 2 2" xfId="15369"/>
    <cellStyle name="Header2 15 2 10 3 2 3" xfId="15370"/>
    <cellStyle name="Header2 15 2 10 3 2 4" xfId="15371"/>
    <cellStyle name="Header2 15 2 10 3 3" xfId="15372"/>
    <cellStyle name="Header2 15 2 10 3 3 2" xfId="15373"/>
    <cellStyle name="Header2 15 2 10 3 3 3" xfId="15374"/>
    <cellStyle name="Header2 15 2 10 3 3 4" xfId="15375"/>
    <cellStyle name="Header2 15 2 10 3 4" xfId="15376"/>
    <cellStyle name="Header2 15 2 10 3 5" xfId="15377"/>
    <cellStyle name="Header2 15 2 10 3 6" xfId="15378"/>
    <cellStyle name="Header2 15 2 10 4" xfId="15379"/>
    <cellStyle name="Header2 15 2 10 5" xfId="15380"/>
    <cellStyle name="Header2 15 2 11" xfId="15381"/>
    <cellStyle name="Header2 15 2 11 2" xfId="15382"/>
    <cellStyle name="Header2 15 2 11 2 2" xfId="15383"/>
    <cellStyle name="Header2 15 2 11 2 2 2" xfId="15384"/>
    <cellStyle name="Header2 15 2 11 2 2 3" xfId="15385"/>
    <cellStyle name="Header2 15 2 11 2 2 4" xfId="15386"/>
    <cellStyle name="Header2 15 2 11 2 2 5" xfId="15387"/>
    <cellStyle name="Header2 15 2 11 2 3" xfId="15388"/>
    <cellStyle name="Header2 15 2 11 2 3 2" xfId="15389"/>
    <cellStyle name="Header2 15 2 11 2 3 3" xfId="15390"/>
    <cellStyle name="Header2 15 2 11 2 3 4" xfId="15391"/>
    <cellStyle name="Header2 15 2 11 2 4" xfId="15392"/>
    <cellStyle name="Header2 15 2 11 2 5" xfId="15393"/>
    <cellStyle name="Header2 15 2 11 2 6" xfId="15394"/>
    <cellStyle name="Header2 15 2 11 3" xfId="15395"/>
    <cellStyle name="Header2 15 2 11 3 2" xfId="15396"/>
    <cellStyle name="Header2 15 2 11 3 2 2" xfId="15397"/>
    <cellStyle name="Header2 15 2 11 3 2 3" xfId="15398"/>
    <cellStyle name="Header2 15 2 11 3 2 4" xfId="15399"/>
    <cellStyle name="Header2 15 2 11 3 3" xfId="15400"/>
    <cellStyle name="Header2 15 2 11 3 3 2" xfId="15401"/>
    <cellStyle name="Header2 15 2 11 3 3 3" xfId="15402"/>
    <cellStyle name="Header2 15 2 11 3 3 4" xfId="15403"/>
    <cellStyle name="Header2 15 2 11 3 4" xfId="15404"/>
    <cellStyle name="Header2 15 2 11 3 5" xfId="15405"/>
    <cellStyle name="Header2 15 2 11 3 6" xfId="15406"/>
    <cellStyle name="Header2 15 2 11 4" xfId="15407"/>
    <cellStyle name="Header2 15 2 11 5" xfId="15408"/>
    <cellStyle name="Header2 15 2 12" xfId="15409"/>
    <cellStyle name="Header2 15 2 12 2" xfId="15410"/>
    <cellStyle name="Header2 15 2 12 2 2" xfId="15411"/>
    <cellStyle name="Header2 15 2 12 2 2 2" xfId="15412"/>
    <cellStyle name="Header2 15 2 12 2 2 3" xfId="15413"/>
    <cellStyle name="Header2 15 2 12 2 2 4" xfId="15414"/>
    <cellStyle name="Header2 15 2 12 2 2 5" xfId="15415"/>
    <cellStyle name="Header2 15 2 12 2 3" xfId="15416"/>
    <cellStyle name="Header2 15 2 12 2 3 2" xfId="15417"/>
    <cellStyle name="Header2 15 2 12 2 3 3" xfId="15418"/>
    <cellStyle name="Header2 15 2 12 2 3 4" xfId="15419"/>
    <cellStyle name="Header2 15 2 12 2 4" xfId="15420"/>
    <cellStyle name="Header2 15 2 12 2 5" xfId="15421"/>
    <cellStyle name="Header2 15 2 12 2 6" xfId="15422"/>
    <cellStyle name="Header2 15 2 12 3" xfId="15423"/>
    <cellStyle name="Header2 15 2 12 3 2" xfId="15424"/>
    <cellStyle name="Header2 15 2 12 3 2 2" xfId="15425"/>
    <cellStyle name="Header2 15 2 12 3 2 3" xfId="15426"/>
    <cellStyle name="Header2 15 2 12 3 2 4" xfId="15427"/>
    <cellStyle name="Header2 15 2 12 3 3" xfId="15428"/>
    <cellStyle name="Header2 15 2 12 3 3 2" xfId="15429"/>
    <cellStyle name="Header2 15 2 12 3 3 3" xfId="15430"/>
    <cellStyle name="Header2 15 2 12 3 3 4" xfId="15431"/>
    <cellStyle name="Header2 15 2 12 3 4" xfId="15432"/>
    <cellStyle name="Header2 15 2 12 3 5" xfId="15433"/>
    <cellStyle name="Header2 15 2 12 3 6" xfId="15434"/>
    <cellStyle name="Header2 15 2 12 4" xfId="15435"/>
    <cellStyle name="Header2 15 2 12 5" xfId="15436"/>
    <cellStyle name="Header2 15 2 13" xfId="15437"/>
    <cellStyle name="Header2 15 2 13 2" xfId="15438"/>
    <cellStyle name="Header2 15 2 13 2 2" xfId="15439"/>
    <cellStyle name="Header2 15 2 13 2 2 2" xfId="15440"/>
    <cellStyle name="Header2 15 2 13 2 2 3" xfId="15441"/>
    <cellStyle name="Header2 15 2 13 2 2 4" xfId="15442"/>
    <cellStyle name="Header2 15 2 13 2 2 5" xfId="15443"/>
    <cellStyle name="Header2 15 2 13 2 3" xfId="15444"/>
    <cellStyle name="Header2 15 2 13 2 3 2" xfId="15445"/>
    <cellStyle name="Header2 15 2 13 2 3 3" xfId="15446"/>
    <cellStyle name="Header2 15 2 13 2 3 4" xfId="15447"/>
    <cellStyle name="Header2 15 2 13 2 4" xfId="15448"/>
    <cellStyle name="Header2 15 2 13 2 5" xfId="15449"/>
    <cellStyle name="Header2 15 2 13 2 6" xfId="15450"/>
    <cellStyle name="Header2 15 2 13 3" xfId="15451"/>
    <cellStyle name="Header2 15 2 13 3 2" xfId="15452"/>
    <cellStyle name="Header2 15 2 13 3 2 2" xfId="15453"/>
    <cellStyle name="Header2 15 2 13 3 2 3" xfId="15454"/>
    <cellStyle name="Header2 15 2 13 3 2 4" xfId="15455"/>
    <cellStyle name="Header2 15 2 13 3 3" xfId="15456"/>
    <cellStyle name="Header2 15 2 13 3 3 2" xfId="15457"/>
    <cellStyle name="Header2 15 2 13 3 3 3" xfId="15458"/>
    <cellStyle name="Header2 15 2 13 3 3 4" xfId="15459"/>
    <cellStyle name="Header2 15 2 13 3 4" xfId="15460"/>
    <cellStyle name="Header2 15 2 13 3 5" xfId="15461"/>
    <cellStyle name="Header2 15 2 13 3 6" xfId="15462"/>
    <cellStyle name="Header2 15 2 13 4" xfId="15463"/>
    <cellStyle name="Header2 15 2 13 5" xfId="15464"/>
    <cellStyle name="Header2 15 2 2" xfId="15465"/>
    <cellStyle name="Header2 15 2 2 2" xfId="15466"/>
    <cellStyle name="Header2 15 2 2 2 2" xfId="15467"/>
    <cellStyle name="Header2 15 2 2 2 2 2" xfId="15468"/>
    <cellStyle name="Header2 15 2 2 2 2 2 2" xfId="15469"/>
    <cellStyle name="Header2 15 2 2 2 2 2 3" xfId="15470"/>
    <cellStyle name="Header2 15 2 2 2 2 2 4" xfId="15471"/>
    <cellStyle name="Header2 15 2 2 2 2 2 5" xfId="15472"/>
    <cellStyle name="Header2 15 2 2 2 2 3" xfId="15473"/>
    <cellStyle name="Header2 15 2 2 2 2 3 2" xfId="15474"/>
    <cellStyle name="Header2 15 2 2 2 2 3 3" xfId="15475"/>
    <cellStyle name="Header2 15 2 2 2 2 3 4" xfId="15476"/>
    <cellStyle name="Header2 15 2 2 2 2 4" xfId="15477"/>
    <cellStyle name="Header2 15 2 2 2 2 5" xfId="15478"/>
    <cellStyle name="Header2 15 2 2 2 2 6" xfId="15479"/>
    <cellStyle name="Header2 15 2 2 2 3" xfId="15480"/>
    <cellStyle name="Header2 15 2 2 2 3 2" xfId="15481"/>
    <cellStyle name="Header2 15 2 2 2 3 2 2" xfId="15482"/>
    <cellStyle name="Header2 15 2 2 2 3 2 3" xfId="15483"/>
    <cellStyle name="Header2 15 2 2 2 3 2 4" xfId="15484"/>
    <cellStyle name="Header2 15 2 2 2 3 3" xfId="15485"/>
    <cellStyle name="Header2 15 2 2 2 3 3 2" xfId="15486"/>
    <cellStyle name="Header2 15 2 2 2 3 3 3" xfId="15487"/>
    <cellStyle name="Header2 15 2 2 2 3 3 4" xfId="15488"/>
    <cellStyle name="Header2 15 2 2 2 3 4" xfId="15489"/>
    <cellStyle name="Header2 15 2 2 2 3 5" xfId="15490"/>
    <cellStyle name="Header2 15 2 2 2 3 6" xfId="15491"/>
    <cellStyle name="Header2 15 2 2 2 4" xfId="15492"/>
    <cellStyle name="Header2 15 2 2 2 5" xfId="15493"/>
    <cellStyle name="Header2 15 2 2 3" xfId="15494"/>
    <cellStyle name="Header2 15 2 2 3 2" xfId="15495"/>
    <cellStyle name="Header2 15 2 2 3 2 2" xfId="15496"/>
    <cellStyle name="Header2 15 2 2 3 2 2 2" xfId="15497"/>
    <cellStyle name="Header2 15 2 2 3 2 2 3" xfId="15498"/>
    <cellStyle name="Header2 15 2 2 3 2 2 4" xfId="15499"/>
    <cellStyle name="Header2 15 2 2 3 2 2 5" xfId="15500"/>
    <cellStyle name="Header2 15 2 2 3 2 3" xfId="15501"/>
    <cellStyle name="Header2 15 2 2 3 2 3 2" xfId="15502"/>
    <cellStyle name="Header2 15 2 2 3 2 3 3" xfId="15503"/>
    <cellStyle name="Header2 15 2 2 3 2 3 4" xfId="15504"/>
    <cellStyle name="Header2 15 2 2 3 2 4" xfId="15505"/>
    <cellStyle name="Header2 15 2 2 3 2 5" xfId="15506"/>
    <cellStyle name="Header2 15 2 2 3 2 6" xfId="15507"/>
    <cellStyle name="Header2 15 2 2 3 3" xfId="15508"/>
    <cellStyle name="Header2 15 2 2 3 3 2" xfId="15509"/>
    <cellStyle name="Header2 15 2 2 3 3 2 2" xfId="15510"/>
    <cellStyle name="Header2 15 2 2 3 3 2 3" xfId="15511"/>
    <cellStyle name="Header2 15 2 2 3 3 2 4" xfId="15512"/>
    <cellStyle name="Header2 15 2 2 3 3 3" xfId="15513"/>
    <cellStyle name="Header2 15 2 2 3 3 3 2" xfId="15514"/>
    <cellStyle name="Header2 15 2 2 3 3 3 3" xfId="15515"/>
    <cellStyle name="Header2 15 2 2 3 3 3 4" xfId="15516"/>
    <cellStyle name="Header2 15 2 2 3 3 4" xfId="15517"/>
    <cellStyle name="Header2 15 2 2 3 3 5" xfId="15518"/>
    <cellStyle name="Header2 15 2 2 3 3 6" xfId="15519"/>
    <cellStyle name="Header2 15 2 2 3 4" xfId="15520"/>
    <cellStyle name="Header2 15 2 2 3 5" xfId="15521"/>
    <cellStyle name="Header2 15 2 3" xfId="15522"/>
    <cellStyle name="Header2 15 2 3 2" xfId="15523"/>
    <cellStyle name="Header2 15 2 3 2 2" xfId="15524"/>
    <cellStyle name="Header2 15 2 3 2 3" xfId="15525"/>
    <cellStyle name="Header2 15 2 3 3" xfId="15526"/>
    <cellStyle name="Header2 15 2 4" xfId="15527"/>
    <cellStyle name="Header2 15 2 4 2" xfId="15528"/>
    <cellStyle name="Header2 15 2 4 2 2" xfId="15529"/>
    <cellStyle name="Header2 15 2 4 2 3" xfId="15530"/>
    <cellStyle name="Header2 15 2 4 3" xfId="15531"/>
    <cellStyle name="Header2 15 2 5" xfId="15532"/>
    <cellStyle name="Header2 15 2 5 2" xfId="15533"/>
    <cellStyle name="Header2 15 2 5 2 2" xfId="15534"/>
    <cellStyle name="Header2 15 2 5 2 3" xfId="15535"/>
    <cellStyle name="Header2 15 2 5 3" xfId="15536"/>
    <cellStyle name="Header2 15 2 6" xfId="15537"/>
    <cellStyle name="Header2 15 2 6 2" xfId="15538"/>
    <cellStyle name="Header2 15 2 6 2 2" xfId="15539"/>
    <cellStyle name="Header2 15 2 6 2 2 2" xfId="15540"/>
    <cellStyle name="Header2 15 2 6 2 2 3" xfId="15541"/>
    <cellStyle name="Header2 15 2 6 2 2 4" xfId="15542"/>
    <cellStyle name="Header2 15 2 6 2 2 5" xfId="15543"/>
    <cellStyle name="Header2 15 2 6 2 3" xfId="15544"/>
    <cellStyle name="Header2 15 2 6 2 3 2" xfId="15545"/>
    <cellStyle name="Header2 15 2 6 2 3 3" xfId="15546"/>
    <cellStyle name="Header2 15 2 6 2 3 4" xfId="15547"/>
    <cellStyle name="Header2 15 2 6 2 4" xfId="15548"/>
    <cellStyle name="Header2 15 2 6 2 5" xfId="15549"/>
    <cellStyle name="Header2 15 2 6 2 6" xfId="15550"/>
    <cellStyle name="Header2 15 2 6 3" xfId="15551"/>
    <cellStyle name="Header2 15 2 6 3 2" xfId="15552"/>
    <cellStyle name="Header2 15 2 6 3 2 2" xfId="15553"/>
    <cellStyle name="Header2 15 2 6 3 2 3" xfId="15554"/>
    <cellStyle name="Header2 15 2 6 3 2 4" xfId="15555"/>
    <cellStyle name="Header2 15 2 6 3 3" xfId="15556"/>
    <cellStyle name="Header2 15 2 6 3 3 2" xfId="15557"/>
    <cellStyle name="Header2 15 2 6 3 3 3" xfId="15558"/>
    <cellStyle name="Header2 15 2 6 3 3 4" xfId="15559"/>
    <cellStyle name="Header2 15 2 6 3 4" xfId="15560"/>
    <cellStyle name="Header2 15 2 6 3 5" xfId="15561"/>
    <cellStyle name="Header2 15 2 6 3 6" xfId="15562"/>
    <cellStyle name="Header2 15 2 6 4" xfId="15563"/>
    <cellStyle name="Header2 15 2 6 5" xfId="15564"/>
    <cellStyle name="Header2 15 2 7" xfId="15565"/>
    <cellStyle name="Header2 15 2 7 2" xfId="15566"/>
    <cellStyle name="Header2 15 2 7 2 2" xfId="15567"/>
    <cellStyle name="Header2 15 2 7 2 2 2" xfId="15568"/>
    <cellStyle name="Header2 15 2 7 2 2 3" xfId="15569"/>
    <cellStyle name="Header2 15 2 7 2 2 4" xfId="15570"/>
    <cellStyle name="Header2 15 2 7 2 2 5" xfId="15571"/>
    <cellStyle name="Header2 15 2 7 2 3" xfId="15572"/>
    <cellStyle name="Header2 15 2 7 2 3 2" xfId="15573"/>
    <cellStyle name="Header2 15 2 7 2 3 3" xfId="15574"/>
    <cellStyle name="Header2 15 2 7 2 3 4" xfId="15575"/>
    <cellStyle name="Header2 15 2 7 2 4" xfId="15576"/>
    <cellStyle name="Header2 15 2 7 2 5" xfId="15577"/>
    <cellStyle name="Header2 15 2 7 2 6" xfId="15578"/>
    <cellStyle name="Header2 15 2 7 3" xfId="15579"/>
    <cellStyle name="Header2 15 2 7 3 2" xfId="15580"/>
    <cellStyle name="Header2 15 2 7 3 2 2" xfId="15581"/>
    <cellStyle name="Header2 15 2 7 3 2 3" xfId="15582"/>
    <cellStyle name="Header2 15 2 7 3 2 4" xfId="15583"/>
    <cellStyle name="Header2 15 2 7 3 3" xfId="15584"/>
    <cellStyle name="Header2 15 2 7 3 3 2" xfId="15585"/>
    <cellStyle name="Header2 15 2 7 3 3 3" xfId="15586"/>
    <cellStyle name="Header2 15 2 7 3 3 4" xfId="15587"/>
    <cellStyle name="Header2 15 2 7 3 4" xfId="15588"/>
    <cellStyle name="Header2 15 2 7 3 5" xfId="15589"/>
    <cellStyle name="Header2 15 2 7 3 6" xfId="15590"/>
    <cellStyle name="Header2 15 2 7 4" xfId="15591"/>
    <cellStyle name="Header2 15 2 7 5" xfId="15592"/>
    <cellStyle name="Header2 15 2 8" xfId="15593"/>
    <cellStyle name="Header2 15 2 8 2" xfId="15594"/>
    <cellStyle name="Header2 15 2 8 2 2" xfId="15595"/>
    <cellStyle name="Header2 15 2 8 2 2 2" xfId="15596"/>
    <cellStyle name="Header2 15 2 8 2 2 3" xfId="15597"/>
    <cellStyle name="Header2 15 2 8 2 2 4" xfId="15598"/>
    <cellStyle name="Header2 15 2 8 2 2 5" xfId="15599"/>
    <cellStyle name="Header2 15 2 8 2 3" xfId="15600"/>
    <cellStyle name="Header2 15 2 8 2 3 2" xfId="15601"/>
    <cellStyle name="Header2 15 2 8 2 3 3" xfId="15602"/>
    <cellStyle name="Header2 15 2 8 2 3 4" xfId="15603"/>
    <cellStyle name="Header2 15 2 8 2 4" xfId="15604"/>
    <cellStyle name="Header2 15 2 8 2 5" xfId="15605"/>
    <cellStyle name="Header2 15 2 8 2 6" xfId="15606"/>
    <cellStyle name="Header2 15 2 8 3" xfId="15607"/>
    <cellStyle name="Header2 15 2 8 3 2" xfId="15608"/>
    <cellStyle name="Header2 15 2 8 3 2 2" xfId="15609"/>
    <cellStyle name="Header2 15 2 8 3 2 3" xfId="15610"/>
    <cellStyle name="Header2 15 2 8 3 2 4" xfId="15611"/>
    <cellStyle name="Header2 15 2 8 3 3" xfId="15612"/>
    <cellStyle name="Header2 15 2 8 3 3 2" xfId="15613"/>
    <cellStyle name="Header2 15 2 8 3 3 3" xfId="15614"/>
    <cellStyle name="Header2 15 2 8 3 3 4" xfId="15615"/>
    <cellStyle name="Header2 15 2 8 3 4" xfId="15616"/>
    <cellStyle name="Header2 15 2 8 3 5" xfId="15617"/>
    <cellStyle name="Header2 15 2 8 3 6" xfId="15618"/>
    <cellStyle name="Header2 15 2 8 4" xfId="15619"/>
    <cellStyle name="Header2 15 2 8 5" xfId="15620"/>
    <cellStyle name="Header2 15 2 9" xfId="15621"/>
    <cellStyle name="Header2 15 2 9 2" xfId="15622"/>
    <cellStyle name="Header2 15 2 9 2 2" xfId="15623"/>
    <cellStyle name="Header2 15 2 9 2 2 2" xfId="15624"/>
    <cellStyle name="Header2 15 2 9 2 2 3" xfId="15625"/>
    <cellStyle name="Header2 15 2 9 2 2 4" xfId="15626"/>
    <cellStyle name="Header2 15 2 9 2 2 5" xfId="15627"/>
    <cellStyle name="Header2 15 2 9 2 3" xfId="15628"/>
    <cellStyle name="Header2 15 2 9 2 3 2" xfId="15629"/>
    <cellStyle name="Header2 15 2 9 2 3 3" xfId="15630"/>
    <cellStyle name="Header2 15 2 9 2 3 4" xfId="15631"/>
    <cellStyle name="Header2 15 2 9 2 4" xfId="15632"/>
    <cellStyle name="Header2 15 2 9 2 5" xfId="15633"/>
    <cellStyle name="Header2 15 2 9 2 6" xfId="15634"/>
    <cellStyle name="Header2 15 2 9 3" xfId="15635"/>
    <cellStyle name="Header2 15 2 9 3 2" xfId="15636"/>
    <cellStyle name="Header2 15 2 9 3 2 2" xfId="15637"/>
    <cellStyle name="Header2 15 2 9 3 2 3" xfId="15638"/>
    <cellStyle name="Header2 15 2 9 3 2 4" xfId="15639"/>
    <cellStyle name="Header2 15 2 9 3 3" xfId="15640"/>
    <cellStyle name="Header2 15 2 9 3 3 2" xfId="15641"/>
    <cellStyle name="Header2 15 2 9 3 3 3" xfId="15642"/>
    <cellStyle name="Header2 15 2 9 3 3 4" xfId="15643"/>
    <cellStyle name="Header2 15 2 9 3 4" xfId="15644"/>
    <cellStyle name="Header2 15 2 9 3 5" xfId="15645"/>
    <cellStyle name="Header2 15 2 9 3 6" xfId="15646"/>
    <cellStyle name="Header2 15 2 9 4" xfId="15647"/>
    <cellStyle name="Header2 15 2 9 5" xfId="15648"/>
    <cellStyle name="Header2 15 3" xfId="15649"/>
    <cellStyle name="Header2 15 3 10" xfId="15650"/>
    <cellStyle name="Header2 15 3 10 2" xfId="15651"/>
    <cellStyle name="Header2 15 3 10 2 2" xfId="15652"/>
    <cellStyle name="Header2 15 3 10 2 2 2" xfId="15653"/>
    <cellStyle name="Header2 15 3 10 2 2 3" xfId="15654"/>
    <cellStyle name="Header2 15 3 10 2 2 4" xfId="15655"/>
    <cellStyle name="Header2 15 3 10 2 2 5" xfId="15656"/>
    <cellStyle name="Header2 15 3 10 2 3" xfId="15657"/>
    <cellStyle name="Header2 15 3 10 2 3 2" xfId="15658"/>
    <cellStyle name="Header2 15 3 10 2 3 3" xfId="15659"/>
    <cellStyle name="Header2 15 3 10 2 3 4" xfId="15660"/>
    <cellStyle name="Header2 15 3 10 2 4" xfId="15661"/>
    <cellStyle name="Header2 15 3 10 2 5" xfId="15662"/>
    <cellStyle name="Header2 15 3 10 2 6" xfId="15663"/>
    <cellStyle name="Header2 15 3 10 3" xfId="15664"/>
    <cellStyle name="Header2 15 3 10 3 2" xfId="15665"/>
    <cellStyle name="Header2 15 3 10 3 2 2" xfId="15666"/>
    <cellStyle name="Header2 15 3 10 3 2 3" xfId="15667"/>
    <cellStyle name="Header2 15 3 10 3 2 4" xfId="15668"/>
    <cellStyle name="Header2 15 3 10 3 3" xfId="15669"/>
    <cellStyle name="Header2 15 3 10 3 3 2" xfId="15670"/>
    <cellStyle name="Header2 15 3 10 3 3 3" xfId="15671"/>
    <cellStyle name="Header2 15 3 10 3 3 4" xfId="15672"/>
    <cellStyle name="Header2 15 3 10 3 4" xfId="15673"/>
    <cellStyle name="Header2 15 3 10 3 5" xfId="15674"/>
    <cellStyle name="Header2 15 3 10 3 6" xfId="15675"/>
    <cellStyle name="Header2 15 3 10 4" xfId="15676"/>
    <cellStyle name="Header2 15 3 10 5" xfId="15677"/>
    <cellStyle name="Header2 15 3 11" xfId="15678"/>
    <cellStyle name="Header2 15 3 11 2" xfId="15679"/>
    <cellStyle name="Header2 15 3 11 2 2" xfId="15680"/>
    <cellStyle name="Header2 15 3 11 2 2 2" xfId="15681"/>
    <cellStyle name="Header2 15 3 11 2 2 3" xfId="15682"/>
    <cellStyle name="Header2 15 3 11 2 2 4" xfId="15683"/>
    <cellStyle name="Header2 15 3 11 2 2 5" xfId="15684"/>
    <cellStyle name="Header2 15 3 11 2 3" xfId="15685"/>
    <cellStyle name="Header2 15 3 11 2 3 2" xfId="15686"/>
    <cellStyle name="Header2 15 3 11 2 3 3" xfId="15687"/>
    <cellStyle name="Header2 15 3 11 2 3 4" xfId="15688"/>
    <cellStyle name="Header2 15 3 11 2 4" xfId="15689"/>
    <cellStyle name="Header2 15 3 11 2 5" xfId="15690"/>
    <cellStyle name="Header2 15 3 11 2 6" xfId="15691"/>
    <cellStyle name="Header2 15 3 11 3" xfId="15692"/>
    <cellStyle name="Header2 15 3 11 3 2" xfId="15693"/>
    <cellStyle name="Header2 15 3 11 3 2 2" xfId="15694"/>
    <cellStyle name="Header2 15 3 11 3 2 3" xfId="15695"/>
    <cellStyle name="Header2 15 3 11 3 2 4" xfId="15696"/>
    <cellStyle name="Header2 15 3 11 3 3" xfId="15697"/>
    <cellStyle name="Header2 15 3 11 3 3 2" xfId="15698"/>
    <cellStyle name="Header2 15 3 11 3 3 3" xfId="15699"/>
    <cellStyle name="Header2 15 3 11 3 3 4" xfId="15700"/>
    <cellStyle name="Header2 15 3 11 3 4" xfId="15701"/>
    <cellStyle name="Header2 15 3 11 3 5" xfId="15702"/>
    <cellStyle name="Header2 15 3 11 3 6" xfId="15703"/>
    <cellStyle name="Header2 15 3 11 4" xfId="15704"/>
    <cellStyle name="Header2 15 3 11 5" xfId="15705"/>
    <cellStyle name="Header2 15 3 12" xfId="15706"/>
    <cellStyle name="Header2 15 3 12 2" xfId="15707"/>
    <cellStyle name="Header2 15 3 12 2 2" xfId="15708"/>
    <cellStyle name="Header2 15 3 12 2 2 2" xfId="15709"/>
    <cellStyle name="Header2 15 3 12 2 2 3" xfId="15710"/>
    <cellStyle name="Header2 15 3 12 2 2 4" xfId="15711"/>
    <cellStyle name="Header2 15 3 12 2 2 5" xfId="15712"/>
    <cellStyle name="Header2 15 3 12 2 3" xfId="15713"/>
    <cellStyle name="Header2 15 3 12 2 3 2" xfId="15714"/>
    <cellStyle name="Header2 15 3 12 2 3 3" xfId="15715"/>
    <cellStyle name="Header2 15 3 12 2 3 4" xfId="15716"/>
    <cellStyle name="Header2 15 3 12 2 4" xfId="15717"/>
    <cellStyle name="Header2 15 3 12 2 5" xfId="15718"/>
    <cellStyle name="Header2 15 3 12 2 6" xfId="15719"/>
    <cellStyle name="Header2 15 3 12 3" xfId="15720"/>
    <cellStyle name="Header2 15 3 12 3 2" xfId="15721"/>
    <cellStyle name="Header2 15 3 12 3 2 2" xfId="15722"/>
    <cellStyle name="Header2 15 3 12 3 2 3" xfId="15723"/>
    <cellStyle name="Header2 15 3 12 3 2 4" xfId="15724"/>
    <cellStyle name="Header2 15 3 12 3 3" xfId="15725"/>
    <cellStyle name="Header2 15 3 12 3 3 2" xfId="15726"/>
    <cellStyle name="Header2 15 3 12 3 3 3" xfId="15727"/>
    <cellStyle name="Header2 15 3 12 3 3 4" xfId="15728"/>
    <cellStyle name="Header2 15 3 12 3 4" xfId="15729"/>
    <cellStyle name="Header2 15 3 12 3 5" xfId="15730"/>
    <cellStyle name="Header2 15 3 12 3 6" xfId="15731"/>
    <cellStyle name="Header2 15 3 12 4" xfId="15732"/>
    <cellStyle name="Header2 15 3 12 5" xfId="15733"/>
    <cellStyle name="Header2 15 3 2" xfId="15734"/>
    <cellStyle name="Header2 15 3 2 2" xfId="15735"/>
    <cellStyle name="Header2 15 3 2 2 2" xfId="15736"/>
    <cellStyle name="Header2 15 3 2 2 3" xfId="15737"/>
    <cellStyle name="Header2 15 3 2 3" xfId="15738"/>
    <cellStyle name="Header2 15 3 3" xfId="15739"/>
    <cellStyle name="Header2 15 3 3 2" xfId="15740"/>
    <cellStyle name="Header2 15 3 3 2 2" xfId="15741"/>
    <cellStyle name="Header2 15 3 3 2 3" xfId="15742"/>
    <cellStyle name="Header2 15 3 3 3" xfId="15743"/>
    <cellStyle name="Header2 15 3 4" xfId="15744"/>
    <cellStyle name="Header2 15 3 4 2" xfId="15745"/>
    <cellStyle name="Header2 15 3 4 2 2" xfId="15746"/>
    <cellStyle name="Header2 15 3 4 2 3" xfId="15747"/>
    <cellStyle name="Header2 15 3 4 3" xfId="15748"/>
    <cellStyle name="Header2 15 3 5" xfId="15749"/>
    <cellStyle name="Header2 15 3 5 2" xfId="15750"/>
    <cellStyle name="Header2 15 3 5 2 2" xfId="15751"/>
    <cellStyle name="Header2 15 3 5 2 2 2" xfId="15752"/>
    <cellStyle name="Header2 15 3 5 2 2 3" xfId="15753"/>
    <cellStyle name="Header2 15 3 5 2 2 4" xfId="15754"/>
    <cellStyle name="Header2 15 3 5 2 2 5" xfId="15755"/>
    <cellStyle name="Header2 15 3 5 2 3" xfId="15756"/>
    <cellStyle name="Header2 15 3 5 2 3 2" xfId="15757"/>
    <cellStyle name="Header2 15 3 5 2 3 3" xfId="15758"/>
    <cellStyle name="Header2 15 3 5 2 3 4" xfId="15759"/>
    <cellStyle name="Header2 15 3 5 2 4" xfId="15760"/>
    <cellStyle name="Header2 15 3 5 2 5" xfId="15761"/>
    <cellStyle name="Header2 15 3 5 2 6" xfId="15762"/>
    <cellStyle name="Header2 15 3 5 3" xfId="15763"/>
    <cellStyle name="Header2 15 3 5 3 2" xfId="15764"/>
    <cellStyle name="Header2 15 3 5 3 2 2" xfId="15765"/>
    <cellStyle name="Header2 15 3 5 3 2 3" xfId="15766"/>
    <cellStyle name="Header2 15 3 5 3 2 4" xfId="15767"/>
    <cellStyle name="Header2 15 3 5 3 3" xfId="15768"/>
    <cellStyle name="Header2 15 3 5 3 3 2" xfId="15769"/>
    <cellStyle name="Header2 15 3 5 3 3 3" xfId="15770"/>
    <cellStyle name="Header2 15 3 5 3 3 4" xfId="15771"/>
    <cellStyle name="Header2 15 3 5 3 4" xfId="15772"/>
    <cellStyle name="Header2 15 3 5 3 5" xfId="15773"/>
    <cellStyle name="Header2 15 3 5 3 6" xfId="15774"/>
    <cellStyle name="Header2 15 3 5 4" xfId="15775"/>
    <cellStyle name="Header2 15 3 5 5" xfId="15776"/>
    <cellStyle name="Header2 15 3 6" xfId="15777"/>
    <cellStyle name="Header2 15 3 6 2" xfId="15778"/>
    <cellStyle name="Header2 15 3 6 2 2" xfId="15779"/>
    <cellStyle name="Header2 15 3 6 2 2 2" xfId="15780"/>
    <cellStyle name="Header2 15 3 6 2 2 3" xfId="15781"/>
    <cellStyle name="Header2 15 3 6 2 2 4" xfId="15782"/>
    <cellStyle name="Header2 15 3 6 2 2 5" xfId="15783"/>
    <cellStyle name="Header2 15 3 6 2 3" xfId="15784"/>
    <cellStyle name="Header2 15 3 6 2 3 2" xfId="15785"/>
    <cellStyle name="Header2 15 3 6 2 3 3" xfId="15786"/>
    <cellStyle name="Header2 15 3 6 2 3 4" xfId="15787"/>
    <cellStyle name="Header2 15 3 6 2 4" xfId="15788"/>
    <cellStyle name="Header2 15 3 6 2 5" xfId="15789"/>
    <cellStyle name="Header2 15 3 6 2 6" xfId="15790"/>
    <cellStyle name="Header2 15 3 6 3" xfId="15791"/>
    <cellStyle name="Header2 15 3 6 3 2" xfId="15792"/>
    <cellStyle name="Header2 15 3 6 3 2 2" xfId="15793"/>
    <cellStyle name="Header2 15 3 6 3 2 3" xfId="15794"/>
    <cellStyle name="Header2 15 3 6 3 2 4" xfId="15795"/>
    <cellStyle name="Header2 15 3 6 3 3" xfId="15796"/>
    <cellStyle name="Header2 15 3 6 3 3 2" xfId="15797"/>
    <cellStyle name="Header2 15 3 6 3 3 3" xfId="15798"/>
    <cellStyle name="Header2 15 3 6 3 3 4" xfId="15799"/>
    <cellStyle name="Header2 15 3 6 3 4" xfId="15800"/>
    <cellStyle name="Header2 15 3 6 3 5" xfId="15801"/>
    <cellStyle name="Header2 15 3 6 3 6" xfId="15802"/>
    <cellStyle name="Header2 15 3 6 4" xfId="15803"/>
    <cellStyle name="Header2 15 3 6 5" xfId="15804"/>
    <cellStyle name="Header2 15 3 7" xfId="15805"/>
    <cellStyle name="Header2 15 3 7 2" xfId="15806"/>
    <cellStyle name="Header2 15 3 7 2 2" xfId="15807"/>
    <cellStyle name="Header2 15 3 7 2 2 2" xfId="15808"/>
    <cellStyle name="Header2 15 3 7 2 2 3" xfId="15809"/>
    <cellStyle name="Header2 15 3 7 2 2 4" xfId="15810"/>
    <cellStyle name="Header2 15 3 7 2 2 5" xfId="15811"/>
    <cellStyle name="Header2 15 3 7 2 3" xfId="15812"/>
    <cellStyle name="Header2 15 3 7 2 3 2" xfId="15813"/>
    <cellStyle name="Header2 15 3 7 2 3 3" xfId="15814"/>
    <cellStyle name="Header2 15 3 7 2 3 4" xfId="15815"/>
    <cellStyle name="Header2 15 3 7 2 4" xfId="15816"/>
    <cellStyle name="Header2 15 3 7 2 5" xfId="15817"/>
    <cellStyle name="Header2 15 3 7 2 6" xfId="15818"/>
    <cellStyle name="Header2 15 3 7 3" xfId="15819"/>
    <cellStyle name="Header2 15 3 7 3 2" xfId="15820"/>
    <cellStyle name="Header2 15 3 7 3 2 2" xfId="15821"/>
    <cellStyle name="Header2 15 3 7 3 2 3" xfId="15822"/>
    <cellStyle name="Header2 15 3 7 3 2 4" xfId="15823"/>
    <cellStyle name="Header2 15 3 7 3 3" xfId="15824"/>
    <cellStyle name="Header2 15 3 7 3 3 2" xfId="15825"/>
    <cellStyle name="Header2 15 3 7 3 3 3" xfId="15826"/>
    <cellStyle name="Header2 15 3 7 3 3 4" xfId="15827"/>
    <cellStyle name="Header2 15 3 7 3 4" xfId="15828"/>
    <cellStyle name="Header2 15 3 7 3 5" xfId="15829"/>
    <cellStyle name="Header2 15 3 7 3 6" xfId="15830"/>
    <cellStyle name="Header2 15 3 7 4" xfId="15831"/>
    <cellStyle name="Header2 15 3 7 5" xfId="15832"/>
    <cellStyle name="Header2 15 3 8" xfId="15833"/>
    <cellStyle name="Header2 15 3 8 2" xfId="15834"/>
    <cellStyle name="Header2 15 3 8 2 2" xfId="15835"/>
    <cellStyle name="Header2 15 3 8 2 2 2" xfId="15836"/>
    <cellStyle name="Header2 15 3 8 2 2 3" xfId="15837"/>
    <cellStyle name="Header2 15 3 8 2 2 4" xfId="15838"/>
    <cellStyle name="Header2 15 3 8 2 2 5" xfId="15839"/>
    <cellStyle name="Header2 15 3 8 2 3" xfId="15840"/>
    <cellStyle name="Header2 15 3 8 2 3 2" xfId="15841"/>
    <cellStyle name="Header2 15 3 8 2 3 3" xfId="15842"/>
    <cellStyle name="Header2 15 3 8 2 3 4" xfId="15843"/>
    <cellStyle name="Header2 15 3 8 2 4" xfId="15844"/>
    <cellStyle name="Header2 15 3 8 2 5" xfId="15845"/>
    <cellStyle name="Header2 15 3 8 2 6" xfId="15846"/>
    <cellStyle name="Header2 15 3 8 3" xfId="15847"/>
    <cellStyle name="Header2 15 3 8 3 2" xfId="15848"/>
    <cellStyle name="Header2 15 3 8 3 2 2" xfId="15849"/>
    <cellStyle name="Header2 15 3 8 3 2 3" xfId="15850"/>
    <cellStyle name="Header2 15 3 8 3 2 4" xfId="15851"/>
    <cellStyle name="Header2 15 3 8 3 3" xfId="15852"/>
    <cellStyle name="Header2 15 3 8 3 3 2" xfId="15853"/>
    <cellStyle name="Header2 15 3 8 3 3 3" xfId="15854"/>
    <cellStyle name="Header2 15 3 8 3 3 4" xfId="15855"/>
    <cellStyle name="Header2 15 3 8 3 4" xfId="15856"/>
    <cellStyle name="Header2 15 3 8 3 5" xfId="15857"/>
    <cellStyle name="Header2 15 3 8 3 6" xfId="15858"/>
    <cellStyle name="Header2 15 3 8 4" xfId="15859"/>
    <cellStyle name="Header2 15 3 8 5" xfId="15860"/>
    <cellStyle name="Header2 15 3 9" xfId="15861"/>
    <cellStyle name="Header2 15 3 9 2" xfId="15862"/>
    <cellStyle name="Header2 15 3 9 2 2" xfId="15863"/>
    <cellStyle name="Header2 15 3 9 2 2 2" xfId="15864"/>
    <cellStyle name="Header2 15 3 9 2 2 3" xfId="15865"/>
    <cellStyle name="Header2 15 3 9 2 2 4" xfId="15866"/>
    <cellStyle name="Header2 15 3 9 2 2 5" xfId="15867"/>
    <cellStyle name="Header2 15 3 9 2 3" xfId="15868"/>
    <cellStyle name="Header2 15 3 9 2 3 2" xfId="15869"/>
    <cellStyle name="Header2 15 3 9 2 3 3" xfId="15870"/>
    <cellStyle name="Header2 15 3 9 2 3 4" xfId="15871"/>
    <cellStyle name="Header2 15 3 9 2 4" xfId="15872"/>
    <cellStyle name="Header2 15 3 9 2 5" xfId="15873"/>
    <cellStyle name="Header2 15 3 9 2 6" xfId="15874"/>
    <cellStyle name="Header2 15 3 9 3" xfId="15875"/>
    <cellStyle name="Header2 15 3 9 3 2" xfId="15876"/>
    <cellStyle name="Header2 15 3 9 3 2 2" xfId="15877"/>
    <cellStyle name="Header2 15 3 9 3 2 3" xfId="15878"/>
    <cellStyle name="Header2 15 3 9 3 2 4" xfId="15879"/>
    <cellStyle name="Header2 15 3 9 3 3" xfId="15880"/>
    <cellStyle name="Header2 15 3 9 3 3 2" xfId="15881"/>
    <cellStyle name="Header2 15 3 9 3 3 3" xfId="15882"/>
    <cellStyle name="Header2 15 3 9 3 3 4" xfId="15883"/>
    <cellStyle name="Header2 15 3 9 3 4" xfId="15884"/>
    <cellStyle name="Header2 15 3 9 3 5" xfId="15885"/>
    <cellStyle name="Header2 15 3 9 3 6" xfId="15886"/>
    <cellStyle name="Header2 15 3 9 4" xfId="15887"/>
    <cellStyle name="Header2 15 3 9 5" xfId="15888"/>
    <cellStyle name="Header2 16" xfId="15889"/>
    <cellStyle name="Header2 16 2" xfId="15890"/>
    <cellStyle name="Header2 16 2 10" xfId="15891"/>
    <cellStyle name="Header2 16 2 10 2" xfId="15892"/>
    <cellStyle name="Header2 16 2 10 2 2" xfId="15893"/>
    <cellStyle name="Header2 16 2 10 2 2 2" xfId="15894"/>
    <cellStyle name="Header2 16 2 10 2 2 3" xfId="15895"/>
    <cellStyle name="Header2 16 2 10 2 2 4" xfId="15896"/>
    <cellStyle name="Header2 16 2 10 2 2 5" xfId="15897"/>
    <cellStyle name="Header2 16 2 10 2 3" xfId="15898"/>
    <cellStyle name="Header2 16 2 10 2 3 2" xfId="15899"/>
    <cellStyle name="Header2 16 2 10 2 3 3" xfId="15900"/>
    <cellStyle name="Header2 16 2 10 2 3 4" xfId="15901"/>
    <cellStyle name="Header2 16 2 10 2 4" xfId="15902"/>
    <cellStyle name="Header2 16 2 10 2 5" xfId="15903"/>
    <cellStyle name="Header2 16 2 10 2 6" xfId="15904"/>
    <cellStyle name="Header2 16 2 10 3" xfId="15905"/>
    <cellStyle name="Header2 16 2 10 3 2" xfId="15906"/>
    <cellStyle name="Header2 16 2 10 3 2 2" xfId="15907"/>
    <cellStyle name="Header2 16 2 10 3 2 3" xfId="15908"/>
    <cellStyle name="Header2 16 2 10 3 2 4" xfId="15909"/>
    <cellStyle name="Header2 16 2 10 3 3" xfId="15910"/>
    <cellStyle name="Header2 16 2 10 3 3 2" xfId="15911"/>
    <cellStyle name="Header2 16 2 10 3 3 3" xfId="15912"/>
    <cellStyle name="Header2 16 2 10 3 3 4" xfId="15913"/>
    <cellStyle name="Header2 16 2 10 3 4" xfId="15914"/>
    <cellStyle name="Header2 16 2 10 3 5" xfId="15915"/>
    <cellStyle name="Header2 16 2 10 3 6" xfId="15916"/>
    <cellStyle name="Header2 16 2 10 4" xfId="15917"/>
    <cellStyle name="Header2 16 2 10 5" xfId="15918"/>
    <cellStyle name="Header2 16 2 11" xfId="15919"/>
    <cellStyle name="Header2 16 2 11 2" xfId="15920"/>
    <cellStyle name="Header2 16 2 11 2 2" xfId="15921"/>
    <cellStyle name="Header2 16 2 11 2 2 2" xfId="15922"/>
    <cellStyle name="Header2 16 2 11 2 2 3" xfId="15923"/>
    <cellStyle name="Header2 16 2 11 2 2 4" xfId="15924"/>
    <cellStyle name="Header2 16 2 11 2 2 5" xfId="15925"/>
    <cellStyle name="Header2 16 2 11 2 3" xfId="15926"/>
    <cellStyle name="Header2 16 2 11 2 3 2" xfId="15927"/>
    <cellStyle name="Header2 16 2 11 2 3 3" xfId="15928"/>
    <cellStyle name="Header2 16 2 11 2 3 4" xfId="15929"/>
    <cellStyle name="Header2 16 2 11 2 4" xfId="15930"/>
    <cellStyle name="Header2 16 2 11 2 5" xfId="15931"/>
    <cellStyle name="Header2 16 2 11 2 6" xfId="15932"/>
    <cellStyle name="Header2 16 2 11 3" xfId="15933"/>
    <cellStyle name="Header2 16 2 11 3 2" xfId="15934"/>
    <cellStyle name="Header2 16 2 11 3 2 2" xfId="15935"/>
    <cellStyle name="Header2 16 2 11 3 2 3" xfId="15936"/>
    <cellStyle name="Header2 16 2 11 3 2 4" xfId="15937"/>
    <cellStyle name="Header2 16 2 11 3 3" xfId="15938"/>
    <cellStyle name="Header2 16 2 11 3 3 2" xfId="15939"/>
    <cellStyle name="Header2 16 2 11 3 3 3" xfId="15940"/>
    <cellStyle name="Header2 16 2 11 3 3 4" xfId="15941"/>
    <cellStyle name="Header2 16 2 11 3 4" xfId="15942"/>
    <cellStyle name="Header2 16 2 11 3 5" xfId="15943"/>
    <cellStyle name="Header2 16 2 11 3 6" xfId="15944"/>
    <cellStyle name="Header2 16 2 11 4" xfId="15945"/>
    <cellStyle name="Header2 16 2 11 5" xfId="15946"/>
    <cellStyle name="Header2 16 2 12" xfId="15947"/>
    <cellStyle name="Header2 16 2 12 2" xfId="15948"/>
    <cellStyle name="Header2 16 2 12 2 2" xfId="15949"/>
    <cellStyle name="Header2 16 2 12 2 2 2" xfId="15950"/>
    <cellStyle name="Header2 16 2 12 2 2 3" xfId="15951"/>
    <cellStyle name="Header2 16 2 12 2 2 4" xfId="15952"/>
    <cellStyle name="Header2 16 2 12 2 2 5" xfId="15953"/>
    <cellStyle name="Header2 16 2 12 2 3" xfId="15954"/>
    <cellStyle name="Header2 16 2 12 2 3 2" xfId="15955"/>
    <cellStyle name="Header2 16 2 12 2 3 3" xfId="15956"/>
    <cellStyle name="Header2 16 2 12 2 3 4" xfId="15957"/>
    <cellStyle name="Header2 16 2 12 2 4" xfId="15958"/>
    <cellStyle name="Header2 16 2 12 2 5" xfId="15959"/>
    <cellStyle name="Header2 16 2 12 2 6" xfId="15960"/>
    <cellStyle name="Header2 16 2 12 3" xfId="15961"/>
    <cellStyle name="Header2 16 2 12 3 2" xfId="15962"/>
    <cellStyle name="Header2 16 2 12 3 2 2" xfId="15963"/>
    <cellStyle name="Header2 16 2 12 3 2 3" xfId="15964"/>
    <cellStyle name="Header2 16 2 12 3 2 4" xfId="15965"/>
    <cellStyle name="Header2 16 2 12 3 3" xfId="15966"/>
    <cellStyle name="Header2 16 2 12 3 3 2" xfId="15967"/>
    <cellStyle name="Header2 16 2 12 3 3 3" xfId="15968"/>
    <cellStyle name="Header2 16 2 12 3 3 4" xfId="15969"/>
    <cellStyle name="Header2 16 2 12 3 4" xfId="15970"/>
    <cellStyle name="Header2 16 2 12 3 5" xfId="15971"/>
    <cellStyle name="Header2 16 2 12 3 6" xfId="15972"/>
    <cellStyle name="Header2 16 2 12 4" xfId="15973"/>
    <cellStyle name="Header2 16 2 12 5" xfId="15974"/>
    <cellStyle name="Header2 16 2 13" xfId="15975"/>
    <cellStyle name="Header2 16 2 13 2" xfId="15976"/>
    <cellStyle name="Header2 16 2 13 2 2" xfId="15977"/>
    <cellStyle name="Header2 16 2 13 2 2 2" xfId="15978"/>
    <cellStyle name="Header2 16 2 13 2 2 3" xfId="15979"/>
    <cellStyle name="Header2 16 2 13 2 2 4" xfId="15980"/>
    <cellStyle name="Header2 16 2 13 2 2 5" xfId="15981"/>
    <cellStyle name="Header2 16 2 13 2 3" xfId="15982"/>
    <cellStyle name="Header2 16 2 13 2 3 2" xfId="15983"/>
    <cellStyle name="Header2 16 2 13 2 3 3" xfId="15984"/>
    <cellStyle name="Header2 16 2 13 2 3 4" xfId="15985"/>
    <cellStyle name="Header2 16 2 13 2 4" xfId="15986"/>
    <cellStyle name="Header2 16 2 13 2 5" xfId="15987"/>
    <cellStyle name="Header2 16 2 13 2 6" xfId="15988"/>
    <cellStyle name="Header2 16 2 13 3" xfId="15989"/>
    <cellStyle name="Header2 16 2 13 3 2" xfId="15990"/>
    <cellStyle name="Header2 16 2 13 3 2 2" xfId="15991"/>
    <cellStyle name="Header2 16 2 13 3 2 3" xfId="15992"/>
    <cellStyle name="Header2 16 2 13 3 2 4" xfId="15993"/>
    <cellStyle name="Header2 16 2 13 3 3" xfId="15994"/>
    <cellStyle name="Header2 16 2 13 3 3 2" xfId="15995"/>
    <cellStyle name="Header2 16 2 13 3 3 3" xfId="15996"/>
    <cellStyle name="Header2 16 2 13 3 3 4" xfId="15997"/>
    <cellStyle name="Header2 16 2 13 3 4" xfId="15998"/>
    <cellStyle name="Header2 16 2 13 3 5" xfId="15999"/>
    <cellStyle name="Header2 16 2 13 3 6" xfId="16000"/>
    <cellStyle name="Header2 16 2 13 4" xfId="16001"/>
    <cellStyle name="Header2 16 2 13 5" xfId="16002"/>
    <cellStyle name="Header2 16 2 2" xfId="16003"/>
    <cellStyle name="Header2 16 2 2 2" xfId="16004"/>
    <cellStyle name="Header2 16 2 2 2 2" xfId="16005"/>
    <cellStyle name="Header2 16 2 2 2 2 2" xfId="16006"/>
    <cellStyle name="Header2 16 2 2 2 2 2 2" xfId="16007"/>
    <cellStyle name="Header2 16 2 2 2 2 2 3" xfId="16008"/>
    <cellStyle name="Header2 16 2 2 2 2 2 4" xfId="16009"/>
    <cellStyle name="Header2 16 2 2 2 2 2 5" xfId="16010"/>
    <cellStyle name="Header2 16 2 2 2 2 3" xfId="16011"/>
    <cellStyle name="Header2 16 2 2 2 2 3 2" xfId="16012"/>
    <cellStyle name="Header2 16 2 2 2 2 3 3" xfId="16013"/>
    <cellStyle name="Header2 16 2 2 2 2 3 4" xfId="16014"/>
    <cellStyle name="Header2 16 2 2 2 2 4" xfId="16015"/>
    <cellStyle name="Header2 16 2 2 2 2 5" xfId="16016"/>
    <cellStyle name="Header2 16 2 2 2 2 6" xfId="16017"/>
    <cellStyle name="Header2 16 2 2 2 3" xfId="16018"/>
    <cellStyle name="Header2 16 2 2 2 3 2" xfId="16019"/>
    <cellStyle name="Header2 16 2 2 2 3 2 2" xfId="16020"/>
    <cellStyle name="Header2 16 2 2 2 3 2 3" xfId="16021"/>
    <cellStyle name="Header2 16 2 2 2 3 2 4" xfId="16022"/>
    <cellStyle name="Header2 16 2 2 2 3 3" xfId="16023"/>
    <cellStyle name="Header2 16 2 2 2 3 3 2" xfId="16024"/>
    <cellStyle name="Header2 16 2 2 2 3 3 3" xfId="16025"/>
    <cellStyle name="Header2 16 2 2 2 3 3 4" xfId="16026"/>
    <cellStyle name="Header2 16 2 2 2 3 4" xfId="16027"/>
    <cellStyle name="Header2 16 2 2 2 3 5" xfId="16028"/>
    <cellStyle name="Header2 16 2 2 2 3 6" xfId="16029"/>
    <cellStyle name="Header2 16 2 2 2 4" xfId="16030"/>
    <cellStyle name="Header2 16 2 2 2 5" xfId="16031"/>
    <cellStyle name="Header2 16 2 2 3" xfId="16032"/>
    <cellStyle name="Header2 16 2 2 3 2" xfId="16033"/>
    <cellStyle name="Header2 16 2 2 3 2 2" xfId="16034"/>
    <cellStyle name="Header2 16 2 2 3 2 2 2" xfId="16035"/>
    <cellStyle name="Header2 16 2 2 3 2 2 3" xfId="16036"/>
    <cellStyle name="Header2 16 2 2 3 2 2 4" xfId="16037"/>
    <cellStyle name="Header2 16 2 2 3 2 2 5" xfId="16038"/>
    <cellStyle name="Header2 16 2 2 3 2 3" xfId="16039"/>
    <cellStyle name="Header2 16 2 2 3 2 3 2" xfId="16040"/>
    <cellStyle name="Header2 16 2 2 3 2 3 3" xfId="16041"/>
    <cellStyle name="Header2 16 2 2 3 2 3 4" xfId="16042"/>
    <cellStyle name="Header2 16 2 2 3 2 4" xfId="16043"/>
    <cellStyle name="Header2 16 2 2 3 2 5" xfId="16044"/>
    <cellStyle name="Header2 16 2 2 3 2 6" xfId="16045"/>
    <cellStyle name="Header2 16 2 2 3 3" xfId="16046"/>
    <cellStyle name="Header2 16 2 2 3 3 2" xfId="16047"/>
    <cellStyle name="Header2 16 2 2 3 3 2 2" xfId="16048"/>
    <cellStyle name="Header2 16 2 2 3 3 2 3" xfId="16049"/>
    <cellStyle name="Header2 16 2 2 3 3 2 4" xfId="16050"/>
    <cellStyle name="Header2 16 2 2 3 3 3" xfId="16051"/>
    <cellStyle name="Header2 16 2 2 3 3 3 2" xfId="16052"/>
    <cellStyle name="Header2 16 2 2 3 3 3 3" xfId="16053"/>
    <cellStyle name="Header2 16 2 2 3 3 3 4" xfId="16054"/>
    <cellStyle name="Header2 16 2 2 3 3 4" xfId="16055"/>
    <cellStyle name="Header2 16 2 2 3 3 5" xfId="16056"/>
    <cellStyle name="Header2 16 2 2 3 3 6" xfId="16057"/>
    <cellStyle name="Header2 16 2 2 3 4" xfId="16058"/>
    <cellStyle name="Header2 16 2 2 3 5" xfId="16059"/>
    <cellStyle name="Header2 16 2 3" xfId="16060"/>
    <cellStyle name="Header2 16 2 3 2" xfId="16061"/>
    <cellStyle name="Header2 16 2 3 2 2" xfId="16062"/>
    <cellStyle name="Header2 16 2 3 2 3" xfId="16063"/>
    <cellStyle name="Header2 16 2 3 3" xfId="16064"/>
    <cellStyle name="Header2 16 2 4" xfId="16065"/>
    <cellStyle name="Header2 16 2 4 2" xfId="16066"/>
    <cellStyle name="Header2 16 2 4 2 2" xfId="16067"/>
    <cellStyle name="Header2 16 2 4 2 3" xfId="16068"/>
    <cellStyle name="Header2 16 2 4 3" xfId="16069"/>
    <cellStyle name="Header2 16 2 5" xfId="16070"/>
    <cellStyle name="Header2 16 2 5 2" xfId="16071"/>
    <cellStyle name="Header2 16 2 5 2 2" xfId="16072"/>
    <cellStyle name="Header2 16 2 5 2 3" xfId="16073"/>
    <cellStyle name="Header2 16 2 5 3" xfId="16074"/>
    <cellStyle name="Header2 16 2 6" xfId="16075"/>
    <cellStyle name="Header2 16 2 6 2" xfId="16076"/>
    <cellStyle name="Header2 16 2 6 2 2" xfId="16077"/>
    <cellStyle name="Header2 16 2 6 2 2 2" xfId="16078"/>
    <cellStyle name="Header2 16 2 6 2 2 3" xfId="16079"/>
    <cellStyle name="Header2 16 2 6 2 2 4" xfId="16080"/>
    <cellStyle name="Header2 16 2 6 2 2 5" xfId="16081"/>
    <cellStyle name="Header2 16 2 6 2 3" xfId="16082"/>
    <cellStyle name="Header2 16 2 6 2 3 2" xfId="16083"/>
    <cellStyle name="Header2 16 2 6 2 3 3" xfId="16084"/>
    <cellStyle name="Header2 16 2 6 2 3 4" xfId="16085"/>
    <cellStyle name="Header2 16 2 6 2 4" xfId="16086"/>
    <cellStyle name="Header2 16 2 6 2 5" xfId="16087"/>
    <cellStyle name="Header2 16 2 6 2 6" xfId="16088"/>
    <cellStyle name="Header2 16 2 6 3" xfId="16089"/>
    <cellStyle name="Header2 16 2 6 3 2" xfId="16090"/>
    <cellStyle name="Header2 16 2 6 3 2 2" xfId="16091"/>
    <cellStyle name="Header2 16 2 6 3 2 3" xfId="16092"/>
    <cellStyle name="Header2 16 2 6 3 2 4" xfId="16093"/>
    <cellStyle name="Header2 16 2 6 3 3" xfId="16094"/>
    <cellStyle name="Header2 16 2 6 3 3 2" xfId="16095"/>
    <cellStyle name="Header2 16 2 6 3 3 3" xfId="16096"/>
    <cellStyle name="Header2 16 2 6 3 3 4" xfId="16097"/>
    <cellStyle name="Header2 16 2 6 3 4" xfId="16098"/>
    <cellStyle name="Header2 16 2 6 3 5" xfId="16099"/>
    <cellStyle name="Header2 16 2 6 3 6" xfId="16100"/>
    <cellStyle name="Header2 16 2 6 4" xfId="16101"/>
    <cellStyle name="Header2 16 2 6 5" xfId="16102"/>
    <cellStyle name="Header2 16 2 7" xfId="16103"/>
    <cellStyle name="Header2 16 2 7 2" xfId="16104"/>
    <cellStyle name="Header2 16 2 7 2 2" xfId="16105"/>
    <cellStyle name="Header2 16 2 7 2 2 2" xfId="16106"/>
    <cellStyle name="Header2 16 2 7 2 2 3" xfId="16107"/>
    <cellStyle name="Header2 16 2 7 2 2 4" xfId="16108"/>
    <cellStyle name="Header2 16 2 7 2 2 5" xfId="16109"/>
    <cellStyle name="Header2 16 2 7 2 3" xfId="16110"/>
    <cellStyle name="Header2 16 2 7 2 3 2" xfId="16111"/>
    <cellStyle name="Header2 16 2 7 2 3 3" xfId="16112"/>
    <cellStyle name="Header2 16 2 7 2 3 4" xfId="16113"/>
    <cellStyle name="Header2 16 2 7 2 4" xfId="16114"/>
    <cellStyle name="Header2 16 2 7 2 5" xfId="16115"/>
    <cellStyle name="Header2 16 2 7 2 6" xfId="16116"/>
    <cellStyle name="Header2 16 2 7 3" xfId="16117"/>
    <cellStyle name="Header2 16 2 7 3 2" xfId="16118"/>
    <cellStyle name="Header2 16 2 7 3 2 2" xfId="16119"/>
    <cellStyle name="Header2 16 2 7 3 2 3" xfId="16120"/>
    <cellStyle name="Header2 16 2 7 3 2 4" xfId="16121"/>
    <cellStyle name="Header2 16 2 7 3 3" xfId="16122"/>
    <cellStyle name="Header2 16 2 7 3 3 2" xfId="16123"/>
    <cellStyle name="Header2 16 2 7 3 3 3" xfId="16124"/>
    <cellStyle name="Header2 16 2 7 3 3 4" xfId="16125"/>
    <cellStyle name="Header2 16 2 7 3 4" xfId="16126"/>
    <cellStyle name="Header2 16 2 7 3 5" xfId="16127"/>
    <cellStyle name="Header2 16 2 7 3 6" xfId="16128"/>
    <cellStyle name="Header2 16 2 7 4" xfId="16129"/>
    <cellStyle name="Header2 16 2 7 5" xfId="16130"/>
    <cellStyle name="Header2 16 2 8" xfId="16131"/>
    <cellStyle name="Header2 16 2 8 2" xfId="16132"/>
    <cellStyle name="Header2 16 2 8 2 2" xfId="16133"/>
    <cellStyle name="Header2 16 2 8 2 2 2" xfId="16134"/>
    <cellStyle name="Header2 16 2 8 2 2 3" xfId="16135"/>
    <cellStyle name="Header2 16 2 8 2 2 4" xfId="16136"/>
    <cellStyle name="Header2 16 2 8 2 2 5" xfId="16137"/>
    <cellStyle name="Header2 16 2 8 2 3" xfId="16138"/>
    <cellStyle name="Header2 16 2 8 2 3 2" xfId="16139"/>
    <cellStyle name="Header2 16 2 8 2 3 3" xfId="16140"/>
    <cellStyle name="Header2 16 2 8 2 3 4" xfId="16141"/>
    <cellStyle name="Header2 16 2 8 2 4" xfId="16142"/>
    <cellStyle name="Header2 16 2 8 2 5" xfId="16143"/>
    <cellStyle name="Header2 16 2 8 2 6" xfId="16144"/>
    <cellStyle name="Header2 16 2 8 3" xfId="16145"/>
    <cellStyle name="Header2 16 2 8 3 2" xfId="16146"/>
    <cellStyle name="Header2 16 2 8 3 2 2" xfId="16147"/>
    <cellStyle name="Header2 16 2 8 3 2 3" xfId="16148"/>
    <cellStyle name="Header2 16 2 8 3 2 4" xfId="16149"/>
    <cellStyle name="Header2 16 2 8 3 3" xfId="16150"/>
    <cellStyle name="Header2 16 2 8 3 3 2" xfId="16151"/>
    <cellStyle name="Header2 16 2 8 3 3 3" xfId="16152"/>
    <cellStyle name="Header2 16 2 8 3 3 4" xfId="16153"/>
    <cellStyle name="Header2 16 2 8 3 4" xfId="16154"/>
    <cellStyle name="Header2 16 2 8 3 5" xfId="16155"/>
    <cellStyle name="Header2 16 2 8 3 6" xfId="16156"/>
    <cellStyle name="Header2 16 2 8 4" xfId="16157"/>
    <cellStyle name="Header2 16 2 8 5" xfId="16158"/>
    <cellStyle name="Header2 16 2 9" xfId="16159"/>
    <cellStyle name="Header2 16 2 9 2" xfId="16160"/>
    <cellStyle name="Header2 16 2 9 2 2" xfId="16161"/>
    <cellStyle name="Header2 16 2 9 2 2 2" xfId="16162"/>
    <cellStyle name="Header2 16 2 9 2 2 3" xfId="16163"/>
    <cellStyle name="Header2 16 2 9 2 2 4" xfId="16164"/>
    <cellStyle name="Header2 16 2 9 2 2 5" xfId="16165"/>
    <cellStyle name="Header2 16 2 9 2 3" xfId="16166"/>
    <cellStyle name="Header2 16 2 9 2 3 2" xfId="16167"/>
    <cellStyle name="Header2 16 2 9 2 3 3" xfId="16168"/>
    <cellStyle name="Header2 16 2 9 2 3 4" xfId="16169"/>
    <cellStyle name="Header2 16 2 9 2 4" xfId="16170"/>
    <cellStyle name="Header2 16 2 9 2 5" xfId="16171"/>
    <cellStyle name="Header2 16 2 9 2 6" xfId="16172"/>
    <cellStyle name="Header2 16 2 9 3" xfId="16173"/>
    <cellStyle name="Header2 16 2 9 3 2" xfId="16174"/>
    <cellStyle name="Header2 16 2 9 3 2 2" xfId="16175"/>
    <cellStyle name="Header2 16 2 9 3 2 3" xfId="16176"/>
    <cellStyle name="Header2 16 2 9 3 2 4" xfId="16177"/>
    <cellStyle name="Header2 16 2 9 3 3" xfId="16178"/>
    <cellStyle name="Header2 16 2 9 3 3 2" xfId="16179"/>
    <cellStyle name="Header2 16 2 9 3 3 3" xfId="16180"/>
    <cellStyle name="Header2 16 2 9 3 3 4" xfId="16181"/>
    <cellStyle name="Header2 16 2 9 3 4" xfId="16182"/>
    <cellStyle name="Header2 16 2 9 3 5" xfId="16183"/>
    <cellStyle name="Header2 16 2 9 3 6" xfId="16184"/>
    <cellStyle name="Header2 16 2 9 4" xfId="16185"/>
    <cellStyle name="Header2 16 2 9 5" xfId="16186"/>
    <cellStyle name="Header2 16 3" xfId="16187"/>
    <cellStyle name="Header2 16 3 10" xfId="16188"/>
    <cellStyle name="Header2 16 3 10 2" xfId="16189"/>
    <cellStyle name="Header2 16 3 10 2 2" xfId="16190"/>
    <cellStyle name="Header2 16 3 10 2 2 2" xfId="16191"/>
    <cellStyle name="Header2 16 3 10 2 2 3" xfId="16192"/>
    <cellStyle name="Header2 16 3 10 2 2 4" xfId="16193"/>
    <cellStyle name="Header2 16 3 10 2 2 5" xfId="16194"/>
    <cellStyle name="Header2 16 3 10 2 3" xfId="16195"/>
    <cellStyle name="Header2 16 3 10 2 3 2" xfId="16196"/>
    <cellStyle name="Header2 16 3 10 2 3 3" xfId="16197"/>
    <cellStyle name="Header2 16 3 10 2 3 4" xfId="16198"/>
    <cellStyle name="Header2 16 3 10 2 4" xfId="16199"/>
    <cellStyle name="Header2 16 3 10 2 5" xfId="16200"/>
    <cellStyle name="Header2 16 3 10 2 6" xfId="16201"/>
    <cellStyle name="Header2 16 3 10 3" xfId="16202"/>
    <cellStyle name="Header2 16 3 10 3 2" xfId="16203"/>
    <cellStyle name="Header2 16 3 10 3 2 2" xfId="16204"/>
    <cellStyle name="Header2 16 3 10 3 2 3" xfId="16205"/>
    <cellStyle name="Header2 16 3 10 3 2 4" xfId="16206"/>
    <cellStyle name="Header2 16 3 10 3 3" xfId="16207"/>
    <cellStyle name="Header2 16 3 10 3 3 2" xfId="16208"/>
    <cellStyle name="Header2 16 3 10 3 3 3" xfId="16209"/>
    <cellStyle name="Header2 16 3 10 3 3 4" xfId="16210"/>
    <cellStyle name="Header2 16 3 10 3 4" xfId="16211"/>
    <cellStyle name="Header2 16 3 10 3 5" xfId="16212"/>
    <cellStyle name="Header2 16 3 10 3 6" xfId="16213"/>
    <cellStyle name="Header2 16 3 10 4" xfId="16214"/>
    <cellStyle name="Header2 16 3 10 5" xfId="16215"/>
    <cellStyle name="Header2 16 3 11" xfId="16216"/>
    <cellStyle name="Header2 16 3 11 2" xfId="16217"/>
    <cellStyle name="Header2 16 3 11 2 2" xfId="16218"/>
    <cellStyle name="Header2 16 3 11 2 2 2" xfId="16219"/>
    <cellStyle name="Header2 16 3 11 2 2 3" xfId="16220"/>
    <cellStyle name="Header2 16 3 11 2 2 4" xfId="16221"/>
    <cellStyle name="Header2 16 3 11 2 2 5" xfId="16222"/>
    <cellStyle name="Header2 16 3 11 2 3" xfId="16223"/>
    <cellStyle name="Header2 16 3 11 2 3 2" xfId="16224"/>
    <cellStyle name="Header2 16 3 11 2 3 3" xfId="16225"/>
    <cellStyle name="Header2 16 3 11 2 3 4" xfId="16226"/>
    <cellStyle name="Header2 16 3 11 2 4" xfId="16227"/>
    <cellStyle name="Header2 16 3 11 2 5" xfId="16228"/>
    <cellStyle name="Header2 16 3 11 2 6" xfId="16229"/>
    <cellStyle name="Header2 16 3 11 3" xfId="16230"/>
    <cellStyle name="Header2 16 3 11 3 2" xfId="16231"/>
    <cellStyle name="Header2 16 3 11 3 2 2" xfId="16232"/>
    <cellStyle name="Header2 16 3 11 3 2 3" xfId="16233"/>
    <cellStyle name="Header2 16 3 11 3 2 4" xfId="16234"/>
    <cellStyle name="Header2 16 3 11 3 3" xfId="16235"/>
    <cellStyle name="Header2 16 3 11 3 3 2" xfId="16236"/>
    <cellStyle name="Header2 16 3 11 3 3 3" xfId="16237"/>
    <cellStyle name="Header2 16 3 11 3 3 4" xfId="16238"/>
    <cellStyle name="Header2 16 3 11 3 4" xfId="16239"/>
    <cellStyle name="Header2 16 3 11 3 5" xfId="16240"/>
    <cellStyle name="Header2 16 3 11 3 6" xfId="16241"/>
    <cellStyle name="Header2 16 3 11 4" xfId="16242"/>
    <cellStyle name="Header2 16 3 11 5" xfId="16243"/>
    <cellStyle name="Header2 16 3 12" xfId="16244"/>
    <cellStyle name="Header2 16 3 12 2" xfId="16245"/>
    <cellStyle name="Header2 16 3 12 2 2" xfId="16246"/>
    <cellStyle name="Header2 16 3 12 2 2 2" xfId="16247"/>
    <cellStyle name="Header2 16 3 12 2 2 3" xfId="16248"/>
    <cellStyle name="Header2 16 3 12 2 2 4" xfId="16249"/>
    <cellStyle name="Header2 16 3 12 2 2 5" xfId="16250"/>
    <cellStyle name="Header2 16 3 12 2 3" xfId="16251"/>
    <cellStyle name="Header2 16 3 12 2 3 2" xfId="16252"/>
    <cellStyle name="Header2 16 3 12 2 3 3" xfId="16253"/>
    <cellStyle name="Header2 16 3 12 2 3 4" xfId="16254"/>
    <cellStyle name="Header2 16 3 12 2 4" xfId="16255"/>
    <cellStyle name="Header2 16 3 12 2 5" xfId="16256"/>
    <cellStyle name="Header2 16 3 12 2 6" xfId="16257"/>
    <cellStyle name="Header2 16 3 12 3" xfId="16258"/>
    <cellStyle name="Header2 16 3 12 3 2" xfId="16259"/>
    <cellStyle name="Header2 16 3 12 3 2 2" xfId="16260"/>
    <cellStyle name="Header2 16 3 12 3 2 3" xfId="16261"/>
    <cellStyle name="Header2 16 3 12 3 2 4" xfId="16262"/>
    <cellStyle name="Header2 16 3 12 3 3" xfId="16263"/>
    <cellStyle name="Header2 16 3 12 3 3 2" xfId="16264"/>
    <cellStyle name="Header2 16 3 12 3 3 3" xfId="16265"/>
    <cellStyle name="Header2 16 3 12 3 3 4" xfId="16266"/>
    <cellStyle name="Header2 16 3 12 3 4" xfId="16267"/>
    <cellStyle name="Header2 16 3 12 3 5" xfId="16268"/>
    <cellStyle name="Header2 16 3 12 3 6" xfId="16269"/>
    <cellStyle name="Header2 16 3 12 4" xfId="16270"/>
    <cellStyle name="Header2 16 3 12 5" xfId="16271"/>
    <cellStyle name="Header2 16 3 2" xfId="16272"/>
    <cellStyle name="Header2 16 3 2 2" xfId="16273"/>
    <cellStyle name="Header2 16 3 2 2 2" xfId="16274"/>
    <cellStyle name="Header2 16 3 2 2 3" xfId="16275"/>
    <cellStyle name="Header2 16 3 2 3" xfId="16276"/>
    <cellStyle name="Header2 16 3 3" xfId="16277"/>
    <cellStyle name="Header2 16 3 3 2" xfId="16278"/>
    <cellStyle name="Header2 16 3 3 2 2" xfId="16279"/>
    <cellStyle name="Header2 16 3 3 2 3" xfId="16280"/>
    <cellStyle name="Header2 16 3 3 3" xfId="16281"/>
    <cellStyle name="Header2 16 3 4" xfId="16282"/>
    <cellStyle name="Header2 16 3 4 2" xfId="16283"/>
    <cellStyle name="Header2 16 3 4 2 2" xfId="16284"/>
    <cellStyle name="Header2 16 3 4 2 3" xfId="16285"/>
    <cellStyle name="Header2 16 3 4 3" xfId="16286"/>
    <cellStyle name="Header2 16 3 5" xfId="16287"/>
    <cellStyle name="Header2 16 3 5 2" xfId="16288"/>
    <cellStyle name="Header2 16 3 5 2 2" xfId="16289"/>
    <cellStyle name="Header2 16 3 5 2 2 2" xfId="16290"/>
    <cellStyle name="Header2 16 3 5 2 2 3" xfId="16291"/>
    <cellStyle name="Header2 16 3 5 2 2 4" xfId="16292"/>
    <cellStyle name="Header2 16 3 5 2 2 5" xfId="16293"/>
    <cellStyle name="Header2 16 3 5 2 3" xfId="16294"/>
    <cellStyle name="Header2 16 3 5 2 3 2" xfId="16295"/>
    <cellStyle name="Header2 16 3 5 2 3 3" xfId="16296"/>
    <cellStyle name="Header2 16 3 5 2 3 4" xfId="16297"/>
    <cellStyle name="Header2 16 3 5 2 4" xfId="16298"/>
    <cellStyle name="Header2 16 3 5 2 5" xfId="16299"/>
    <cellStyle name="Header2 16 3 5 2 6" xfId="16300"/>
    <cellStyle name="Header2 16 3 5 3" xfId="16301"/>
    <cellStyle name="Header2 16 3 5 3 2" xfId="16302"/>
    <cellStyle name="Header2 16 3 5 3 2 2" xfId="16303"/>
    <cellStyle name="Header2 16 3 5 3 2 3" xfId="16304"/>
    <cellStyle name="Header2 16 3 5 3 2 4" xfId="16305"/>
    <cellStyle name="Header2 16 3 5 3 3" xfId="16306"/>
    <cellStyle name="Header2 16 3 5 3 3 2" xfId="16307"/>
    <cellStyle name="Header2 16 3 5 3 3 3" xfId="16308"/>
    <cellStyle name="Header2 16 3 5 3 3 4" xfId="16309"/>
    <cellStyle name="Header2 16 3 5 3 4" xfId="16310"/>
    <cellStyle name="Header2 16 3 5 3 5" xfId="16311"/>
    <cellStyle name="Header2 16 3 5 3 6" xfId="16312"/>
    <cellStyle name="Header2 16 3 5 4" xfId="16313"/>
    <cellStyle name="Header2 16 3 5 5" xfId="16314"/>
    <cellStyle name="Header2 16 3 6" xfId="16315"/>
    <cellStyle name="Header2 16 3 6 2" xfId="16316"/>
    <cellStyle name="Header2 16 3 6 2 2" xfId="16317"/>
    <cellStyle name="Header2 16 3 6 2 2 2" xfId="16318"/>
    <cellStyle name="Header2 16 3 6 2 2 3" xfId="16319"/>
    <cellStyle name="Header2 16 3 6 2 2 4" xfId="16320"/>
    <cellStyle name="Header2 16 3 6 2 2 5" xfId="16321"/>
    <cellStyle name="Header2 16 3 6 2 3" xfId="16322"/>
    <cellStyle name="Header2 16 3 6 2 3 2" xfId="16323"/>
    <cellStyle name="Header2 16 3 6 2 3 3" xfId="16324"/>
    <cellStyle name="Header2 16 3 6 2 3 4" xfId="16325"/>
    <cellStyle name="Header2 16 3 6 2 4" xfId="16326"/>
    <cellStyle name="Header2 16 3 6 2 5" xfId="16327"/>
    <cellStyle name="Header2 16 3 6 2 6" xfId="16328"/>
    <cellStyle name="Header2 16 3 6 3" xfId="16329"/>
    <cellStyle name="Header2 16 3 6 3 2" xfId="16330"/>
    <cellStyle name="Header2 16 3 6 3 2 2" xfId="16331"/>
    <cellStyle name="Header2 16 3 6 3 2 3" xfId="16332"/>
    <cellStyle name="Header2 16 3 6 3 2 4" xfId="16333"/>
    <cellStyle name="Header2 16 3 6 3 3" xfId="16334"/>
    <cellStyle name="Header2 16 3 6 3 3 2" xfId="16335"/>
    <cellStyle name="Header2 16 3 6 3 3 3" xfId="16336"/>
    <cellStyle name="Header2 16 3 6 3 3 4" xfId="16337"/>
    <cellStyle name="Header2 16 3 6 3 4" xfId="16338"/>
    <cellStyle name="Header2 16 3 6 3 5" xfId="16339"/>
    <cellStyle name="Header2 16 3 6 3 6" xfId="16340"/>
    <cellStyle name="Header2 16 3 6 4" xfId="16341"/>
    <cellStyle name="Header2 16 3 6 5" xfId="16342"/>
    <cellStyle name="Header2 16 3 7" xfId="16343"/>
    <cellStyle name="Header2 16 3 7 2" xfId="16344"/>
    <cellStyle name="Header2 16 3 7 2 2" xfId="16345"/>
    <cellStyle name="Header2 16 3 7 2 2 2" xfId="16346"/>
    <cellStyle name="Header2 16 3 7 2 2 3" xfId="16347"/>
    <cellStyle name="Header2 16 3 7 2 2 4" xfId="16348"/>
    <cellStyle name="Header2 16 3 7 2 2 5" xfId="16349"/>
    <cellStyle name="Header2 16 3 7 2 3" xfId="16350"/>
    <cellStyle name="Header2 16 3 7 2 3 2" xfId="16351"/>
    <cellStyle name="Header2 16 3 7 2 3 3" xfId="16352"/>
    <cellStyle name="Header2 16 3 7 2 3 4" xfId="16353"/>
    <cellStyle name="Header2 16 3 7 2 4" xfId="16354"/>
    <cellStyle name="Header2 16 3 7 2 5" xfId="16355"/>
    <cellStyle name="Header2 16 3 7 2 6" xfId="16356"/>
    <cellStyle name="Header2 16 3 7 3" xfId="16357"/>
    <cellStyle name="Header2 16 3 7 3 2" xfId="16358"/>
    <cellStyle name="Header2 16 3 7 3 2 2" xfId="16359"/>
    <cellStyle name="Header2 16 3 7 3 2 3" xfId="16360"/>
    <cellStyle name="Header2 16 3 7 3 2 4" xfId="16361"/>
    <cellStyle name="Header2 16 3 7 3 3" xfId="16362"/>
    <cellStyle name="Header2 16 3 7 3 3 2" xfId="16363"/>
    <cellStyle name="Header2 16 3 7 3 3 3" xfId="16364"/>
    <cellStyle name="Header2 16 3 7 3 3 4" xfId="16365"/>
    <cellStyle name="Header2 16 3 7 3 4" xfId="16366"/>
    <cellStyle name="Header2 16 3 7 3 5" xfId="16367"/>
    <cellStyle name="Header2 16 3 7 3 6" xfId="16368"/>
    <cellStyle name="Header2 16 3 7 4" xfId="16369"/>
    <cellStyle name="Header2 16 3 7 5" xfId="16370"/>
    <cellStyle name="Header2 16 3 8" xfId="16371"/>
    <cellStyle name="Header2 16 3 8 2" xfId="16372"/>
    <cellStyle name="Header2 16 3 8 2 2" xfId="16373"/>
    <cellStyle name="Header2 16 3 8 2 2 2" xfId="16374"/>
    <cellStyle name="Header2 16 3 8 2 2 3" xfId="16375"/>
    <cellStyle name="Header2 16 3 8 2 2 4" xfId="16376"/>
    <cellStyle name="Header2 16 3 8 2 2 5" xfId="16377"/>
    <cellStyle name="Header2 16 3 8 2 3" xfId="16378"/>
    <cellStyle name="Header2 16 3 8 2 3 2" xfId="16379"/>
    <cellStyle name="Header2 16 3 8 2 3 3" xfId="16380"/>
    <cellStyle name="Header2 16 3 8 2 3 4" xfId="16381"/>
    <cellStyle name="Header2 16 3 8 2 4" xfId="16382"/>
    <cellStyle name="Header2 16 3 8 2 5" xfId="16383"/>
    <cellStyle name="Header2 16 3 8 2 6" xfId="16384"/>
    <cellStyle name="Header2 16 3 8 3" xfId="16385"/>
    <cellStyle name="Header2 16 3 8 3 2" xfId="16386"/>
    <cellStyle name="Header2 16 3 8 3 2 2" xfId="16387"/>
    <cellStyle name="Header2 16 3 8 3 2 3" xfId="16388"/>
    <cellStyle name="Header2 16 3 8 3 2 4" xfId="16389"/>
    <cellStyle name="Header2 16 3 8 3 3" xfId="16390"/>
    <cellStyle name="Header2 16 3 8 3 3 2" xfId="16391"/>
    <cellStyle name="Header2 16 3 8 3 3 3" xfId="16392"/>
    <cellStyle name="Header2 16 3 8 3 3 4" xfId="16393"/>
    <cellStyle name="Header2 16 3 8 3 4" xfId="16394"/>
    <cellStyle name="Header2 16 3 8 3 5" xfId="16395"/>
    <cellStyle name="Header2 16 3 8 3 6" xfId="16396"/>
    <cellStyle name="Header2 16 3 8 4" xfId="16397"/>
    <cellStyle name="Header2 16 3 8 5" xfId="16398"/>
    <cellStyle name="Header2 16 3 9" xfId="16399"/>
    <cellStyle name="Header2 16 3 9 2" xfId="16400"/>
    <cellStyle name="Header2 16 3 9 2 2" xfId="16401"/>
    <cellStyle name="Header2 16 3 9 2 2 2" xfId="16402"/>
    <cellStyle name="Header2 16 3 9 2 2 3" xfId="16403"/>
    <cellStyle name="Header2 16 3 9 2 2 4" xfId="16404"/>
    <cellStyle name="Header2 16 3 9 2 2 5" xfId="16405"/>
    <cellStyle name="Header2 16 3 9 2 3" xfId="16406"/>
    <cellStyle name="Header2 16 3 9 2 3 2" xfId="16407"/>
    <cellStyle name="Header2 16 3 9 2 3 3" xfId="16408"/>
    <cellStyle name="Header2 16 3 9 2 3 4" xfId="16409"/>
    <cellStyle name="Header2 16 3 9 2 4" xfId="16410"/>
    <cellStyle name="Header2 16 3 9 2 5" xfId="16411"/>
    <cellStyle name="Header2 16 3 9 2 6" xfId="16412"/>
    <cellStyle name="Header2 16 3 9 3" xfId="16413"/>
    <cellStyle name="Header2 16 3 9 3 2" xfId="16414"/>
    <cellStyle name="Header2 16 3 9 3 2 2" xfId="16415"/>
    <cellStyle name="Header2 16 3 9 3 2 3" xfId="16416"/>
    <cellStyle name="Header2 16 3 9 3 2 4" xfId="16417"/>
    <cellStyle name="Header2 16 3 9 3 3" xfId="16418"/>
    <cellStyle name="Header2 16 3 9 3 3 2" xfId="16419"/>
    <cellStyle name="Header2 16 3 9 3 3 3" xfId="16420"/>
    <cellStyle name="Header2 16 3 9 3 3 4" xfId="16421"/>
    <cellStyle name="Header2 16 3 9 3 4" xfId="16422"/>
    <cellStyle name="Header2 16 3 9 3 5" xfId="16423"/>
    <cellStyle name="Header2 16 3 9 3 6" xfId="16424"/>
    <cellStyle name="Header2 16 3 9 4" xfId="16425"/>
    <cellStyle name="Header2 16 3 9 5" xfId="16426"/>
    <cellStyle name="Header2 17" xfId="16427"/>
    <cellStyle name="Header2 17 2" xfId="16428"/>
    <cellStyle name="Header2 17 2 10" xfId="16429"/>
    <cellStyle name="Header2 17 2 10 2" xfId="16430"/>
    <cellStyle name="Header2 17 2 10 2 2" xfId="16431"/>
    <cellStyle name="Header2 17 2 10 2 2 2" xfId="16432"/>
    <cellStyle name="Header2 17 2 10 2 2 3" xfId="16433"/>
    <cellStyle name="Header2 17 2 10 2 2 4" xfId="16434"/>
    <cellStyle name="Header2 17 2 10 2 2 5" xfId="16435"/>
    <cellStyle name="Header2 17 2 10 2 3" xfId="16436"/>
    <cellStyle name="Header2 17 2 10 2 3 2" xfId="16437"/>
    <cellStyle name="Header2 17 2 10 2 3 3" xfId="16438"/>
    <cellStyle name="Header2 17 2 10 2 3 4" xfId="16439"/>
    <cellStyle name="Header2 17 2 10 2 4" xfId="16440"/>
    <cellStyle name="Header2 17 2 10 2 5" xfId="16441"/>
    <cellStyle name="Header2 17 2 10 2 6" xfId="16442"/>
    <cellStyle name="Header2 17 2 10 3" xfId="16443"/>
    <cellStyle name="Header2 17 2 10 3 2" xfId="16444"/>
    <cellStyle name="Header2 17 2 10 3 2 2" xfId="16445"/>
    <cellStyle name="Header2 17 2 10 3 2 3" xfId="16446"/>
    <cellStyle name="Header2 17 2 10 3 2 4" xfId="16447"/>
    <cellStyle name="Header2 17 2 10 3 3" xfId="16448"/>
    <cellStyle name="Header2 17 2 10 3 3 2" xfId="16449"/>
    <cellStyle name="Header2 17 2 10 3 3 3" xfId="16450"/>
    <cellStyle name="Header2 17 2 10 3 3 4" xfId="16451"/>
    <cellStyle name="Header2 17 2 10 3 4" xfId="16452"/>
    <cellStyle name="Header2 17 2 10 3 5" xfId="16453"/>
    <cellStyle name="Header2 17 2 10 3 6" xfId="16454"/>
    <cellStyle name="Header2 17 2 10 4" xfId="16455"/>
    <cellStyle name="Header2 17 2 10 5" xfId="16456"/>
    <cellStyle name="Header2 17 2 11" xfId="16457"/>
    <cellStyle name="Header2 17 2 11 2" xfId="16458"/>
    <cellStyle name="Header2 17 2 11 2 2" xfId="16459"/>
    <cellStyle name="Header2 17 2 11 2 2 2" xfId="16460"/>
    <cellStyle name="Header2 17 2 11 2 2 3" xfId="16461"/>
    <cellStyle name="Header2 17 2 11 2 2 4" xfId="16462"/>
    <cellStyle name="Header2 17 2 11 2 2 5" xfId="16463"/>
    <cellStyle name="Header2 17 2 11 2 3" xfId="16464"/>
    <cellStyle name="Header2 17 2 11 2 3 2" xfId="16465"/>
    <cellStyle name="Header2 17 2 11 2 3 3" xfId="16466"/>
    <cellStyle name="Header2 17 2 11 2 3 4" xfId="16467"/>
    <cellStyle name="Header2 17 2 11 2 4" xfId="16468"/>
    <cellStyle name="Header2 17 2 11 2 5" xfId="16469"/>
    <cellStyle name="Header2 17 2 11 2 6" xfId="16470"/>
    <cellStyle name="Header2 17 2 11 3" xfId="16471"/>
    <cellStyle name="Header2 17 2 11 3 2" xfId="16472"/>
    <cellStyle name="Header2 17 2 11 3 2 2" xfId="16473"/>
    <cellStyle name="Header2 17 2 11 3 2 3" xfId="16474"/>
    <cellStyle name="Header2 17 2 11 3 2 4" xfId="16475"/>
    <cellStyle name="Header2 17 2 11 3 3" xfId="16476"/>
    <cellStyle name="Header2 17 2 11 3 3 2" xfId="16477"/>
    <cellStyle name="Header2 17 2 11 3 3 3" xfId="16478"/>
    <cellStyle name="Header2 17 2 11 3 3 4" xfId="16479"/>
    <cellStyle name="Header2 17 2 11 3 4" xfId="16480"/>
    <cellStyle name="Header2 17 2 11 3 5" xfId="16481"/>
    <cellStyle name="Header2 17 2 11 3 6" xfId="16482"/>
    <cellStyle name="Header2 17 2 11 4" xfId="16483"/>
    <cellStyle name="Header2 17 2 11 5" xfId="16484"/>
    <cellStyle name="Header2 17 2 12" xfId="16485"/>
    <cellStyle name="Header2 17 2 12 2" xfId="16486"/>
    <cellStyle name="Header2 17 2 12 2 2" xfId="16487"/>
    <cellStyle name="Header2 17 2 12 2 2 2" xfId="16488"/>
    <cellStyle name="Header2 17 2 12 2 2 3" xfId="16489"/>
    <cellStyle name="Header2 17 2 12 2 2 4" xfId="16490"/>
    <cellStyle name="Header2 17 2 12 2 2 5" xfId="16491"/>
    <cellStyle name="Header2 17 2 12 2 3" xfId="16492"/>
    <cellStyle name="Header2 17 2 12 2 3 2" xfId="16493"/>
    <cellStyle name="Header2 17 2 12 2 3 3" xfId="16494"/>
    <cellStyle name="Header2 17 2 12 2 3 4" xfId="16495"/>
    <cellStyle name="Header2 17 2 12 2 4" xfId="16496"/>
    <cellStyle name="Header2 17 2 12 2 5" xfId="16497"/>
    <cellStyle name="Header2 17 2 12 2 6" xfId="16498"/>
    <cellStyle name="Header2 17 2 12 3" xfId="16499"/>
    <cellStyle name="Header2 17 2 12 3 2" xfId="16500"/>
    <cellStyle name="Header2 17 2 12 3 2 2" xfId="16501"/>
    <cellStyle name="Header2 17 2 12 3 2 3" xfId="16502"/>
    <cellStyle name="Header2 17 2 12 3 2 4" xfId="16503"/>
    <cellStyle name="Header2 17 2 12 3 3" xfId="16504"/>
    <cellStyle name="Header2 17 2 12 3 3 2" xfId="16505"/>
    <cellStyle name="Header2 17 2 12 3 3 3" xfId="16506"/>
    <cellStyle name="Header2 17 2 12 3 3 4" xfId="16507"/>
    <cellStyle name="Header2 17 2 12 3 4" xfId="16508"/>
    <cellStyle name="Header2 17 2 12 3 5" xfId="16509"/>
    <cellStyle name="Header2 17 2 12 3 6" xfId="16510"/>
    <cellStyle name="Header2 17 2 12 4" xfId="16511"/>
    <cellStyle name="Header2 17 2 12 5" xfId="16512"/>
    <cellStyle name="Header2 17 2 13" xfId="16513"/>
    <cellStyle name="Header2 17 2 13 2" xfId="16514"/>
    <cellStyle name="Header2 17 2 13 2 2" xfId="16515"/>
    <cellStyle name="Header2 17 2 13 2 2 2" xfId="16516"/>
    <cellStyle name="Header2 17 2 13 2 2 3" xfId="16517"/>
    <cellStyle name="Header2 17 2 13 2 2 4" xfId="16518"/>
    <cellStyle name="Header2 17 2 13 2 2 5" xfId="16519"/>
    <cellStyle name="Header2 17 2 13 2 3" xfId="16520"/>
    <cellStyle name="Header2 17 2 13 2 3 2" xfId="16521"/>
    <cellStyle name="Header2 17 2 13 2 3 3" xfId="16522"/>
    <cellStyle name="Header2 17 2 13 2 3 4" xfId="16523"/>
    <cellStyle name="Header2 17 2 13 2 4" xfId="16524"/>
    <cellStyle name="Header2 17 2 13 2 5" xfId="16525"/>
    <cellStyle name="Header2 17 2 13 2 6" xfId="16526"/>
    <cellStyle name="Header2 17 2 13 3" xfId="16527"/>
    <cellStyle name="Header2 17 2 13 3 2" xfId="16528"/>
    <cellStyle name="Header2 17 2 13 3 2 2" xfId="16529"/>
    <cellStyle name="Header2 17 2 13 3 2 3" xfId="16530"/>
    <cellStyle name="Header2 17 2 13 3 2 4" xfId="16531"/>
    <cellStyle name="Header2 17 2 13 3 3" xfId="16532"/>
    <cellStyle name="Header2 17 2 13 3 3 2" xfId="16533"/>
    <cellStyle name="Header2 17 2 13 3 3 3" xfId="16534"/>
    <cellStyle name="Header2 17 2 13 3 3 4" xfId="16535"/>
    <cellStyle name="Header2 17 2 13 3 4" xfId="16536"/>
    <cellStyle name="Header2 17 2 13 3 5" xfId="16537"/>
    <cellStyle name="Header2 17 2 13 3 6" xfId="16538"/>
    <cellStyle name="Header2 17 2 13 4" xfId="16539"/>
    <cellStyle name="Header2 17 2 13 5" xfId="16540"/>
    <cellStyle name="Header2 17 2 2" xfId="16541"/>
    <cellStyle name="Header2 17 2 2 2" xfId="16542"/>
    <cellStyle name="Header2 17 2 2 2 2" xfId="16543"/>
    <cellStyle name="Header2 17 2 2 2 2 2" xfId="16544"/>
    <cellStyle name="Header2 17 2 2 2 2 2 2" xfId="16545"/>
    <cellStyle name="Header2 17 2 2 2 2 2 3" xfId="16546"/>
    <cellStyle name="Header2 17 2 2 2 2 2 4" xfId="16547"/>
    <cellStyle name="Header2 17 2 2 2 2 2 5" xfId="16548"/>
    <cellStyle name="Header2 17 2 2 2 2 3" xfId="16549"/>
    <cellStyle name="Header2 17 2 2 2 2 3 2" xfId="16550"/>
    <cellStyle name="Header2 17 2 2 2 2 3 3" xfId="16551"/>
    <cellStyle name="Header2 17 2 2 2 2 3 4" xfId="16552"/>
    <cellStyle name="Header2 17 2 2 2 2 4" xfId="16553"/>
    <cellStyle name="Header2 17 2 2 2 2 5" xfId="16554"/>
    <cellStyle name="Header2 17 2 2 2 2 6" xfId="16555"/>
    <cellStyle name="Header2 17 2 2 2 3" xfId="16556"/>
    <cellStyle name="Header2 17 2 2 2 3 2" xfId="16557"/>
    <cellStyle name="Header2 17 2 2 2 3 2 2" xfId="16558"/>
    <cellStyle name="Header2 17 2 2 2 3 2 3" xfId="16559"/>
    <cellStyle name="Header2 17 2 2 2 3 2 4" xfId="16560"/>
    <cellStyle name="Header2 17 2 2 2 3 3" xfId="16561"/>
    <cellStyle name="Header2 17 2 2 2 3 3 2" xfId="16562"/>
    <cellStyle name="Header2 17 2 2 2 3 3 3" xfId="16563"/>
    <cellStyle name="Header2 17 2 2 2 3 3 4" xfId="16564"/>
    <cellStyle name="Header2 17 2 2 2 3 4" xfId="16565"/>
    <cellStyle name="Header2 17 2 2 2 3 5" xfId="16566"/>
    <cellStyle name="Header2 17 2 2 2 3 6" xfId="16567"/>
    <cellStyle name="Header2 17 2 2 2 4" xfId="16568"/>
    <cellStyle name="Header2 17 2 2 2 5" xfId="16569"/>
    <cellStyle name="Header2 17 2 2 3" xfId="16570"/>
    <cellStyle name="Header2 17 2 2 3 2" xfId="16571"/>
    <cellStyle name="Header2 17 2 2 3 2 2" xfId="16572"/>
    <cellStyle name="Header2 17 2 2 3 2 2 2" xfId="16573"/>
    <cellStyle name="Header2 17 2 2 3 2 2 3" xfId="16574"/>
    <cellStyle name="Header2 17 2 2 3 2 2 4" xfId="16575"/>
    <cellStyle name="Header2 17 2 2 3 2 2 5" xfId="16576"/>
    <cellStyle name="Header2 17 2 2 3 2 3" xfId="16577"/>
    <cellStyle name="Header2 17 2 2 3 2 3 2" xfId="16578"/>
    <cellStyle name="Header2 17 2 2 3 2 3 3" xfId="16579"/>
    <cellStyle name="Header2 17 2 2 3 2 3 4" xfId="16580"/>
    <cellStyle name="Header2 17 2 2 3 2 4" xfId="16581"/>
    <cellStyle name="Header2 17 2 2 3 2 5" xfId="16582"/>
    <cellStyle name="Header2 17 2 2 3 2 6" xfId="16583"/>
    <cellStyle name="Header2 17 2 2 3 3" xfId="16584"/>
    <cellStyle name="Header2 17 2 2 3 3 2" xfId="16585"/>
    <cellStyle name="Header2 17 2 2 3 3 2 2" xfId="16586"/>
    <cellStyle name="Header2 17 2 2 3 3 2 3" xfId="16587"/>
    <cellStyle name="Header2 17 2 2 3 3 2 4" xfId="16588"/>
    <cellStyle name="Header2 17 2 2 3 3 3" xfId="16589"/>
    <cellStyle name="Header2 17 2 2 3 3 3 2" xfId="16590"/>
    <cellStyle name="Header2 17 2 2 3 3 3 3" xfId="16591"/>
    <cellStyle name="Header2 17 2 2 3 3 3 4" xfId="16592"/>
    <cellStyle name="Header2 17 2 2 3 3 4" xfId="16593"/>
    <cellStyle name="Header2 17 2 2 3 3 5" xfId="16594"/>
    <cellStyle name="Header2 17 2 2 3 3 6" xfId="16595"/>
    <cellStyle name="Header2 17 2 2 3 4" xfId="16596"/>
    <cellStyle name="Header2 17 2 2 3 5" xfId="16597"/>
    <cellStyle name="Header2 17 2 3" xfId="16598"/>
    <cellStyle name="Header2 17 2 3 2" xfId="16599"/>
    <cellStyle name="Header2 17 2 3 2 2" xfId="16600"/>
    <cellStyle name="Header2 17 2 3 2 3" xfId="16601"/>
    <cellStyle name="Header2 17 2 3 3" xfId="16602"/>
    <cellStyle name="Header2 17 2 4" xfId="16603"/>
    <cellStyle name="Header2 17 2 4 2" xfId="16604"/>
    <cellStyle name="Header2 17 2 4 2 2" xfId="16605"/>
    <cellStyle name="Header2 17 2 4 2 3" xfId="16606"/>
    <cellStyle name="Header2 17 2 4 3" xfId="16607"/>
    <cellStyle name="Header2 17 2 5" xfId="16608"/>
    <cellStyle name="Header2 17 2 5 2" xfId="16609"/>
    <cellStyle name="Header2 17 2 5 2 2" xfId="16610"/>
    <cellStyle name="Header2 17 2 5 2 3" xfId="16611"/>
    <cellStyle name="Header2 17 2 5 3" xfId="16612"/>
    <cellStyle name="Header2 17 2 6" xfId="16613"/>
    <cellStyle name="Header2 17 2 6 2" xfId="16614"/>
    <cellStyle name="Header2 17 2 6 2 2" xfId="16615"/>
    <cellStyle name="Header2 17 2 6 2 2 2" xfId="16616"/>
    <cellStyle name="Header2 17 2 6 2 2 3" xfId="16617"/>
    <cellStyle name="Header2 17 2 6 2 2 4" xfId="16618"/>
    <cellStyle name="Header2 17 2 6 2 2 5" xfId="16619"/>
    <cellStyle name="Header2 17 2 6 2 3" xfId="16620"/>
    <cellStyle name="Header2 17 2 6 2 3 2" xfId="16621"/>
    <cellStyle name="Header2 17 2 6 2 3 3" xfId="16622"/>
    <cellStyle name="Header2 17 2 6 2 3 4" xfId="16623"/>
    <cellStyle name="Header2 17 2 6 2 4" xfId="16624"/>
    <cellStyle name="Header2 17 2 6 2 5" xfId="16625"/>
    <cellStyle name="Header2 17 2 6 2 6" xfId="16626"/>
    <cellStyle name="Header2 17 2 6 3" xfId="16627"/>
    <cellStyle name="Header2 17 2 6 3 2" xfId="16628"/>
    <cellStyle name="Header2 17 2 6 3 2 2" xfId="16629"/>
    <cellStyle name="Header2 17 2 6 3 2 3" xfId="16630"/>
    <cellStyle name="Header2 17 2 6 3 2 4" xfId="16631"/>
    <cellStyle name="Header2 17 2 6 3 3" xfId="16632"/>
    <cellStyle name="Header2 17 2 6 3 3 2" xfId="16633"/>
    <cellStyle name="Header2 17 2 6 3 3 3" xfId="16634"/>
    <cellStyle name="Header2 17 2 6 3 3 4" xfId="16635"/>
    <cellStyle name="Header2 17 2 6 3 4" xfId="16636"/>
    <cellStyle name="Header2 17 2 6 3 5" xfId="16637"/>
    <cellStyle name="Header2 17 2 6 3 6" xfId="16638"/>
    <cellStyle name="Header2 17 2 6 4" xfId="16639"/>
    <cellStyle name="Header2 17 2 6 5" xfId="16640"/>
    <cellStyle name="Header2 17 2 7" xfId="16641"/>
    <cellStyle name="Header2 17 2 7 2" xfId="16642"/>
    <cellStyle name="Header2 17 2 7 2 2" xfId="16643"/>
    <cellStyle name="Header2 17 2 7 2 2 2" xfId="16644"/>
    <cellStyle name="Header2 17 2 7 2 2 3" xfId="16645"/>
    <cellStyle name="Header2 17 2 7 2 2 4" xfId="16646"/>
    <cellStyle name="Header2 17 2 7 2 2 5" xfId="16647"/>
    <cellStyle name="Header2 17 2 7 2 3" xfId="16648"/>
    <cellStyle name="Header2 17 2 7 2 3 2" xfId="16649"/>
    <cellStyle name="Header2 17 2 7 2 3 3" xfId="16650"/>
    <cellStyle name="Header2 17 2 7 2 3 4" xfId="16651"/>
    <cellStyle name="Header2 17 2 7 2 4" xfId="16652"/>
    <cellStyle name="Header2 17 2 7 2 5" xfId="16653"/>
    <cellStyle name="Header2 17 2 7 2 6" xfId="16654"/>
    <cellStyle name="Header2 17 2 7 3" xfId="16655"/>
    <cellStyle name="Header2 17 2 7 3 2" xfId="16656"/>
    <cellStyle name="Header2 17 2 7 3 2 2" xfId="16657"/>
    <cellStyle name="Header2 17 2 7 3 2 3" xfId="16658"/>
    <cellStyle name="Header2 17 2 7 3 2 4" xfId="16659"/>
    <cellStyle name="Header2 17 2 7 3 3" xfId="16660"/>
    <cellStyle name="Header2 17 2 7 3 3 2" xfId="16661"/>
    <cellStyle name="Header2 17 2 7 3 3 3" xfId="16662"/>
    <cellStyle name="Header2 17 2 7 3 3 4" xfId="16663"/>
    <cellStyle name="Header2 17 2 7 3 4" xfId="16664"/>
    <cellStyle name="Header2 17 2 7 3 5" xfId="16665"/>
    <cellStyle name="Header2 17 2 7 3 6" xfId="16666"/>
    <cellStyle name="Header2 17 2 7 4" xfId="16667"/>
    <cellStyle name="Header2 17 2 7 5" xfId="16668"/>
    <cellStyle name="Header2 17 2 8" xfId="16669"/>
    <cellStyle name="Header2 17 2 8 2" xfId="16670"/>
    <cellStyle name="Header2 17 2 8 2 2" xfId="16671"/>
    <cellStyle name="Header2 17 2 8 2 2 2" xfId="16672"/>
    <cellStyle name="Header2 17 2 8 2 2 3" xfId="16673"/>
    <cellStyle name="Header2 17 2 8 2 2 4" xfId="16674"/>
    <cellStyle name="Header2 17 2 8 2 2 5" xfId="16675"/>
    <cellStyle name="Header2 17 2 8 2 3" xfId="16676"/>
    <cellStyle name="Header2 17 2 8 2 3 2" xfId="16677"/>
    <cellStyle name="Header2 17 2 8 2 3 3" xfId="16678"/>
    <cellStyle name="Header2 17 2 8 2 3 4" xfId="16679"/>
    <cellStyle name="Header2 17 2 8 2 4" xfId="16680"/>
    <cellStyle name="Header2 17 2 8 2 5" xfId="16681"/>
    <cellStyle name="Header2 17 2 8 2 6" xfId="16682"/>
    <cellStyle name="Header2 17 2 8 3" xfId="16683"/>
    <cellStyle name="Header2 17 2 8 3 2" xfId="16684"/>
    <cellStyle name="Header2 17 2 8 3 2 2" xfId="16685"/>
    <cellStyle name="Header2 17 2 8 3 2 3" xfId="16686"/>
    <cellStyle name="Header2 17 2 8 3 2 4" xfId="16687"/>
    <cellStyle name="Header2 17 2 8 3 3" xfId="16688"/>
    <cellStyle name="Header2 17 2 8 3 3 2" xfId="16689"/>
    <cellStyle name="Header2 17 2 8 3 3 3" xfId="16690"/>
    <cellStyle name="Header2 17 2 8 3 3 4" xfId="16691"/>
    <cellStyle name="Header2 17 2 8 3 4" xfId="16692"/>
    <cellStyle name="Header2 17 2 8 3 5" xfId="16693"/>
    <cellStyle name="Header2 17 2 8 3 6" xfId="16694"/>
    <cellStyle name="Header2 17 2 8 4" xfId="16695"/>
    <cellStyle name="Header2 17 2 8 5" xfId="16696"/>
    <cellStyle name="Header2 17 2 9" xfId="16697"/>
    <cellStyle name="Header2 17 2 9 2" xfId="16698"/>
    <cellStyle name="Header2 17 2 9 2 2" xfId="16699"/>
    <cellStyle name="Header2 17 2 9 2 2 2" xfId="16700"/>
    <cellStyle name="Header2 17 2 9 2 2 3" xfId="16701"/>
    <cellStyle name="Header2 17 2 9 2 2 4" xfId="16702"/>
    <cellStyle name="Header2 17 2 9 2 2 5" xfId="16703"/>
    <cellStyle name="Header2 17 2 9 2 3" xfId="16704"/>
    <cellStyle name="Header2 17 2 9 2 3 2" xfId="16705"/>
    <cellStyle name="Header2 17 2 9 2 3 3" xfId="16706"/>
    <cellStyle name="Header2 17 2 9 2 3 4" xfId="16707"/>
    <cellStyle name="Header2 17 2 9 2 4" xfId="16708"/>
    <cellStyle name="Header2 17 2 9 2 5" xfId="16709"/>
    <cellStyle name="Header2 17 2 9 2 6" xfId="16710"/>
    <cellStyle name="Header2 17 2 9 3" xfId="16711"/>
    <cellStyle name="Header2 17 2 9 3 2" xfId="16712"/>
    <cellStyle name="Header2 17 2 9 3 2 2" xfId="16713"/>
    <cellStyle name="Header2 17 2 9 3 2 3" xfId="16714"/>
    <cellStyle name="Header2 17 2 9 3 2 4" xfId="16715"/>
    <cellStyle name="Header2 17 2 9 3 3" xfId="16716"/>
    <cellStyle name="Header2 17 2 9 3 3 2" xfId="16717"/>
    <cellStyle name="Header2 17 2 9 3 3 3" xfId="16718"/>
    <cellStyle name="Header2 17 2 9 3 3 4" xfId="16719"/>
    <cellStyle name="Header2 17 2 9 3 4" xfId="16720"/>
    <cellStyle name="Header2 17 2 9 3 5" xfId="16721"/>
    <cellStyle name="Header2 17 2 9 3 6" xfId="16722"/>
    <cellStyle name="Header2 17 2 9 4" xfId="16723"/>
    <cellStyle name="Header2 17 2 9 5" xfId="16724"/>
    <cellStyle name="Header2 17 3" xfId="16725"/>
    <cellStyle name="Header2 17 3 10" xfId="16726"/>
    <cellStyle name="Header2 17 3 10 2" xfId="16727"/>
    <cellStyle name="Header2 17 3 10 2 2" xfId="16728"/>
    <cellStyle name="Header2 17 3 10 2 2 2" xfId="16729"/>
    <cellStyle name="Header2 17 3 10 2 2 3" xfId="16730"/>
    <cellStyle name="Header2 17 3 10 2 2 4" xfId="16731"/>
    <cellStyle name="Header2 17 3 10 2 2 5" xfId="16732"/>
    <cellStyle name="Header2 17 3 10 2 3" xfId="16733"/>
    <cellStyle name="Header2 17 3 10 2 3 2" xfId="16734"/>
    <cellStyle name="Header2 17 3 10 2 3 3" xfId="16735"/>
    <cellStyle name="Header2 17 3 10 2 3 4" xfId="16736"/>
    <cellStyle name="Header2 17 3 10 2 4" xfId="16737"/>
    <cellStyle name="Header2 17 3 10 2 5" xfId="16738"/>
    <cellStyle name="Header2 17 3 10 2 6" xfId="16739"/>
    <cellStyle name="Header2 17 3 10 3" xfId="16740"/>
    <cellStyle name="Header2 17 3 10 3 2" xfId="16741"/>
    <cellStyle name="Header2 17 3 10 3 2 2" xfId="16742"/>
    <cellStyle name="Header2 17 3 10 3 2 3" xfId="16743"/>
    <cellStyle name="Header2 17 3 10 3 2 4" xfId="16744"/>
    <cellStyle name="Header2 17 3 10 3 3" xfId="16745"/>
    <cellStyle name="Header2 17 3 10 3 3 2" xfId="16746"/>
    <cellStyle name="Header2 17 3 10 3 3 3" xfId="16747"/>
    <cellStyle name="Header2 17 3 10 3 3 4" xfId="16748"/>
    <cellStyle name="Header2 17 3 10 3 4" xfId="16749"/>
    <cellStyle name="Header2 17 3 10 3 5" xfId="16750"/>
    <cellStyle name="Header2 17 3 10 3 6" xfId="16751"/>
    <cellStyle name="Header2 17 3 10 4" xfId="16752"/>
    <cellStyle name="Header2 17 3 10 5" xfId="16753"/>
    <cellStyle name="Header2 17 3 11" xfId="16754"/>
    <cellStyle name="Header2 17 3 11 2" xfId="16755"/>
    <cellStyle name="Header2 17 3 11 2 2" xfId="16756"/>
    <cellStyle name="Header2 17 3 11 2 2 2" xfId="16757"/>
    <cellStyle name="Header2 17 3 11 2 2 3" xfId="16758"/>
    <cellStyle name="Header2 17 3 11 2 2 4" xfId="16759"/>
    <cellStyle name="Header2 17 3 11 2 2 5" xfId="16760"/>
    <cellStyle name="Header2 17 3 11 2 3" xfId="16761"/>
    <cellStyle name="Header2 17 3 11 2 3 2" xfId="16762"/>
    <cellStyle name="Header2 17 3 11 2 3 3" xfId="16763"/>
    <cellStyle name="Header2 17 3 11 2 3 4" xfId="16764"/>
    <cellStyle name="Header2 17 3 11 2 4" xfId="16765"/>
    <cellStyle name="Header2 17 3 11 2 5" xfId="16766"/>
    <cellStyle name="Header2 17 3 11 2 6" xfId="16767"/>
    <cellStyle name="Header2 17 3 11 3" xfId="16768"/>
    <cellStyle name="Header2 17 3 11 3 2" xfId="16769"/>
    <cellStyle name="Header2 17 3 11 3 2 2" xfId="16770"/>
    <cellStyle name="Header2 17 3 11 3 2 3" xfId="16771"/>
    <cellStyle name="Header2 17 3 11 3 2 4" xfId="16772"/>
    <cellStyle name="Header2 17 3 11 3 3" xfId="16773"/>
    <cellStyle name="Header2 17 3 11 3 3 2" xfId="16774"/>
    <cellStyle name="Header2 17 3 11 3 3 3" xfId="16775"/>
    <cellStyle name="Header2 17 3 11 3 3 4" xfId="16776"/>
    <cellStyle name="Header2 17 3 11 3 4" xfId="16777"/>
    <cellStyle name="Header2 17 3 11 3 5" xfId="16778"/>
    <cellStyle name="Header2 17 3 11 3 6" xfId="16779"/>
    <cellStyle name="Header2 17 3 11 4" xfId="16780"/>
    <cellStyle name="Header2 17 3 11 5" xfId="16781"/>
    <cellStyle name="Header2 17 3 12" xfId="16782"/>
    <cellStyle name="Header2 17 3 12 2" xfId="16783"/>
    <cellStyle name="Header2 17 3 12 2 2" xfId="16784"/>
    <cellStyle name="Header2 17 3 12 2 2 2" xfId="16785"/>
    <cellStyle name="Header2 17 3 12 2 2 3" xfId="16786"/>
    <cellStyle name="Header2 17 3 12 2 2 4" xfId="16787"/>
    <cellStyle name="Header2 17 3 12 2 2 5" xfId="16788"/>
    <cellStyle name="Header2 17 3 12 2 3" xfId="16789"/>
    <cellStyle name="Header2 17 3 12 2 3 2" xfId="16790"/>
    <cellStyle name="Header2 17 3 12 2 3 3" xfId="16791"/>
    <cellStyle name="Header2 17 3 12 2 3 4" xfId="16792"/>
    <cellStyle name="Header2 17 3 12 2 4" xfId="16793"/>
    <cellStyle name="Header2 17 3 12 2 5" xfId="16794"/>
    <cellStyle name="Header2 17 3 12 2 6" xfId="16795"/>
    <cellStyle name="Header2 17 3 12 3" xfId="16796"/>
    <cellStyle name="Header2 17 3 12 3 2" xfId="16797"/>
    <cellStyle name="Header2 17 3 12 3 2 2" xfId="16798"/>
    <cellStyle name="Header2 17 3 12 3 2 3" xfId="16799"/>
    <cellStyle name="Header2 17 3 12 3 2 4" xfId="16800"/>
    <cellStyle name="Header2 17 3 12 3 3" xfId="16801"/>
    <cellStyle name="Header2 17 3 12 3 3 2" xfId="16802"/>
    <cellStyle name="Header2 17 3 12 3 3 3" xfId="16803"/>
    <cellStyle name="Header2 17 3 12 3 3 4" xfId="16804"/>
    <cellStyle name="Header2 17 3 12 3 4" xfId="16805"/>
    <cellStyle name="Header2 17 3 12 3 5" xfId="16806"/>
    <cellStyle name="Header2 17 3 12 3 6" xfId="16807"/>
    <cellStyle name="Header2 17 3 12 4" xfId="16808"/>
    <cellStyle name="Header2 17 3 12 5" xfId="16809"/>
    <cellStyle name="Header2 17 3 2" xfId="16810"/>
    <cellStyle name="Header2 17 3 2 2" xfId="16811"/>
    <cellStyle name="Header2 17 3 2 2 2" xfId="16812"/>
    <cellStyle name="Header2 17 3 2 2 3" xfId="16813"/>
    <cellStyle name="Header2 17 3 2 3" xfId="16814"/>
    <cellStyle name="Header2 17 3 3" xfId="16815"/>
    <cellStyle name="Header2 17 3 3 2" xfId="16816"/>
    <cellStyle name="Header2 17 3 3 2 2" xfId="16817"/>
    <cellStyle name="Header2 17 3 3 2 3" xfId="16818"/>
    <cellStyle name="Header2 17 3 3 3" xfId="16819"/>
    <cellStyle name="Header2 17 3 4" xfId="16820"/>
    <cellStyle name="Header2 17 3 4 2" xfId="16821"/>
    <cellStyle name="Header2 17 3 4 2 2" xfId="16822"/>
    <cellStyle name="Header2 17 3 4 2 3" xfId="16823"/>
    <cellStyle name="Header2 17 3 4 3" xfId="16824"/>
    <cellStyle name="Header2 17 3 5" xfId="16825"/>
    <cellStyle name="Header2 17 3 5 2" xfId="16826"/>
    <cellStyle name="Header2 17 3 5 2 2" xfId="16827"/>
    <cellStyle name="Header2 17 3 5 2 2 2" xfId="16828"/>
    <cellStyle name="Header2 17 3 5 2 2 3" xfId="16829"/>
    <cellStyle name="Header2 17 3 5 2 2 4" xfId="16830"/>
    <cellStyle name="Header2 17 3 5 2 2 5" xfId="16831"/>
    <cellStyle name="Header2 17 3 5 2 3" xfId="16832"/>
    <cellStyle name="Header2 17 3 5 2 3 2" xfId="16833"/>
    <cellStyle name="Header2 17 3 5 2 3 3" xfId="16834"/>
    <cellStyle name="Header2 17 3 5 2 3 4" xfId="16835"/>
    <cellStyle name="Header2 17 3 5 2 4" xfId="16836"/>
    <cellStyle name="Header2 17 3 5 2 5" xfId="16837"/>
    <cellStyle name="Header2 17 3 5 2 6" xfId="16838"/>
    <cellStyle name="Header2 17 3 5 3" xfId="16839"/>
    <cellStyle name="Header2 17 3 5 3 2" xfId="16840"/>
    <cellStyle name="Header2 17 3 5 3 2 2" xfId="16841"/>
    <cellStyle name="Header2 17 3 5 3 2 3" xfId="16842"/>
    <cellStyle name="Header2 17 3 5 3 2 4" xfId="16843"/>
    <cellStyle name="Header2 17 3 5 3 3" xfId="16844"/>
    <cellStyle name="Header2 17 3 5 3 3 2" xfId="16845"/>
    <cellStyle name="Header2 17 3 5 3 3 3" xfId="16846"/>
    <cellStyle name="Header2 17 3 5 3 3 4" xfId="16847"/>
    <cellStyle name="Header2 17 3 5 3 4" xfId="16848"/>
    <cellStyle name="Header2 17 3 5 3 5" xfId="16849"/>
    <cellStyle name="Header2 17 3 5 3 6" xfId="16850"/>
    <cellStyle name="Header2 17 3 5 4" xfId="16851"/>
    <cellStyle name="Header2 17 3 5 5" xfId="16852"/>
    <cellStyle name="Header2 17 3 6" xfId="16853"/>
    <cellStyle name="Header2 17 3 6 2" xfId="16854"/>
    <cellStyle name="Header2 17 3 6 2 2" xfId="16855"/>
    <cellStyle name="Header2 17 3 6 2 2 2" xfId="16856"/>
    <cellStyle name="Header2 17 3 6 2 2 3" xfId="16857"/>
    <cellStyle name="Header2 17 3 6 2 2 4" xfId="16858"/>
    <cellStyle name="Header2 17 3 6 2 2 5" xfId="16859"/>
    <cellStyle name="Header2 17 3 6 2 3" xfId="16860"/>
    <cellStyle name="Header2 17 3 6 2 3 2" xfId="16861"/>
    <cellStyle name="Header2 17 3 6 2 3 3" xfId="16862"/>
    <cellStyle name="Header2 17 3 6 2 3 4" xfId="16863"/>
    <cellStyle name="Header2 17 3 6 2 4" xfId="16864"/>
    <cellStyle name="Header2 17 3 6 2 5" xfId="16865"/>
    <cellStyle name="Header2 17 3 6 2 6" xfId="16866"/>
    <cellStyle name="Header2 17 3 6 3" xfId="16867"/>
    <cellStyle name="Header2 17 3 6 3 2" xfId="16868"/>
    <cellStyle name="Header2 17 3 6 3 2 2" xfId="16869"/>
    <cellStyle name="Header2 17 3 6 3 2 3" xfId="16870"/>
    <cellStyle name="Header2 17 3 6 3 2 4" xfId="16871"/>
    <cellStyle name="Header2 17 3 6 3 3" xfId="16872"/>
    <cellStyle name="Header2 17 3 6 3 3 2" xfId="16873"/>
    <cellStyle name="Header2 17 3 6 3 3 3" xfId="16874"/>
    <cellStyle name="Header2 17 3 6 3 3 4" xfId="16875"/>
    <cellStyle name="Header2 17 3 6 3 4" xfId="16876"/>
    <cellStyle name="Header2 17 3 6 3 5" xfId="16877"/>
    <cellStyle name="Header2 17 3 6 3 6" xfId="16878"/>
    <cellStyle name="Header2 17 3 6 4" xfId="16879"/>
    <cellStyle name="Header2 17 3 6 5" xfId="16880"/>
    <cellStyle name="Header2 17 3 7" xfId="16881"/>
    <cellStyle name="Header2 17 3 7 2" xfId="16882"/>
    <cellStyle name="Header2 17 3 7 2 2" xfId="16883"/>
    <cellStyle name="Header2 17 3 7 2 2 2" xfId="16884"/>
    <cellStyle name="Header2 17 3 7 2 2 3" xfId="16885"/>
    <cellStyle name="Header2 17 3 7 2 2 4" xfId="16886"/>
    <cellStyle name="Header2 17 3 7 2 2 5" xfId="16887"/>
    <cellStyle name="Header2 17 3 7 2 3" xfId="16888"/>
    <cellStyle name="Header2 17 3 7 2 3 2" xfId="16889"/>
    <cellStyle name="Header2 17 3 7 2 3 3" xfId="16890"/>
    <cellStyle name="Header2 17 3 7 2 3 4" xfId="16891"/>
    <cellStyle name="Header2 17 3 7 2 4" xfId="16892"/>
    <cellStyle name="Header2 17 3 7 2 5" xfId="16893"/>
    <cellStyle name="Header2 17 3 7 2 6" xfId="16894"/>
    <cellStyle name="Header2 17 3 7 3" xfId="16895"/>
    <cellStyle name="Header2 17 3 7 3 2" xfId="16896"/>
    <cellStyle name="Header2 17 3 7 3 2 2" xfId="16897"/>
    <cellStyle name="Header2 17 3 7 3 2 3" xfId="16898"/>
    <cellStyle name="Header2 17 3 7 3 2 4" xfId="16899"/>
    <cellStyle name="Header2 17 3 7 3 3" xfId="16900"/>
    <cellStyle name="Header2 17 3 7 3 3 2" xfId="16901"/>
    <cellStyle name="Header2 17 3 7 3 3 3" xfId="16902"/>
    <cellStyle name="Header2 17 3 7 3 3 4" xfId="16903"/>
    <cellStyle name="Header2 17 3 7 3 4" xfId="16904"/>
    <cellStyle name="Header2 17 3 7 3 5" xfId="16905"/>
    <cellStyle name="Header2 17 3 7 3 6" xfId="16906"/>
    <cellStyle name="Header2 17 3 7 4" xfId="16907"/>
    <cellStyle name="Header2 17 3 7 5" xfId="16908"/>
    <cellStyle name="Header2 17 3 8" xfId="16909"/>
    <cellStyle name="Header2 17 3 8 2" xfId="16910"/>
    <cellStyle name="Header2 17 3 8 2 2" xfId="16911"/>
    <cellStyle name="Header2 17 3 8 2 2 2" xfId="16912"/>
    <cellStyle name="Header2 17 3 8 2 2 3" xfId="16913"/>
    <cellStyle name="Header2 17 3 8 2 2 4" xfId="16914"/>
    <cellStyle name="Header2 17 3 8 2 2 5" xfId="16915"/>
    <cellStyle name="Header2 17 3 8 2 3" xfId="16916"/>
    <cellStyle name="Header2 17 3 8 2 3 2" xfId="16917"/>
    <cellStyle name="Header2 17 3 8 2 3 3" xfId="16918"/>
    <cellStyle name="Header2 17 3 8 2 3 4" xfId="16919"/>
    <cellStyle name="Header2 17 3 8 2 4" xfId="16920"/>
    <cellStyle name="Header2 17 3 8 2 5" xfId="16921"/>
    <cellStyle name="Header2 17 3 8 2 6" xfId="16922"/>
    <cellStyle name="Header2 17 3 8 3" xfId="16923"/>
    <cellStyle name="Header2 17 3 8 3 2" xfId="16924"/>
    <cellStyle name="Header2 17 3 8 3 2 2" xfId="16925"/>
    <cellStyle name="Header2 17 3 8 3 2 3" xfId="16926"/>
    <cellStyle name="Header2 17 3 8 3 2 4" xfId="16927"/>
    <cellStyle name="Header2 17 3 8 3 3" xfId="16928"/>
    <cellStyle name="Header2 17 3 8 3 3 2" xfId="16929"/>
    <cellStyle name="Header2 17 3 8 3 3 3" xfId="16930"/>
    <cellStyle name="Header2 17 3 8 3 3 4" xfId="16931"/>
    <cellStyle name="Header2 17 3 8 3 4" xfId="16932"/>
    <cellStyle name="Header2 17 3 8 3 5" xfId="16933"/>
    <cellStyle name="Header2 17 3 8 3 6" xfId="16934"/>
    <cellStyle name="Header2 17 3 8 4" xfId="16935"/>
    <cellStyle name="Header2 17 3 8 5" xfId="16936"/>
    <cellStyle name="Header2 17 3 9" xfId="16937"/>
    <cellStyle name="Header2 17 3 9 2" xfId="16938"/>
    <cellStyle name="Header2 17 3 9 2 2" xfId="16939"/>
    <cellStyle name="Header2 17 3 9 2 2 2" xfId="16940"/>
    <cellStyle name="Header2 17 3 9 2 2 3" xfId="16941"/>
    <cellStyle name="Header2 17 3 9 2 2 4" xfId="16942"/>
    <cellStyle name="Header2 17 3 9 2 2 5" xfId="16943"/>
    <cellStyle name="Header2 17 3 9 2 3" xfId="16944"/>
    <cellStyle name="Header2 17 3 9 2 3 2" xfId="16945"/>
    <cellStyle name="Header2 17 3 9 2 3 3" xfId="16946"/>
    <cellStyle name="Header2 17 3 9 2 3 4" xfId="16947"/>
    <cellStyle name="Header2 17 3 9 2 4" xfId="16948"/>
    <cellStyle name="Header2 17 3 9 2 5" xfId="16949"/>
    <cellStyle name="Header2 17 3 9 2 6" xfId="16950"/>
    <cellStyle name="Header2 17 3 9 3" xfId="16951"/>
    <cellStyle name="Header2 17 3 9 3 2" xfId="16952"/>
    <cellStyle name="Header2 17 3 9 3 2 2" xfId="16953"/>
    <cellStyle name="Header2 17 3 9 3 2 3" xfId="16954"/>
    <cellStyle name="Header2 17 3 9 3 2 4" xfId="16955"/>
    <cellStyle name="Header2 17 3 9 3 3" xfId="16956"/>
    <cellStyle name="Header2 17 3 9 3 3 2" xfId="16957"/>
    <cellStyle name="Header2 17 3 9 3 3 3" xfId="16958"/>
    <cellStyle name="Header2 17 3 9 3 3 4" xfId="16959"/>
    <cellStyle name="Header2 17 3 9 3 4" xfId="16960"/>
    <cellStyle name="Header2 17 3 9 3 5" xfId="16961"/>
    <cellStyle name="Header2 17 3 9 3 6" xfId="16962"/>
    <cellStyle name="Header2 17 3 9 4" xfId="16963"/>
    <cellStyle name="Header2 17 3 9 5" xfId="16964"/>
    <cellStyle name="Header2 18" xfId="16965"/>
    <cellStyle name="Header2 18 2" xfId="16966"/>
    <cellStyle name="Header2 18 2 10" xfId="16967"/>
    <cellStyle name="Header2 18 2 10 2" xfId="16968"/>
    <cellStyle name="Header2 18 2 10 2 2" xfId="16969"/>
    <cellStyle name="Header2 18 2 10 2 2 2" xfId="16970"/>
    <cellStyle name="Header2 18 2 10 2 2 3" xfId="16971"/>
    <cellStyle name="Header2 18 2 10 2 2 4" xfId="16972"/>
    <cellStyle name="Header2 18 2 10 2 2 5" xfId="16973"/>
    <cellStyle name="Header2 18 2 10 2 3" xfId="16974"/>
    <cellStyle name="Header2 18 2 10 2 3 2" xfId="16975"/>
    <cellStyle name="Header2 18 2 10 2 3 3" xfId="16976"/>
    <cellStyle name="Header2 18 2 10 2 3 4" xfId="16977"/>
    <cellStyle name="Header2 18 2 10 2 4" xfId="16978"/>
    <cellStyle name="Header2 18 2 10 2 5" xfId="16979"/>
    <cellStyle name="Header2 18 2 10 2 6" xfId="16980"/>
    <cellStyle name="Header2 18 2 10 3" xfId="16981"/>
    <cellStyle name="Header2 18 2 10 3 2" xfId="16982"/>
    <cellStyle name="Header2 18 2 10 3 2 2" xfId="16983"/>
    <cellStyle name="Header2 18 2 10 3 2 3" xfId="16984"/>
    <cellStyle name="Header2 18 2 10 3 2 4" xfId="16985"/>
    <cellStyle name="Header2 18 2 10 3 3" xfId="16986"/>
    <cellStyle name="Header2 18 2 10 3 3 2" xfId="16987"/>
    <cellStyle name="Header2 18 2 10 3 3 3" xfId="16988"/>
    <cellStyle name="Header2 18 2 10 3 3 4" xfId="16989"/>
    <cellStyle name="Header2 18 2 10 3 4" xfId="16990"/>
    <cellStyle name="Header2 18 2 10 3 5" xfId="16991"/>
    <cellStyle name="Header2 18 2 10 3 6" xfId="16992"/>
    <cellStyle name="Header2 18 2 10 4" xfId="16993"/>
    <cellStyle name="Header2 18 2 10 5" xfId="16994"/>
    <cellStyle name="Header2 18 2 11" xfId="16995"/>
    <cellStyle name="Header2 18 2 11 2" xfId="16996"/>
    <cellStyle name="Header2 18 2 11 2 2" xfId="16997"/>
    <cellStyle name="Header2 18 2 11 2 2 2" xfId="16998"/>
    <cellStyle name="Header2 18 2 11 2 2 3" xfId="16999"/>
    <cellStyle name="Header2 18 2 11 2 2 4" xfId="17000"/>
    <cellStyle name="Header2 18 2 11 2 2 5" xfId="17001"/>
    <cellStyle name="Header2 18 2 11 2 3" xfId="17002"/>
    <cellStyle name="Header2 18 2 11 2 3 2" xfId="17003"/>
    <cellStyle name="Header2 18 2 11 2 3 3" xfId="17004"/>
    <cellStyle name="Header2 18 2 11 2 3 4" xfId="17005"/>
    <cellStyle name="Header2 18 2 11 2 4" xfId="17006"/>
    <cellStyle name="Header2 18 2 11 2 5" xfId="17007"/>
    <cellStyle name="Header2 18 2 11 2 6" xfId="17008"/>
    <cellStyle name="Header2 18 2 11 3" xfId="17009"/>
    <cellStyle name="Header2 18 2 11 3 2" xfId="17010"/>
    <cellStyle name="Header2 18 2 11 3 2 2" xfId="17011"/>
    <cellStyle name="Header2 18 2 11 3 2 3" xfId="17012"/>
    <cellStyle name="Header2 18 2 11 3 2 4" xfId="17013"/>
    <cellStyle name="Header2 18 2 11 3 3" xfId="17014"/>
    <cellStyle name="Header2 18 2 11 3 3 2" xfId="17015"/>
    <cellStyle name="Header2 18 2 11 3 3 3" xfId="17016"/>
    <cellStyle name="Header2 18 2 11 3 3 4" xfId="17017"/>
    <cellStyle name="Header2 18 2 11 3 4" xfId="17018"/>
    <cellStyle name="Header2 18 2 11 3 5" xfId="17019"/>
    <cellStyle name="Header2 18 2 11 3 6" xfId="17020"/>
    <cellStyle name="Header2 18 2 11 4" xfId="17021"/>
    <cellStyle name="Header2 18 2 11 5" xfId="17022"/>
    <cellStyle name="Header2 18 2 12" xfId="17023"/>
    <cellStyle name="Header2 18 2 12 2" xfId="17024"/>
    <cellStyle name="Header2 18 2 12 2 2" xfId="17025"/>
    <cellStyle name="Header2 18 2 12 2 2 2" xfId="17026"/>
    <cellStyle name="Header2 18 2 12 2 2 3" xfId="17027"/>
    <cellStyle name="Header2 18 2 12 2 2 4" xfId="17028"/>
    <cellStyle name="Header2 18 2 12 2 2 5" xfId="17029"/>
    <cellStyle name="Header2 18 2 12 2 3" xfId="17030"/>
    <cellStyle name="Header2 18 2 12 2 3 2" xfId="17031"/>
    <cellStyle name="Header2 18 2 12 2 3 3" xfId="17032"/>
    <cellStyle name="Header2 18 2 12 2 3 4" xfId="17033"/>
    <cellStyle name="Header2 18 2 12 2 4" xfId="17034"/>
    <cellStyle name="Header2 18 2 12 2 5" xfId="17035"/>
    <cellStyle name="Header2 18 2 12 2 6" xfId="17036"/>
    <cellStyle name="Header2 18 2 12 3" xfId="17037"/>
    <cellStyle name="Header2 18 2 12 3 2" xfId="17038"/>
    <cellStyle name="Header2 18 2 12 3 2 2" xfId="17039"/>
    <cellStyle name="Header2 18 2 12 3 2 3" xfId="17040"/>
    <cellStyle name="Header2 18 2 12 3 2 4" xfId="17041"/>
    <cellStyle name="Header2 18 2 12 3 3" xfId="17042"/>
    <cellStyle name="Header2 18 2 12 3 3 2" xfId="17043"/>
    <cellStyle name="Header2 18 2 12 3 3 3" xfId="17044"/>
    <cellStyle name="Header2 18 2 12 3 3 4" xfId="17045"/>
    <cellStyle name="Header2 18 2 12 3 4" xfId="17046"/>
    <cellStyle name="Header2 18 2 12 3 5" xfId="17047"/>
    <cellStyle name="Header2 18 2 12 3 6" xfId="17048"/>
    <cellStyle name="Header2 18 2 12 4" xfId="17049"/>
    <cellStyle name="Header2 18 2 12 5" xfId="17050"/>
    <cellStyle name="Header2 18 2 13" xfId="17051"/>
    <cellStyle name="Header2 18 2 13 2" xfId="17052"/>
    <cellStyle name="Header2 18 2 13 2 2" xfId="17053"/>
    <cellStyle name="Header2 18 2 13 2 2 2" xfId="17054"/>
    <cellStyle name="Header2 18 2 13 2 2 3" xfId="17055"/>
    <cellStyle name="Header2 18 2 13 2 2 4" xfId="17056"/>
    <cellStyle name="Header2 18 2 13 2 2 5" xfId="17057"/>
    <cellStyle name="Header2 18 2 13 2 3" xfId="17058"/>
    <cellStyle name="Header2 18 2 13 2 3 2" xfId="17059"/>
    <cellStyle name="Header2 18 2 13 2 3 3" xfId="17060"/>
    <cellStyle name="Header2 18 2 13 2 3 4" xfId="17061"/>
    <cellStyle name="Header2 18 2 13 2 4" xfId="17062"/>
    <cellStyle name="Header2 18 2 13 2 5" xfId="17063"/>
    <cellStyle name="Header2 18 2 13 2 6" xfId="17064"/>
    <cellStyle name="Header2 18 2 13 3" xfId="17065"/>
    <cellStyle name="Header2 18 2 13 3 2" xfId="17066"/>
    <cellStyle name="Header2 18 2 13 3 2 2" xfId="17067"/>
    <cellStyle name="Header2 18 2 13 3 2 3" xfId="17068"/>
    <cellStyle name="Header2 18 2 13 3 2 4" xfId="17069"/>
    <cellStyle name="Header2 18 2 13 3 3" xfId="17070"/>
    <cellStyle name="Header2 18 2 13 3 3 2" xfId="17071"/>
    <cellStyle name="Header2 18 2 13 3 3 3" xfId="17072"/>
    <cellStyle name="Header2 18 2 13 3 3 4" xfId="17073"/>
    <cellStyle name="Header2 18 2 13 3 4" xfId="17074"/>
    <cellStyle name="Header2 18 2 13 3 5" xfId="17075"/>
    <cellStyle name="Header2 18 2 13 3 6" xfId="17076"/>
    <cellStyle name="Header2 18 2 13 4" xfId="17077"/>
    <cellStyle name="Header2 18 2 13 5" xfId="17078"/>
    <cellStyle name="Header2 18 2 2" xfId="17079"/>
    <cellStyle name="Header2 18 2 2 2" xfId="17080"/>
    <cellStyle name="Header2 18 2 2 2 2" xfId="17081"/>
    <cellStyle name="Header2 18 2 2 2 2 2" xfId="17082"/>
    <cellStyle name="Header2 18 2 2 2 2 2 2" xfId="17083"/>
    <cellStyle name="Header2 18 2 2 2 2 2 3" xfId="17084"/>
    <cellStyle name="Header2 18 2 2 2 2 2 4" xfId="17085"/>
    <cellStyle name="Header2 18 2 2 2 2 2 5" xfId="17086"/>
    <cellStyle name="Header2 18 2 2 2 2 3" xfId="17087"/>
    <cellStyle name="Header2 18 2 2 2 2 3 2" xfId="17088"/>
    <cellStyle name="Header2 18 2 2 2 2 3 3" xfId="17089"/>
    <cellStyle name="Header2 18 2 2 2 2 3 4" xfId="17090"/>
    <cellStyle name="Header2 18 2 2 2 2 4" xfId="17091"/>
    <cellStyle name="Header2 18 2 2 2 2 5" xfId="17092"/>
    <cellStyle name="Header2 18 2 2 2 2 6" xfId="17093"/>
    <cellStyle name="Header2 18 2 2 2 3" xfId="17094"/>
    <cellStyle name="Header2 18 2 2 2 3 2" xfId="17095"/>
    <cellStyle name="Header2 18 2 2 2 3 2 2" xfId="17096"/>
    <cellStyle name="Header2 18 2 2 2 3 2 3" xfId="17097"/>
    <cellStyle name="Header2 18 2 2 2 3 2 4" xfId="17098"/>
    <cellStyle name="Header2 18 2 2 2 3 3" xfId="17099"/>
    <cellStyle name="Header2 18 2 2 2 3 3 2" xfId="17100"/>
    <cellStyle name="Header2 18 2 2 2 3 3 3" xfId="17101"/>
    <cellStyle name="Header2 18 2 2 2 3 3 4" xfId="17102"/>
    <cellStyle name="Header2 18 2 2 2 3 4" xfId="17103"/>
    <cellStyle name="Header2 18 2 2 2 3 5" xfId="17104"/>
    <cellStyle name="Header2 18 2 2 2 3 6" xfId="17105"/>
    <cellStyle name="Header2 18 2 2 2 4" xfId="17106"/>
    <cellStyle name="Header2 18 2 2 2 5" xfId="17107"/>
    <cellStyle name="Header2 18 2 2 3" xfId="17108"/>
    <cellStyle name="Header2 18 2 2 3 2" xfId="17109"/>
    <cellStyle name="Header2 18 2 2 3 2 2" xfId="17110"/>
    <cellStyle name="Header2 18 2 2 3 2 2 2" xfId="17111"/>
    <cellStyle name="Header2 18 2 2 3 2 2 3" xfId="17112"/>
    <cellStyle name="Header2 18 2 2 3 2 2 4" xfId="17113"/>
    <cellStyle name="Header2 18 2 2 3 2 2 5" xfId="17114"/>
    <cellStyle name="Header2 18 2 2 3 2 3" xfId="17115"/>
    <cellStyle name="Header2 18 2 2 3 2 3 2" xfId="17116"/>
    <cellStyle name="Header2 18 2 2 3 2 3 3" xfId="17117"/>
    <cellStyle name="Header2 18 2 2 3 2 3 4" xfId="17118"/>
    <cellStyle name="Header2 18 2 2 3 2 4" xfId="17119"/>
    <cellStyle name="Header2 18 2 2 3 2 5" xfId="17120"/>
    <cellStyle name="Header2 18 2 2 3 2 6" xfId="17121"/>
    <cellStyle name="Header2 18 2 2 3 3" xfId="17122"/>
    <cellStyle name="Header2 18 2 2 3 3 2" xfId="17123"/>
    <cellStyle name="Header2 18 2 2 3 3 2 2" xfId="17124"/>
    <cellStyle name="Header2 18 2 2 3 3 2 3" xfId="17125"/>
    <cellStyle name="Header2 18 2 2 3 3 2 4" xfId="17126"/>
    <cellStyle name="Header2 18 2 2 3 3 3" xfId="17127"/>
    <cellStyle name="Header2 18 2 2 3 3 3 2" xfId="17128"/>
    <cellStyle name="Header2 18 2 2 3 3 3 3" xfId="17129"/>
    <cellStyle name="Header2 18 2 2 3 3 3 4" xfId="17130"/>
    <cellStyle name="Header2 18 2 2 3 3 4" xfId="17131"/>
    <cellStyle name="Header2 18 2 2 3 3 5" xfId="17132"/>
    <cellStyle name="Header2 18 2 2 3 3 6" xfId="17133"/>
    <cellStyle name="Header2 18 2 2 3 4" xfId="17134"/>
    <cellStyle name="Header2 18 2 2 3 5" xfId="17135"/>
    <cellStyle name="Header2 18 2 3" xfId="17136"/>
    <cellStyle name="Header2 18 2 3 2" xfId="17137"/>
    <cellStyle name="Header2 18 2 3 2 2" xfId="17138"/>
    <cellStyle name="Header2 18 2 3 2 3" xfId="17139"/>
    <cellStyle name="Header2 18 2 3 3" xfId="17140"/>
    <cellStyle name="Header2 18 2 4" xfId="17141"/>
    <cellStyle name="Header2 18 2 4 2" xfId="17142"/>
    <cellStyle name="Header2 18 2 4 2 2" xfId="17143"/>
    <cellStyle name="Header2 18 2 4 2 3" xfId="17144"/>
    <cellStyle name="Header2 18 2 4 3" xfId="17145"/>
    <cellStyle name="Header2 18 2 5" xfId="17146"/>
    <cellStyle name="Header2 18 2 5 2" xfId="17147"/>
    <cellStyle name="Header2 18 2 5 2 2" xfId="17148"/>
    <cellStyle name="Header2 18 2 5 2 3" xfId="17149"/>
    <cellStyle name="Header2 18 2 5 3" xfId="17150"/>
    <cellStyle name="Header2 18 2 6" xfId="17151"/>
    <cellStyle name="Header2 18 2 6 2" xfId="17152"/>
    <cellStyle name="Header2 18 2 6 2 2" xfId="17153"/>
    <cellStyle name="Header2 18 2 6 2 2 2" xfId="17154"/>
    <cellStyle name="Header2 18 2 6 2 2 3" xfId="17155"/>
    <cellStyle name="Header2 18 2 6 2 2 4" xfId="17156"/>
    <cellStyle name="Header2 18 2 6 2 2 5" xfId="17157"/>
    <cellStyle name="Header2 18 2 6 2 3" xfId="17158"/>
    <cellStyle name="Header2 18 2 6 2 3 2" xfId="17159"/>
    <cellStyle name="Header2 18 2 6 2 3 3" xfId="17160"/>
    <cellStyle name="Header2 18 2 6 2 3 4" xfId="17161"/>
    <cellStyle name="Header2 18 2 6 2 4" xfId="17162"/>
    <cellStyle name="Header2 18 2 6 2 5" xfId="17163"/>
    <cellStyle name="Header2 18 2 6 2 6" xfId="17164"/>
    <cellStyle name="Header2 18 2 6 3" xfId="17165"/>
    <cellStyle name="Header2 18 2 6 3 2" xfId="17166"/>
    <cellStyle name="Header2 18 2 6 3 2 2" xfId="17167"/>
    <cellStyle name="Header2 18 2 6 3 2 3" xfId="17168"/>
    <cellStyle name="Header2 18 2 6 3 2 4" xfId="17169"/>
    <cellStyle name="Header2 18 2 6 3 3" xfId="17170"/>
    <cellStyle name="Header2 18 2 6 3 3 2" xfId="17171"/>
    <cellStyle name="Header2 18 2 6 3 3 3" xfId="17172"/>
    <cellStyle name="Header2 18 2 6 3 3 4" xfId="17173"/>
    <cellStyle name="Header2 18 2 6 3 4" xfId="17174"/>
    <cellStyle name="Header2 18 2 6 3 5" xfId="17175"/>
    <cellStyle name="Header2 18 2 6 3 6" xfId="17176"/>
    <cellStyle name="Header2 18 2 6 4" xfId="17177"/>
    <cellStyle name="Header2 18 2 6 5" xfId="17178"/>
    <cellStyle name="Header2 18 2 7" xfId="17179"/>
    <cellStyle name="Header2 18 2 7 2" xfId="17180"/>
    <cellStyle name="Header2 18 2 7 2 2" xfId="17181"/>
    <cellStyle name="Header2 18 2 7 2 2 2" xfId="17182"/>
    <cellStyle name="Header2 18 2 7 2 2 3" xfId="17183"/>
    <cellStyle name="Header2 18 2 7 2 2 4" xfId="17184"/>
    <cellStyle name="Header2 18 2 7 2 2 5" xfId="17185"/>
    <cellStyle name="Header2 18 2 7 2 3" xfId="17186"/>
    <cellStyle name="Header2 18 2 7 2 3 2" xfId="17187"/>
    <cellStyle name="Header2 18 2 7 2 3 3" xfId="17188"/>
    <cellStyle name="Header2 18 2 7 2 3 4" xfId="17189"/>
    <cellStyle name="Header2 18 2 7 2 4" xfId="17190"/>
    <cellStyle name="Header2 18 2 7 2 5" xfId="17191"/>
    <cellStyle name="Header2 18 2 7 2 6" xfId="17192"/>
    <cellStyle name="Header2 18 2 7 3" xfId="17193"/>
    <cellStyle name="Header2 18 2 7 3 2" xfId="17194"/>
    <cellStyle name="Header2 18 2 7 3 2 2" xfId="17195"/>
    <cellStyle name="Header2 18 2 7 3 2 3" xfId="17196"/>
    <cellStyle name="Header2 18 2 7 3 2 4" xfId="17197"/>
    <cellStyle name="Header2 18 2 7 3 3" xfId="17198"/>
    <cellStyle name="Header2 18 2 7 3 3 2" xfId="17199"/>
    <cellStyle name="Header2 18 2 7 3 3 3" xfId="17200"/>
    <cellStyle name="Header2 18 2 7 3 3 4" xfId="17201"/>
    <cellStyle name="Header2 18 2 7 3 4" xfId="17202"/>
    <cellStyle name="Header2 18 2 7 3 5" xfId="17203"/>
    <cellStyle name="Header2 18 2 7 3 6" xfId="17204"/>
    <cellStyle name="Header2 18 2 7 4" xfId="17205"/>
    <cellStyle name="Header2 18 2 7 5" xfId="17206"/>
    <cellStyle name="Header2 18 2 8" xfId="17207"/>
    <cellStyle name="Header2 18 2 8 2" xfId="17208"/>
    <cellStyle name="Header2 18 2 8 2 2" xfId="17209"/>
    <cellStyle name="Header2 18 2 8 2 2 2" xfId="17210"/>
    <cellStyle name="Header2 18 2 8 2 2 3" xfId="17211"/>
    <cellStyle name="Header2 18 2 8 2 2 4" xfId="17212"/>
    <cellStyle name="Header2 18 2 8 2 2 5" xfId="17213"/>
    <cellStyle name="Header2 18 2 8 2 3" xfId="17214"/>
    <cellStyle name="Header2 18 2 8 2 3 2" xfId="17215"/>
    <cellStyle name="Header2 18 2 8 2 3 3" xfId="17216"/>
    <cellStyle name="Header2 18 2 8 2 3 4" xfId="17217"/>
    <cellStyle name="Header2 18 2 8 2 4" xfId="17218"/>
    <cellStyle name="Header2 18 2 8 2 5" xfId="17219"/>
    <cellStyle name="Header2 18 2 8 2 6" xfId="17220"/>
    <cellStyle name="Header2 18 2 8 3" xfId="17221"/>
    <cellStyle name="Header2 18 2 8 3 2" xfId="17222"/>
    <cellStyle name="Header2 18 2 8 3 2 2" xfId="17223"/>
    <cellStyle name="Header2 18 2 8 3 2 3" xfId="17224"/>
    <cellStyle name="Header2 18 2 8 3 2 4" xfId="17225"/>
    <cellStyle name="Header2 18 2 8 3 3" xfId="17226"/>
    <cellStyle name="Header2 18 2 8 3 3 2" xfId="17227"/>
    <cellStyle name="Header2 18 2 8 3 3 3" xfId="17228"/>
    <cellStyle name="Header2 18 2 8 3 3 4" xfId="17229"/>
    <cellStyle name="Header2 18 2 8 3 4" xfId="17230"/>
    <cellStyle name="Header2 18 2 8 3 5" xfId="17231"/>
    <cellStyle name="Header2 18 2 8 3 6" xfId="17232"/>
    <cellStyle name="Header2 18 2 8 4" xfId="17233"/>
    <cellStyle name="Header2 18 2 8 5" xfId="17234"/>
    <cellStyle name="Header2 18 2 9" xfId="17235"/>
    <cellStyle name="Header2 18 2 9 2" xfId="17236"/>
    <cellStyle name="Header2 18 2 9 2 2" xfId="17237"/>
    <cellStyle name="Header2 18 2 9 2 2 2" xfId="17238"/>
    <cellStyle name="Header2 18 2 9 2 2 3" xfId="17239"/>
    <cellStyle name="Header2 18 2 9 2 2 4" xfId="17240"/>
    <cellStyle name="Header2 18 2 9 2 2 5" xfId="17241"/>
    <cellStyle name="Header2 18 2 9 2 3" xfId="17242"/>
    <cellStyle name="Header2 18 2 9 2 3 2" xfId="17243"/>
    <cellStyle name="Header2 18 2 9 2 3 3" xfId="17244"/>
    <cellStyle name="Header2 18 2 9 2 3 4" xfId="17245"/>
    <cellStyle name="Header2 18 2 9 2 4" xfId="17246"/>
    <cellStyle name="Header2 18 2 9 2 5" xfId="17247"/>
    <cellStyle name="Header2 18 2 9 2 6" xfId="17248"/>
    <cellStyle name="Header2 18 2 9 3" xfId="17249"/>
    <cellStyle name="Header2 18 2 9 3 2" xfId="17250"/>
    <cellStyle name="Header2 18 2 9 3 2 2" xfId="17251"/>
    <cellStyle name="Header2 18 2 9 3 2 3" xfId="17252"/>
    <cellStyle name="Header2 18 2 9 3 2 4" xfId="17253"/>
    <cellStyle name="Header2 18 2 9 3 3" xfId="17254"/>
    <cellStyle name="Header2 18 2 9 3 3 2" xfId="17255"/>
    <cellStyle name="Header2 18 2 9 3 3 3" xfId="17256"/>
    <cellStyle name="Header2 18 2 9 3 3 4" xfId="17257"/>
    <cellStyle name="Header2 18 2 9 3 4" xfId="17258"/>
    <cellStyle name="Header2 18 2 9 3 5" xfId="17259"/>
    <cellStyle name="Header2 18 2 9 3 6" xfId="17260"/>
    <cellStyle name="Header2 18 2 9 4" xfId="17261"/>
    <cellStyle name="Header2 18 2 9 5" xfId="17262"/>
    <cellStyle name="Header2 18 3" xfId="17263"/>
    <cellStyle name="Header2 18 3 10" xfId="17264"/>
    <cellStyle name="Header2 18 3 10 2" xfId="17265"/>
    <cellStyle name="Header2 18 3 10 2 2" xfId="17266"/>
    <cellStyle name="Header2 18 3 10 2 2 2" xfId="17267"/>
    <cellStyle name="Header2 18 3 10 2 2 3" xfId="17268"/>
    <cellStyle name="Header2 18 3 10 2 2 4" xfId="17269"/>
    <cellStyle name="Header2 18 3 10 2 2 5" xfId="17270"/>
    <cellStyle name="Header2 18 3 10 2 3" xfId="17271"/>
    <cellStyle name="Header2 18 3 10 2 3 2" xfId="17272"/>
    <cellStyle name="Header2 18 3 10 2 3 3" xfId="17273"/>
    <cellStyle name="Header2 18 3 10 2 3 4" xfId="17274"/>
    <cellStyle name="Header2 18 3 10 2 4" xfId="17275"/>
    <cellStyle name="Header2 18 3 10 2 5" xfId="17276"/>
    <cellStyle name="Header2 18 3 10 2 6" xfId="17277"/>
    <cellStyle name="Header2 18 3 10 3" xfId="17278"/>
    <cellStyle name="Header2 18 3 10 3 2" xfId="17279"/>
    <cellStyle name="Header2 18 3 10 3 2 2" xfId="17280"/>
    <cellStyle name="Header2 18 3 10 3 2 3" xfId="17281"/>
    <cellStyle name="Header2 18 3 10 3 2 4" xfId="17282"/>
    <cellStyle name="Header2 18 3 10 3 3" xfId="17283"/>
    <cellStyle name="Header2 18 3 10 3 3 2" xfId="17284"/>
    <cellStyle name="Header2 18 3 10 3 3 3" xfId="17285"/>
    <cellStyle name="Header2 18 3 10 3 3 4" xfId="17286"/>
    <cellStyle name="Header2 18 3 10 3 4" xfId="17287"/>
    <cellStyle name="Header2 18 3 10 3 5" xfId="17288"/>
    <cellStyle name="Header2 18 3 10 3 6" xfId="17289"/>
    <cellStyle name="Header2 18 3 10 4" xfId="17290"/>
    <cellStyle name="Header2 18 3 10 5" xfId="17291"/>
    <cellStyle name="Header2 18 3 11" xfId="17292"/>
    <cellStyle name="Header2 18 3 11 2" xfId="17293"/>
    <cellStyle name="Header2 18 3 11 2 2" xfId="17294"/>
    <cellStyle name="Header2 18 3 11 2 2 2" xfId="17295"/>
    <cellStyle name="Header2 18 3 11 2 2 3" xfId="17296"/>
    <cellStyle name="Header2 18 3 11 2 2 4" xfId="17297"/>
    <cellStyle name="Header2 18 3 11 2 2 5" xfId="17298"/>
    <cellStyle name="Header2 18 3 11 2 3" xfId="17299"/>
    <cellStyle name="Header2 18 3 11 2 3 2" xfId="17300"/>
    <cellStyle name="Header2 18 3 11 2 3 3" xfId="17301"/>
    <cellStyle name="Header2 18 3 11 2 3 4" xfId="17302"/>
    <cellStyle name="Header2 18 3 11 2 4" xfId="17303"/>
    <cellStyle name="Header2 18 3 11 2 5" xfId="17304"/>
    <cellStyle name="Header2 18 3 11 2 6" xfId="17305"/>
    <cellStyle name="Header2 18 3 11 3" xfId="17306"/>
    <cellStyle name="Header2 18 3 11 3 2" xfId="17307"/>
    <cellStyle name="Header2 18 3 11 3 2 2" xfId="17308"/>
    <cellStyle name="Header2 18 3 11 3 2 3" xfId="17309"/>
    <cellStyle name="Header2 18 3 11 3 2 4" xfId="17310"/>
    <cellStyle name="Header2 18 3 11 3 3" xfId="17311"/>
    <cellStyle name="Header2 18 3 11 3 3 2" xfId="17312"/>
    <cellStyle name="Header2 18 3 11 3 3 3" xfId="17313"/>
    <cellStyle name="Header2 18 3 11 3 3 4" xfId="17314"/>
    <cellStyle name="Header2 18 3 11 3 4" xfId="17315"/>
    <cellStyle name="Header2 18 3 11 3 5" xfId="17316"/>
    <cellStyle name="Header2 18 3 11 3 6" xfId="17317"/>
    <cellStyle name="Header2 18 3 11 4" xfId="17318"/>
    <cellStyle name="Header2 18 3 11 5" xfId="17319"/>
    <cellStyle name="Header2 18 3 12" xfId="17320"/>
    <cellStyle name="Header2 18 3 12 2" xfId="17321"/>
    <cellStyle name="Header2 18 3 12 2 2" xfId="17322"/>
    <cellStyle name="Header2 18 3 12 2 2 2" xfId="17323"/>
    <cellStyle name="Header2 18 3 12 2 2 3" xfId="17324"/>
    <cellStyle name="Header2 18 3 12 2 2 4" xfId="17325"/>
    <cellStyle name="Header2 18 3 12 2 2 5" xfId="17326"/>
    <cellStyle name="Header2 18 3 12 2 3" xfId="17327"/>
    <cellStyle name="Header2 18 3 12 2 3 2" xfId="17328"/>
    <cellStyle name="Header2 18 3 12 2 3 3" xfId="17329"/>
    <cellStyle name="Header2 18 3 12 2 3 4" xfId="17330"/>
    <cellStyle name="Header2 18 3 12 2 4" xfId="17331"/>
    <cellStyle name="Header2 18 3 12 2 5" xfId="17332"/>
    <cellStyle name="Header2 18 3 12 2 6" xfId="17333"/>
    <cellStyle name="Header2 18 3 12 3" xfId="17334"/>
    <cellStyle name="Header2 18 3 12 3 2" xfId="17335"/>
    <cellStyle name="Header2 18 3 12 3 2 2" xfId="17336"/>
    <cellStyle name="Header2 18 3 12 3 2 3" xfId="17337"/>
    <cellStyle name="Header2 18 3 12 3 2 4" xfId="17338"/>
    <cellStyle name="Header2 18 3 12 3 3" xfId="17339"/>
    <cellStyle name="Header2 18 3 12 3 3 2" xfId="17340"/>
    <cellStyle name="Header2 18 3 12 3 3 3" xfId="17341"/>
    <cellStyle name="Header2 18 3 12 3 3 4" xfId="17342"/>
    <cellStyle name="Header2 18 3 12 3 4" xfId="17343"/>
    <cellStyle name="Header2 18 3 12 3 5" xfId="17344"/>
    <cellStyle name="Header2 18 3 12 3 6" xfId="17345"/>
    <cellStyle name="Header2 18 3 12 4" xfId="17346"/>
    <cellStyle name="Header2 18 3 12 5" xfId="17347"/>
    <cellStyle name="Header2 18 3 2" xfId="17348"/>
    <cellStyle name="Header2 18 3 2 2" xfId="17349"/>
    <cellStyle name="Header2 18 3 2 2 2" xfId="17350"/>
    <cellStyle name="Header2 18 3 2 2 3" xfId="17351"/>
    <cellStyle name="Header2 18 3 2 3" xfId="17352"/>
    <cellStyle name="Header2 18 3 3" xfId="17353"/>
    <cellStyle name="Header2 18 3 3 2" xfId="17354"/>
    <cellStyle name="Header2 18 3 3 2 2" xfId="17355"/>
    <cellStyle name="Header2 18 3 3 2 3" xfId="17356"/>
    <cellStyle name="Header2 18 3 3 3" xfId="17357"/>
    <cellStyle name="Header2 18 3 4" xfId="17358"/>
    <cellStyle name="Header2 18 3 4 2" xfId="17359"/>
    <cellStyle name="Header2 18 3 4 2 2" xfId="17360"/>
    <cellStyle name="Header2 18 3 4 2 3" xfId="17361"/>
    <cellStyle name="Header2 18 3 4 3" xfId="17362"/>
    <cellStyle name="Header2 18 3 5" xfId="17363"/>
    <cellStyle name="Header2 18 3 5 2" xfId="17364"/>
    <cellStyle name="Header2 18 3 5 2 2" xfId="17365"/>
    <cellStyle name="Header2 18 3 5 2 2 2" xfId="17366"/>
    <cellStyle name="Header2 18 3 5 2 2 3" xfId="17367"/>
    <cellStyle name="Header2 18 3 5 2 2 4" xfId="17368"/>
    <cellStyle name="Header2 18 3 5 2 2 5" xfId="17369"/>
    <cellStyle name="Header2 18 3 5 2 3" xfId="17370"/>
    <cellStyle name="Header2 18 3 5 2 3 2" xfId="17371"/>
    <cellStyle name="Header2 18 3 5 2 3 3" xfId="17372"/>
    <cellStyle name="Header2 18 3 5 2 3 4" xfId="17373"/>
    <cellStyle name="Header2 18 3 5 2 4" xfId="17374"/>
    <cellStyle name="Header2 18 3 5 2 5" xfId="17375"/>
    <cellStyle name="Header2 18 3 5 2 6" xfId="17376"/>
    <cellStyle name="Header2 18 3 5 3" xfId="17377"/>
    <cellStyle name="Header2 18 3 5 3 2" xfId="17378"/>
    <cellStyle name="Header2 18 3 5 3 2 2" xfId="17379"/>
    <cellStyle name="Header2 18 3 5 3 2 3" xfId="17380"/>
    <cellStyle name="Header2 18 3 5 3 2 4" xfId="17381"/>
    <cellStyle name="Header2 18 3 5 3 3" xfId="17382"/>
    <cellStyle name="Header2 18 3 5 3 3 2" xfId="17383"/>
    <cellStyle name="Header2 18 3 5 3 3 3" xfId="17384"/>
    <cellStyle name="Header2 18 3 5 3 3 4" xfId="17385"/>
    <cellStyle name="Header2 18 3 5 3 4" xfId="17386"/>
    <cellStyle name="Header2 18 3 5 3 5" xfId="17387"/>
    <cellStyle name="Header2 18 3 5 3 6" xfId="17388"/>
    <cellStyle name="Header2 18 3 5 4" xfId="17389"/>
    <cellStyle name="Header2 18 3 5 5" xfId="17390"/>
    <cellStyle name="Header2 18 3 6" xfId="17391"/>
    <cellStyle name="Header2 18 3 6 2" xfId="17392"/>
    <cellStyle name="Header2 18 3 6 2 2" xfId="17393"/>
    <cellStyle name="Header2 18 3 6 2 2 2" xfId="17394"/>
    <cellStyle name="Header2 18 3 6 2 2 3" xfId="17395"/>
    <cellStyle name="Header2 18 3 6 2 2 4" xfId="17396"/>
    <cellStyle name="Header2 18 3 6 2 2 5" xfId="17397"/>
    <cellStyle name="Header2 18 3 6 2 3" xfId="17398"/>
    <cellStyle name="Header2 18 3 6 2 3 2" xfId="17399"/>
    <cellStyle name="Header2 18 3 6 2 3 3" xfId="17400"/>
    <cellStyle name="Header2 18 3 6 2 3 4" xfId="17401"/>
    <cellStyle name="Header2 18 3 6 2 4" xfId="17402"/>
    <cellStyle name="Header2 18 3 6 2 5" xfId="17403"/>
    <cellStyle name="Header2 18 3 6 2 6" xfId="17404"/>
    <cellStyle name="Header2 18 3 6 3" xfId="17405"/>
    <cellStyle name="Header2 18 3 6 3 2" xfId="17406"/>
    <cellStyle name="Header2 18 3 6 3 2 2" xfId="17407"/>
    <cellStyle name="Header2 18 3 6 3 2 3" xfId="17408"/>
    <cellStyle name="Header2 18 3 6 3 2 4" xfId="17409"/>
    <cellStyle name="Header2 18 3 6 3 3" xfId="17410"/>
    <cellStyle name="Header2 18 3 6 3 3 2" xfId="17411"/>
    <cellStyle name="Header2 18 3 6 3 3 3" xfId="17412"/>
    <cellStyle name="Header2 18 3 6 3 3 4" xfId="17413"/>
    <cellStyle name="Header2 18 3 6 3 4" xfId="17414"/>
    <cellStyle name="Header2 18 3 6 3 5" xfId="17415"/>
    <cellStyle name="Header2 18 3 6 3 6" xfId="17416"/>
    <cellStyle name="Header2 18 3 6 4" xfId="17417"/>
    <cellStyle name="Header2 18 3 6 5" xfId="17418"/>
    <cellStyle name="Header2 18 3 7" xfId="17419"/>
    <cellStyle name="Header2 18 3 7 2" xfId="17420"/>
    <cellStyle name="Header2 18 3 7 2 2" xfId="17421"/>
    <cellStyle name="Header2 18 3 7 2 2 2" xfId="17422"/>
    <cellStyle name="Header2 18 3 7 2 2 3" xfId="17423"/>
    <cellStyle name="Header2 18 3 7 2 2 4" xfId="17424"/>
    <cellStyle name="Header2 18 3 7 2 2 5" xfId="17425"/>
    <cellStyle name="Header2 18 3 7 2 3" xfId="17426"/>
    <cellStyle name="Header2 18 3 7 2 3 2" xfId="17427"/>
    <cellStyle name="Header2 18 3 7 2 3 3" xfId="17428"/>
    <cellStyle name="Header2 18 3 7 2 3 4" xfId="17429"/>
    <cellStyle name="Header2 18 3 7 2 4" xfId="17430"/>
    <cellStyle name="Header2 18 3 7 2 5" xfId="17431"/>
    <cellStyle name="Header2 18 3 7 2 6" xfId="17432"/>
    <cellStyle name="Header2 18 3 7 3" xfId="17433"/>
    <cellStyle name="Header2 18 3 7 3 2" xfId="17434"/>
    <cellStyle name="Header2 18 3 7 3 2 2" xfId="17435"/>
    <cellStyle name="Header2 18 3 7 3 2 3" xfId="17436"/>
    <cellStyle name="Header2 18 3 7 3 2 4" xfId="17437"/>
    <cellStyle name="Header2 18 3 7 3 3" xfId="17438"/>
    <cellStyle name="Header2 18 3 7 3 3 2" xfId="17439"/>
    <cellStyle name="Header2 18 3 7 3 3 3" xfId="17440"/>
    <cellStyle name="Header2 18 3 7 3 3 4" xfId="17441"/>
    <cellStyle name="Header2 18 3 7 3 4" xfId="17442"/>
    <cellStyle name="Header2 18 3 7 3 5" xfId="17443"/>
    <cellStyle name="Header2 18 3 7 3 6" xfId="17444"/>
    <cellStyle name="Header2 18 3 7 4" xfId="17445"/>
    <cellStyle name="Header2 18 3 7 5" xfId="17446"/>
    <cellStyle name="Header2 18 3 8" xfId="17447"/>
    <cellStyle name="Header2 18 3 8 2" xfId="17448"/>
    <cellStyle name="Header2 18 3 8 2 2" xfId="17449"/>
    <cellStyle name="Header2 18 3 8 2 2 2" xfId="17450"/>
    <cellStyle name="Header2 18 3 8 2 2 3" xfId="17451"/>
    <cellStyle name="Header2 18 3 8 2 2 4" xfId="17452"/>
    <cellStyle name="Header2 18 3 8 2 2 5" xfId="17453"/>
    <cellStyle name="Header2 18 3 8 2 3" xfId="17454"/>
    <cellStyle name="Header2 18 3 8 2 3 2" xfId="17455"/>
    <cellStyle name="Header2 18 3 8 2 3 3" xfId="17456"/>
    <cellStyle name="Header2 18 3 8 2 3 4" xfId="17457"/>
    <cellStyle name="Header2 18 3 8 2 4" xfId="17458"/>
    <cellStyle name="Header2 18 3 8 2 5" xfId="17459"/>
    <cellStyle name="Header2 18 3 8 2 6" xfId="17460"/>
    <cellStyle name="Header2 18 3 8 3" xfId="17461"/>
    <cellStyle name="Header2 18 3 8 3 2" xfId="17462"/>
    <cellStyle name="Header2 18 3 8 3 2 2" xfId="17463"/>
    <cellStyle name="Header2 18 3 8 3 2 3" xfId="17464"/>
    <cellStyle name="Header2 18 3 8 3 2 4" xfId="17465"/>
    <cellStyle name="Header2 18 3 8 3 3" xfId="17466"/>
    <cellStyle name="Header2 18 3 8 3 3 2" xfId="17467"/>
    <cellStyle name="Header2 18 3 8 3 3 3" xfId="17468"/>
    <cellStyle name="Header2 18 3 8 3 3 4" xfId="17469"/>
    <cellStyle name="Header2 18 3 8 3 4" xfId="17470"/>
    <cellStyle name="Header2 18 3 8 3 5" xfId="17471"/>
    <cellStyle name="Header2 18 3 8 3 6" xfId="17472"/>
    <cellStyle name="Header2 18 3 8 4" xfId="17473"/>
    <cellStyle name="Header2 18 3 8 5" xfId="17474"/>
    <cellStyle name="Header2 18 3 9" xfId="17475"/>
    <cellStyle name="Header2 18 3 9 2" xfId="17476"/>
    <cellStyle name="Header2 18 3 9 2 2" xfId="17477"/>
    <cellStyle name="Header2 18 3 9 2 2 2" xfId="17478"/>
    <cellStyle name="Header2 18 3 9 2 2 3" xfId="17479"/>
    <cellStyle name="Header2 18 3 9 2 2 4" xfId="17480"/>
    <cellStyle name="Header2 18 3 9 2 2 5" xfId="17481"/>
    <cellStyle name="Header2 18 3 9 2 3" xfId="17482"/>
    <cellStyle name="Header2 18 3 9 2 3 2" xfId="17483"/>
    <cellStyle name="Header2 18 3 9 2 3 3" xfId="17484"/>
    <cellStyle name="Header2 18 3 9 2 3 4" xfId="17485"/>
    <cellStyle name="Header2 18 3 9 2 4" xfId="17486"/>
    <cellStyle name="Header2 18 3 9 2 5" xfId="17487"/>
    <cellStyle name="Header2 18 3 9 2 6" xfId="17488"/>
    <cellStyle name="Header2 18 3 9 3" xfId="17489"/>
    <cellStyle name="Header2 18 3 9 3 2" xfId="17490"/>
    <cellStyle name="Header2 18 3 9 3 2 2" xfId="17491"/>
    <cellStyle name="Header2 18 3 9 3 2 3" xfId="17492"/>
    <cellStyle name="Header2 18 3 9 3 2 4" xfId="17493"/>
    <cellStyle name="Header2 18 3 9 3 3" xfId="17494"/>
    <cellStyle name="Header2 18 3 9 3 3 2" xfId="17495"/>
    <cellStyle name="Header2 18 3 9 3 3 3" xfId="17496"/>
    <cellStyle name="Header2 18 3 9 3 3 4" xfId="17497"/>
    <cellStyle name="Header2 18 3 9 3 4" xfId="17498"/>
    <cellStyle name="Header2 18 3 9 3 5" xfId="17499"/>
    <cellStyle name="Header2 18 3 9 3 6" xfId="17500"/>
    <cellStyle name="Header2 18 3 9 4" xfId="17501"/>
    <cellStyle name="Header2 18 3 9 5" xfId="17502"/>
    <cellStyle name="Header2 19" xfId="17503"/>
    <cellStyle name="Header2 19 2" xfId="17504"/>
    <cellStyle name="Header2 19 2 10" xfId="17505"/>
    <cellStyle name="Header2 19 2 10 2" xfId="17506"/>
    <cellStyle name="Header2 19 2 10 2 2" xfId="17507"/>
    <cellStyle name="Header2 19 2 10 2 2 2" xfId="17508"/>
    <cellStyle name="Header2 19 2 10 2 2 3" xfId="17509"/>
    <cellStyle name="Header2 19 2 10 2 2 4" xfId="17510"/>
    <cellStyle name="Header2 19 2 10 2 2 5" xfId="17511"/>
    <cellStyle name="Header2 19 2 10 2 3" xfId="17512"/>
    <cellStyle name="Header2 19 2 10 2 3 2" xfId="17513"/>
    <cellStyle name="Header2 19 2 10 2 3 3" xfId="17514"/>
    <cellStyle name="Header2 19 2 10 2 3 4" xfId="17515"/>
    <cellStyle name="Header2 19 2 10 2 4" xfId="17516"/>
    <cellStyle name="Header2 19 2 10 2 5" xfId="17517"/>
    <cellStyle name="Header2 19 2 10 2 6" xfId="17518"/>
    <cellStyle name="Header2 19 2 10 3" xfId="17519"/>
    <cellStyle name="Header2 19 2 10 3 2" xfId="17520"/>
    <cellStyle name="Header2 19 2 10 3 2 2" xfId="17521"/>
    <cellStyle name="Header2 19 2 10 3 2 3" xfId="17522"/>
    <cellStyle name="Header2 19 2 10 3 2 4" xfId="17523"/>
    <cellStyle name="Header2 19 2 10 3 3" xfId="17524"/>
    <cellStyle name="Header2 19 2 10 3 3 2" xfId="17525"/>
    <cellStyle name="Header2 19 2 10 3 3 3" xfId="17526"/>
    <cellStyle name="Header2 19 2 10 3 3 4" xfId="17527"/>
    <cellStyle name="Header2 19 2 10 3 4" xfId="17528"/>
    <cellStyle name="Header2 19 2 10 3 5" xfId="17529"/>
    <cellStyle name="Header2 19 2 10 3 6" xfId="17530"/>
    <cellStyle name="Header2 19 2 10 4" xfId="17531"/>
    <cellStyle name="Header2 19 2 10 5" xfId="17532"/>
    <cellStyle name="Header2 19 2 11" xfId="17533"/>
    <cellStyle name="Header2 19 2 11 2" xfId="17534"/>
    <cellStyle name="Header2 19 2 11 2 2" xfId="17535"/>
    <cellStyle name="Header2 19 2 11 2 2 2" xfId="17536"/>
    <cellStyle name="Header2 19 2 11 2 2 3" xfId="17537"/>
    <cellStyle name="Header2 19 2 11 2 2 4" xfId="17538"/>
    <cellStyle name="Header2 19 2 11 2 2 5" xfId="17539"/>
    <cellStyle name="Header2 19 2 11 2 3" xfId="17540"/>
    <cellStyle name="Header2 19 2 11 2 3 2" xfId="17541"/>
    <cellStyle name="Header2 19 2 11 2 3 3" xfId="17542"/>
    <cellStyle name="Header2 19 2 11 2 3 4" xfId="17543"/>
    <cellStyle name="Header2 19 2 11 2 4" xfId="17544"/>
    <cellStyle name="Header2 19 2 11 2 5" xfId="17545"/>
    <cellStyle name="Header2 19 2 11 2 6" xfId="17546"/>
    <cellStyle name="Header2 19 2 11 3" xfId="17547"/>
    <cellStyle name="Header2 19 2 11 3 2" xfId="17548"/>
    <cellStyle name="Header2 19 2 11 3 2 2" xfId="17549"/>
    <cellStyle name="Header2 19 2 11 3 2 3" xfId="17550"/>
    <cellStyle name="Header2 19 2 11 3 2 4" xfId="17551"/>
    <cellStyle name="Header2 19 2 11 3 3" xfId="17552"/>
    <cellStyle name="Header2 19 2 11 3 3 2" xfId="17553"/>
    <cellStyle name="Header2 19 2 11 3 3 3" xfId="17554"/>
    <cellStyle name="Header2 19 2 11 3 3 4" xfId="17555"/>
    <cellStyle name="Header2 19 2 11 3 4" xfId="17556"/>
    <cellStyle name="Header2 19 2 11 3 5" xfId="17557"/>
    <cellStyle name="Header2 19 2 11 3 6" xfId="17558"/>
    <cellStyle name="Header2 19 2 11 4" xfId="17559"/>
    <cellStyle name="Header2 19 2 11 5" xfId="17560"/>
    <cellStyle name="Header2 19 2 12" xfId="17561"/>
    <cellStyle name="Header2 19 2 12 2" xfId="17562"/>
    <cellStyle name="Header2 19 2 12 2 2" xfId="17563"/>
    <cellStyle name="Header2 19 2 12 2 2 2" xfId="17564"/>
    <cellStyle name="Header2 19 2 12 2 2 3" xfId="17565"/>
    <cellStyle name="Header2 19 2 12 2 2 4" xfId="17566"/>
    <cellStyle name="Header2 19 2 12 2 2 5" xfId="17567"/>
    <cellStyle name="Header2 19 2 12 2 3" xfId="17568"/>
    <cellStyle name="Header2 19 2 12 2 3 2" xfId="17569"/>
    <cellStyle name="Header2 19 2 12 2 3 3" xfId="17570"/>
    <cellStyle name="Header2 19 2 12 2 3 4" xfId="17571"/>
    <cellStyle name="Header2 19 2 12 2 4" xfId="17572"/>
    <cellStyle name="Header2 19 2 12 2 5" xfId="17573"/>
    <cellStyle name="Header2 19 2 12 2 6" xfId="17574"/>
    <cellStyle name="Header2 19 2 12 3" xfId="17575"/>
    <cellStyle name="Header2 19 2 12 3 2" xfId="17576"/>
    <cellStyle name="Header2 19 2 12 3 2 2" xfId="17577"/>
    <cellStyle name="Header2 19 2 12 3 2 3" xfId="17578"/>
    <cellStyle name="Header2 19 2 12 3 2 4" xfId="17579"/>
    <cellStyle name="Header2 19 2 12 3 3" xfId="17580"/>
    <cellStyle name="Header2 19 2 12 3 3 2" xfId="17581"/>
    <cellStyle name="Header2 19 2 12 3 3 3" xfId="17582"/>
    <cellStyle name="Header2 19 2 12 3 3 4" xfId="17583"/>
    <cellStyle name="Header2 19 2 12 3 4" xfId="17584"/>
    <cellStyle name="Header2 19 2 12 3 5" xfId="17585"/>
    <cellStyle name="Header2 19 2 12 3 6" xfId="17586"/>
    <cellStyle name="Header2 19 2 12 4" xfId="17587"/>
    <cellStyle name="Header2 19 2 12 5" xfId="17588"/>
    <cellStyle name="Header2 19 2 13" xfId="17589"/>
    <cellStyle name="Header2 19 2 13 2" xfId="17590"/>
    <cellStyle name="Header2 19 2 13 2 2" xfId="17591"/>
    <cellStyle name="Header2 19 2 13 2 2 2" xfId="17592"/>
    <cellStyle name="Header2 19 2 13 2 2 3" xfId="17593"/>
    <cellStyle name="Header2 19 2 13 2 2 4" xfId="17594"/>
    <cellStyle name="Header2 19 2 13 2 2 5" xfId="17595"/>
    <cellStyle name="Header2 19 2 13 2 3" xfId="17596"/>
    <cellStyle name="Header2 19 2 13 2 3 2" xfId="17597"/>
    <cellStyle name="Header2 19 2 13 2 3 3" xfId="17598"/>
    <cellStyle name="Header2 19 2 13 2 3 4" xfId="17599"/>
    <cellStyle name="Header2 19 2 13 2 4" xfId="17600"/>
    <cellStyle name="Header2 19 2 13 2 5" xfId="17601"/>
    <cellStyle name="Header2 19 2 13 2 6" xfId="17602"/>
    <cellStyle name="Header2 19 2 13 3" xfId="17603"/>
    <cellStyle name="Header2 19 2 13 3 2" xfId="17604"/>
    <cellStyle name="Header2 19 2 13 3 2 2" xfId="17605"/>
    <cellStyle name="Header2 19 2 13 3 2 3" xfId="17606"/>
    <cellStyle name="Header2 19 2 13 3 2 4" xfId="17607"/>
    <cellStyle name="Header2 19 2 13 3 3" xfId="17608"/>
    <cellStyle name="Header2 19 2 13 3 3 2" xfId="17609"/>
    <cellStyle name="Header2 19 2 13 3 3 3" xfId="17610"/>
    <cellStyle name="Header2 19 2 13 3 3 4" xfId="17611"/>
    <cellStyle name="Header2 19 2 13 3 4" xfId="17612"/>
    <cellStyle name="Header2 19 2 13 3 5" xfId="17613"/>
    <cellStyle name="Header2 19 2 13 3 6" xfId="17614"/>
    <cellStyle name="Header2 19 2 13 4" xfId="17615"/>
    <cellStyle name="Header2 19 2 13 5" xfId="17616"/>
    <cellStyle name="Header2 19 2 2" xfId="17617"/>
    <cellStyle name="Header2 19 2 2 2" xfId="17618"/>
    <cellStyle name="Header2 19 2 2 2 2" xfId="17619"/>
    <cellStyle name="Header2 19 2 2 2 2 2" xfId="17620"/>
    <cellStyle name="Header2 19 2 2 2 2 2 2" xfId="17621"/>
    <cellStyle name="Header2 19 2 2 2 2 2 3" xfId="17622"/>
    <cellStyle name="Header2 19 2 2 2 2 2 4" xfId="17623"/>
    <cellStyle name="Header2 19 2 2 2 2 2 5" xfId="17624"/>
    <cellStyle name="Header2 19 2 2 2 2 3" xfId="17625"/>
    <cellStyle name="Header2 19 2 2 2 2 3 2" xfId="17626"/>
    <cellStyle name="Header2 19 2 2 2 2 3 3" xfId="17627"/>
    <cellStyle name="Header2 19 2 2 2 2 3 4" xfId="17628"/>
    <cellStyle name="Header2 19 2 2 2 2 4" xfId="17629"/>
    <cellStyle name="Header2 19 2 2 2 2 5" xfId="17630"/>
    <cellStyle name="Header2 19 2 2 2 2 6" xfId="17631"/>
    <cellStyle name="Header2 19 2 2 2 3" xfId="17632"/>
    <cellStyle name="Header2 19 2 2 2 3 2" xfId="17633"/>
    <cellStyle name="Header2 19 2 2 2 3 2 2" xfId="17634"/>
    <cellStyle name="Header2 19 2 2 2 3 2 3" xfId="17635"/>
    <cellStyle name="Header2 19 2 2 2 3 2 4" xfId="17636"/>
    <cellStyle name="Header2 19 2 2 2 3 3" xfId="17637"/>
    <cellStyle name="Header2 19 2 2 2 3 3 2" xfId="17638"/>
    <cellStyle name="Header2 19 2 2 2 3 3 3" xfId="17639"/>
    <cellStyle name="Header2 19 2 2 2 3 3 4" xfId="17640"/>
    <cellStyle name="Header2 19 2 2 2 3 4" xfId="17641"/>
    <cellStyle name="Header2 19 2 2 2 3 5" xfId="17642"/>
    <cellStyle name="Header2 19 2 2 2 3 6" xfId="17643"/>
    <cellStyle name="Header2 19 2 2 2 4" xfId="17644"/>
    <cellStyle name="Header2 19 2 2 2 5" xfId="17645"/>
    <cellStyle name="Header2 19 2 2 3" xfId="17646"/>
    <cellStyle name="Header2 19 2 2 3 2" xfId="17647"/>
    <cellStyle name="Header2 19 2 2 3 2 2" xfId="17648"/>
    <cellStyle name="Header2 19 2 2 3 2 2 2" xfId="17649"/>
    <cellStyle name="Header2 19 2 2 3 2 2 3" xfId="17650"/>
    <cellStyle name="Header2 19 2 2 3 2 2 4" xfId="17651"/>
    <cellStyle name="Header2 19 2 2 3 2 2 5" xfId="17652"/>
    <cellStyle name="Header2 19 2 2 3 2 3" xfId="17653"/>
    <cellStyle name="Header2 19 2 2 3 2 3 2" xfId="17654"/>
    <cellStyle name="Header2 19 2 2 3 2 3 3" xfId="17655"/>
    <cellStyle name="Header2 19 2 2 3 2 3 4" xfId="17656"/>
    <cellStyle name="Header2 19 2 2 3 2 4" xfId="17657"/>
    <cellStyle name="Header2 19 2 2 3 2 5" xfId="17658"/>
    <cellStyle name="Header2 19 2 2 3 2 6" xfId="17659"/>
    <cellStyle name="Header2 19 2 2 3 3" xfId="17660"/>
    <cellStyle name="Header2 19 2 2 3 3 2" xfId="17661"/>
    <cellStyle name="Header2 19 2 2 3 3 2 2" xfId="17662"/>
    <cellStyle name="Header2 19 2 2 3 3 2 3" xfId="17663"/>
    <cellStyle name="Header2 19 2 2 3 3 2 4" xfId="17664"/>
    <cellStyle name="Header2 19 2 2 3 3 3" xfId="17665"/>
    <cellStyle name="Header2 19 2 2 3 3 3 2" xfId="17666"/>
    <cellStyle name="Header2 19 2 2 3 3 3 3" xfId="17667"/>
    <cellStyle name="Header2 19 2 2 3 3 3 4" xfId="17668"/>
    <cellStyle name="Header2 19 2 2 3 3 4" xfId="17669"/>
    <cellStyle name="Header2 19 2 2 3 3 5" xfId="17670"/>
    <cellStyle name="Header2 19 2 2 3 3 6" xfId="17671"/>
    <cellStyle name="Header2 19 2 2 3 4" xfId="17672"/>
    <cellStyle name="Header2 19 2 2 3 5" xfId="17673"/>
    <cellStyle name="Header2 19 2 3" xfId="17674"/>
    <cellStyle name="Header2 19 2 3 2" xfId="17675"/>
    <cellStyle name="Header2 19 2 3 2 2" xfId="17676"/>
    <cellStyle name="Header2 19 2 3 2 3" xfId="17677"/>
    <cellStyle name="Header2 19 2 3 3" xfId="17678"/>
    <cellStyle name="Header2 19 2 4" xfId="17679"/>
    <cellStyle name="Header2 19 2 4 2" xfId="17680"/>
    <cellStyle name="Header2 19 2 4 2 2" xfId="17681"/>
    <cellStyle name="Header2 19 2 4 2 3" xfId="17682"/>
    <cellStyle name="Header2 19 2 4 3" xfId="17683"/>
    <cellStyle name="Header2 19 2 5" xfId="17684"/>
    <cellStyle name="Header2 19 2 5 2" xfId="17685"/>
    <cellStyle name="Header2 19 2 5 2 2" xfId="17686"/>
    <cellStyle name="Header2 19 2 5 2 3" xfId="17687"/>
    <cellStyle name="Header2 19 2 5 3" xfId="17688"/>
    <cellStyle name="Header2 19 2 6" xfId="17689"/>
    <cellStyle name="Header2 19 2 6 2" xfId="17690"/>
    <cellStyle name="Header2 19 2 6 2 2" xfId="17691"/>
    <cellStyle name="Header2 19 2 6 2 2 2" xfId="17692"/>
    <cellStyle name="Header2 19 2 6 2 2 3" xfId="17693"/>
    <cellStyle name="Header2 19 2 6 2 2 4" xfId="17694"/>
    <cellStyle name="Header2 19 2 6 2 2 5" xfId="17695"/>
    <cellStyle name="Header2 19 2 6 2 3" xfId="17696"/>
    <cellStyle name="Header2 19 2 6 2 3 2" xfId="17697"/>
    <cellStyle name="Header2 19 2 6 2 3 3" xfId="17698"/>
    <cellStyle name="Header2 19 2 6 2 3 4" xfId="17699"/>
    <cellStyle name="Header2 19 2 6 2 4" xfId="17700"/>
    <cellStyle name="Header2 19 2 6 2 5" xfId="17701"/>
    <cellStyle name="Header2 19 2 6 2 6" xfId="17702"/>
    <cellStyle name="Header2 19 2 6 3" xfId="17703"/>
    <cellStyle name="Header2 19 2 6 3 2" xfId="17704"/>
    <cellStyle name="Header2 19 2 6 3 2 2" xfId="17705"/>
    <cellStyle name="Header2 19 2 6 3 2 3" xfId="17706"/>
    <cellStyle name="Header2 19 2 6 3 2 4" xfId="17707"/>
    <cellStyle name="Header2 19 2 6 3 3" xfId="17708"/>
    <cellStyle name="Header2 19 2 6 3 3 2" xfId="17709"/>
    <cellStyle name="Header2 19 2 6 3 3 3" xfId="17710"/>
    <cellStyle name="Header2 19 2 6 3 3 4" xfId="17711"/>
    <cellStyle name="Header2 19 2 6 3 4" xfId="17712"/>
    <cellStyle name="Header2 19 2 6 3 5" xfId="17713"/>
    <cellStyle name="Header2 19 2 6 3 6" xfId="17714"/>
    <cellStyle name="Header2 19 2 6 4" xfId="17715"/>
    <cellStyle name="Header2 19 2 6 5" xfId="17716"/>
    <cellStyle name="Header2 19 2 7" xfId="17717"/>
    <cellStyle name="Header2 19 2 7 2" xfId="17718"/>
    <cellStyle name="Header2 19 2 7 2 2" xfId="17719"/>
    <cellStyle name="Header2 19 2 7 2 2 2" xfId="17720"/>
    <cellStyle name="Header2 19 2 7 2 2 3" xfId="17721"/>
    <cellStyle name="Header2 19 2 7 2 2 4" xfId="17722"/>
    <cellStyle name="Header2 19 2 7 2 2 5" xfId="17723"/>
    <cellStyle name="Header2 19 2 7 2 3" xfId="17724"/>
    <cellStyle name="Header2 19 2 7 2 3 2" xfId="17725"/>
    <cellStyle name="Header2 19 2 7 2 3 3" xfId="17726"/>
    <cellStyle name="Header2 19 2 7 2 3 4" xfId="17727"/>
    <cellStyle name="Header2 19 2 7 2 4" xfId="17728"/>
    <cellStyle name="Header2 19 2 7 2 5" xfId="17729"/>
    <cellStyle name="Header2 19 2 7 2 6" xfId="17730"/>
    <cellStyle name="Header2 19 2 7 3" xfId="17731"/>
    <cellStyle name="Header2 19 2 7 3 2" xfId="17732"/>
    <cellStyle name="Header2 19 2 7 3 2 2" xfId="17733"/>
    <cellStyle name="Header2 19 2 7 3 2 3" xfId="17734"/>
    <cellStyle name="Header2 19 2 7 3 2 4" xfId="17735"/>
    <cellStyle name="Header2 19 2 7 3 3" xfId="17736"/>
    <cellStyle name="Header2 19 2 7 3 3 2" xfId="17737"/>
    <cellStyle name="Header2 19 2 7 3 3 3" xfId="17738"/>
    <cellStyle name="Header2 19 2 7 3 3 4" xfId="17739"/>
    <cellStyle name="Header2 19 2 7 3 4" xfId="17740"/>
    <cellStyle name="Header2 19 2 7 3 5" xfId="17741"/>
    <cellStyle name="Header2 19 2 7 3 6" xfId="17742"/>
    <cellStyle name="Header2 19 2 7 4" xfId="17743"/>
    <cellStyle name="Header2 19 2 7 5" xfId="17744"/>
    <cellStyle name="Header2 19 2 8" xfId="17745"/>
    <cellStyle name="Header2 19 2 8 2" xfId="17746"/>
    <cellStyle name="Header2 19 2 8 2 2" xfId="17747"/>
    <cellStyle name="Header2 19 2 8 2 2 2" xfId="17748"/>
    <cellStyle name="Header2 19 2 8 2 2 3" xfId="17749"/>
    <cellStyle name="Header2 19 2 8 2 2 4" xfId="17750"/>
    <cellStyle name="Header2 19 2 8 2 2 5" xfId="17751"/>
    <cellStyle name="Header2 19 2 8 2 3" xfId="17752"/>
    <cellStyle name="Header2 19 2 8 2 3 2" xfId="17753"/>
    <cellStyle name="Header2 19 2 8 2 3 3" xfId="17754"/>
    <cellStyle name="Header2 19 2 8 2 3 4" xfId="17755"/>
    <cellStyle name="Header2 19 2 8 2 4" xfId="17756"/>
    <cellStyle name="Header2 19 2 8 2 5" xfId="17757"/>
    <cellStyle name="Header2 19 2 8 2 6" xfId="17758"/>
    <cellStyle name="Header2 19 2 8 3" xfId="17759"/>
    <cellStyle name="Header2 19 2 8 3 2" xfId="17760"/>
    <cellStyle name="Header2 19 2 8 3 2 2" xfId="17761"/>
    <cellStyle name="Header2 19 2 8 3 2 3" xfId="17762"/>
    <cellStyle name="Header2 19 2 8 3 2 4" xfId="17763"/>
    <cellStyle name="Header2 19 2 8 3 3" xfId="17764"/>
    <cellStyle name="Header2 19 2 8 3 3 2" xfId="17765"/>
    <cellStyle name="Header2 19 2 8 3 3 3" xfId="17766"/>
    <cellStyle name="Header2 19 2 8 3 3 4" xfId="17767"/>
    <cellStyle name="Header2 19 2 8 3 4" xfId="17768"/>
    <cellStyle name="Header2 19 2 8 3 5" xfId="17769"/>
    <cellStyle name="Header2 19 2 8 3 6" xfId="17770"/>
    <cellStyle name="Header2 19 2 8 4" xfId="17771"/>
    <cellStyle name="Header2 19 2 8 5" xfId="17772"/>
    <cellStyle name="Header2 19 2 9" xfId="17773"/>
    <cellStyle name="Header2 19 2 9 2" xfId="17774"/>
    <cellStyle name="Header2 19 2 9 2 2" xfId="17775"/>
    <cellStyle name="Header2 19 2 9 2 2 2" xfId="17776"/>
    <cellStyle name="Header2 19 2 9 2 2 3" xfId="17777"/>
    <cellStyle name="Header2 19 2 9 2 2 4" xfId="17778"/>
    <cellStyle name="Header2 19 2 9 2 2 5" xfId="17779"/>
    <cellStyle name="Header2 19 2 9 2 3" xfId="17780"/>
    <cellStyle name="Header2 19 2 9 2 3 2" xfId="17781"/>
    <cellStyle name="Header2 19 2 9 2 3 3" xfId="17782"/>
    <cellStyle name="Header2 19 2 9 2 3 4" xfId="17783"/>
    <cellStyle name="Header2 19 2 9 2 4" xfId="17784"/>
    <cellStyle name="Header2 19 2 9 2 5" xfId="17785"/>
    <cellStyle name="Header2 19 2 9 2 6" xfId="17786"/>
    <cellStyle name="Header2 19 2 9 3" xfId="17787"/>
    <cellStyle name="Header2 19 2 9 3 2" xfId="17788"/>
    <cellStyle name="Header2 19 2 9 3 2 2" xfId="17789"/>
    <cellStyle name="Header2 19 2 9 3 2 3" xfId="17790"/>
    <cellStyle name="Header2 19 2 9 3 2 4" xfId="17791"/>
    <cellStyle name="Header2 19 2 9 3 3" xfId="17792"/>
    <cellStyle name="Header2 19 2 9 3 3 2" xfId="17793"/>
    <cellStyle name="Header2 19 2 9 3 3 3" xfId="17794"/>
    <cellStyle name="Header2 19 2 9 3 3 4" xfId="17795"/>
    <cellStyle name="Header2 19 2 9 3 4" xfId="17796"/>
    <cellStyle name="Header2 19 2 9 3 5" xfId="17797"/>
    <cellStyle name="Header2 19 2 9 3 6" xfId="17798"/>
    <cellStyle name="Header2 19 2 9 4" xfId="17799"/>
    <cellStyle name="Header2 19 2 9 5" xfId="17800"/>
    <cellStyle name="Header2 19 3" xfId="17801"/>
    <cellStyle name="Header2 19 3 10" xfId="17802"/>
    <cellStyle name="Header2 19 3 10 2" xfId="17803"/>
    <cellStyle name="Header2 19 3 10 2 2" xfId="17804"/>
    <cellStyle name="Header2 19 3 10 2 2 2" xfId="17805"/>
    <cellStyle name="Header2 19 3 10 2 2 3" xfId="17806"/>
    <cellStyle name="Header2 19 3 10 2 2 4" xfId="17807"/>
    <cellStyle name="Header2 19 3 10 2 2 5" xfId="17808"/>
    <cellStyle name="Header2 19 3 10 2 3" xfId="17809"/>
    <cellStyle name="Header2 19 3 10 2 3 2" xfId="17810"/>
    <cellStyle name="Header2 19 3 10 2 3 3" xfId="17811"/>
    <cellStyle name="Header2 19 3 10 2 3 4" xfId="17812"/>
    <cellStyle name="Header2 19 3 10 2 4" xfId="17813"/>
    <cellStyle name="Header2 19 3 10 2 5" xfId="17814"/>
    <cellStyle name="Header2 19 3 10 2 6" xfId="17815"/>
    <cellStyle name="Header2 19 3 10 3" xfId="17816"/>
    <cellStyle name="Header2 19 3 10 3 2" xfId="17817"/>
    <cellStyle name="Header2 19 3 10 3 2 2" xfId="17818"/>
    <cellStyle name="Header2 19 3 10 3 2 3" xfId="17819"/>
    <cellStyle name="Header2 19 3 10 3 2 4" xfId="17820"/>
    <cellStyle name="Header2 19 3 10 3 3" xfId="17821"/>
    <cellStyle name="Header2 19 3 10 3 3 2" xfId="17822"/>
    <cellStyle name="Header2 19 3 10 3 3 3" xfId="17823"/>
    <cellStyle name="Header2 19 3 10 3 3 4" xfId="17824"/>
    <cellStyle name="Header2 19 3 10 3 4" xfId="17825"/>
    <cellStyle name="Header2 19 3 10 3 5" xfId="17826"/>
    <cellStyle name="Header2 19 3 10 3 6" xfId="17827"/>
    <cellStyle name="Header2 19 3 10 4" xfId="17828"/>
    <cellStyle name="Header2 19 3 10 5" xfId="17829"/>
    <cellStyle name="Header2 19 3 11" xfId="17830"/>
    <cellStyle name="Header2 19 3 11 2" xfId="17831"/>
    <cellStyle name="Header2 19 3 11 2 2" xfId="17832"/>
    <cellStyle name="Header2 19 3 11 2 2 2" xfId="17833"/>
    <cellStyle name="Header2 19 3 11 2 2 3" xfId="17834"/>
    <cellStyle name="Header2 19 3 11 2 2 4" xfId="17835"/>
    <cellStyle name="Header2 19 3 11 2 2 5" xfId="17836"/>
    <cellStyle name="Header2 19 3 11 2 3" xfId="17837"/>
    <cellStyle name="Header2 19 3 11 2 3 2" xfId="17838"/>
    <cellStyle name="Header2 19 3 11 2 3 3" xfId="17839"/>
    <cellStyle name="Header2 19 3 11 2 3 4" xfId="17840"/>
    <cellStyle name="Header2 19 3 11 2 4" xfId="17841"/>
    <cellStyle name="Header2 19 3 11 2 5" xfId="17842"/>
    <cellStyle name="Header2 19 3 11 2 6" xfId="17843"/>
    <cellStyle name="Header2 19 3 11 3" xfId="17844"/>
    <cellStyle name="Header2 19 3 11 3 2" xfId="17845"/>
    <cellStyle name="Header2 19 3 11 3 2 2" xfId="17846"/>
    <cellStyle name="Header2 19 3 11 3 2 3" xfId="17847"/>
    <cellStyle name="Header2 19 3 11 3 2 4" xfId="17848"/>
    <cellStyle name="Header2 19 3 11 3 3" xfId="17849"/>
    <cellStyle name="Header2 19 3 11 3 3 2" xfId="17850"/>
    <cellStyle name="Header2 19 3 11 3 3 3" xfId="17851"/>
    <cellStyle name="Header2 19 3 11 3 3 4" xfId="17852"/>
    <cellStyle name="Header2 19 3 11 3 4" xfId="17853"/>
    <cellStyle name="Header2 19 3 11 3 5" xfId="17854"/>
    <cellStyle name="Header2 19 3 11 3 6" xfId="17855"/>
    <cellStyle name="Header2 19 3 11 4" xfId="17856"/>
    <cellStyle name="Header2 19 3 11 5" xfId="17857"/>
    <cellStyle name="Header2 19 3 12" xfId="17858"/>
    <cellStyle name="Header2 19 3 12 2" xfId="17859"/>
    <cellStyle name="Header2 19 3 12 2 2" xfId="17860"/>
    <cellStyle name="Header2 19 3 12 2 2 2" xfId="17861"/>
    <cellStyle name="Header2 19 3 12 2 2 3" xfId="17862"/>
    <cellStyle name="Header2 19 3 12 2 2 4" xfId="17863"/>
    <cellStyle name="Header2 19 3 12 2 2 5" xfId="17864"/>
    <cellStyle name="Header2 19 3 12 2 3" xfId="17865"/>
    <cellStyle name="Header2 19 3 12 2 3 2" xfId="17866"/>
    <cellStyle name="Header2 19 3 12 2 3 3" xfId="17867"/>
    <cellStyle name="Header2 19 3 12 2 3 4" xfId="17868"/>
    <cellStyle name="Header2 19 3 12 2 4" xfId="17869"/>
    <cellStyle name="Header2 19 3 12 2 5" xfId="17870"/>
    <cellStyle name="Header2 19 3 12 2 6" xfId="17871"/>
    <cellStyle name="Header2 19 3 12 3" xfId="17872"/>
    <cellStyle name="Header2 19 3 12 3 2" xfId="17873"/>
    <cellStyle name="Header2 19 3 12 3 2 2" xfId="17874"/>
    <cellStyle name="Header2 19 3 12 3 2 3" xfId="17875"/>
    <cellStyle name="Header2 19 3 12 3 2 4" xfId="17876"/>
    <cellStyle name="Header2 19 3 12 3 3" xfId="17877"/>
    <cellStyle name="Header2 19 3 12 3 3 2" xfId="17878"/>
    <cellStyle name="Header2 19 3 12 3 3 3" xfId="17879"/>
    <cellStyle name="Header2 19 3 12 3 3 4" xfId="17880"/>
    <cellStyle name="Header2 19 3 12 3 4" xfId="17881"/>
    <cellStyle name="Header2 19 3 12 3 5" xfId="17882"/>
    <cellStyle name="Header2 19 3 12 3 6" xfId="17883"/>
    <cellStyle name="Header2 19 3 12 4" xfId="17884"/>
    <cellStyle name="Header2 19 3 12 5" xfId="17885"/>
    <cellStyle name="Header2 19 3 2" xfId="17886"/>
    <cellStyle name="Header2 19 3 2 2" xfId="17887"/>
    <cellStyle name="Header2 19 3 2 2 2" xfId="17888"/>
    <cellStyle name="Header2 19 3 2 2 3" xfId="17889"/>
    <cellStyle name="Header2 19 3 2 3" xfId="17890"/>
    <cellStyle name="Header2 19 3 3" xfId="17891"/>
    <cellStyle name="Header2 19 3 3 2" xfId="17892"/>
    <cellStyle name="Header2 19 3 3 2 2" xfId="17893"/>
    <cellStyle name="Header2 19 3 3 2 3" xfId="17894"/>
    <cellStyle name="Header2 19 3 3 3" xfId="17895"/>
    <cellStyle name="Header2 19 3 4" xfId="17896"/>
    <cellStyle name="Header2 19 3 4 2" xfId="17897"/>
    <cellStyle name="Header2 19 3 4 2 2" xfId="17898"/>
    <cellStyle name="Header2 19 3 4 2 3" xfId="17899"/>
    <cellStyle name="Header2 19 3 4 3" xfId="17900"/>
    <cellStyle name="Header2 19 3 5" xfId="17901"/>
    <cellStyle name="Header2 19 3 5 2" xfId="17902"/>
    <cellStyle name="Header2 19 3 5 2 2" xfId="17903"/>
    <cellStyle name="Header2 19 3 5 2 2 2" xfId="17904"/>
    <cellStyle name="Header2 19 3 5 2 2 3" xfId="17905"/>
    <cellStyle name="Header2 19 3 5 2 2 4" xfId="17906"/>
    <cellStyle name="Header2 19 3 5 2 2 5" xfId="17907"/>
    <cellStyle name="Header2 19 3 5 2 3" xfId="17908"/>
    <cellStyle name="Header2 19 3 5 2 3 2" xfId="17909"/>
    <cellStyle name="Header2 19 3 5 2 3 3" xfId="17910"/>
    <cellStyle name="Header2 19 3 5 2 3 4" xfId="17911"/>
    <cellStyle name="Header2 19 3 5 2 4" xfId="17912"/>
    <cellStyle name="Header2 19 3 5 2 5" xfId="17913"/>
    <cellStyle name="Header2 19 3 5 2 6" xfId="17914"/>
    <cellStyle name="Header2 19 3 5 3" xfId="17915"/>
    <cellStyle name="Header2 19 3 5 3 2" xfId="17916"/>
    <cellStyle name="Header2 19 3 5 3 2 2" xfId="17917"/>
    <cellStyle name="Header2 19 3 5 3 2 3" xfId="17918"/>
    <cellStyle name="Header2 19 3 5 3 2 4" xfId="17919"/>
    <cellStyle name="Header2 19 3 5 3 3" xfId="17920"/>
    <cellStyle name="Header2 19 3 5 3 3 2" xfId="17921"/>
    <cellStyle name="Header2 19 3 5 3 3 3" xfId="17922"/>
    <cellStyle name="Header2 19 3 5 3 3 4" xfId="17923"/>
    <cellStyle name="Header2 19 3 5 3 4" xfId="17924"/>
    <cellStyle name="Header2 19 3 5 3 5" xfId="17925"/>
    <cellStyle name="Header2 19 3 5 3 6" xfId="17926"/>
    <cellStyle name="Header2 19 3 5 4" xfId="17927"/>
    <cellStyle name="Header2 19 3 5 5" xfId="17928"/>
    <cellStyle name="Header2 19 3 6" xfId="17929"/>
    <cellStyle name="Header2 19 3 6 2" xfId="17930"/>
    <cellStyle name="Header2 19 3 6 2 2" xfId="17931"/>
    <cellStyle name="Header2 19 3 6 2 2 2" xfId="17932"/>
    <cellStyle name="Header2 19 3 6 2 2 3" xfId="17933"/>
    <cellStyle name="Header2 19 3 6 2 2 4" xfId="17934"/>
    <cellStyle name="Header2 19 3 6 2 2 5" xfId="17935"/>
    <cellStyle name="Header2 19 3 6 2 3" xfId="17936"/>
    <cellStyle name="Header2 19 3 6 2 3 2" xfId="17937"/>
    <cellStyle name="Header2 19 3 6 2 3 3" xfId="17938"/>
    <cellStyle name="Header2 19 3 6 2 3 4" xfId="17939"/>
    <cellStyle name="Header2 19 3 6 2 4" xfId="17940"/>
    <cellStyle name="Header2 19 3 6 2 5" xfId="17941"/>
    <cellStyle name="Header2 19 3 6 2 6" xfId="17942"/>
    <cellStyle name="Header2 19 3 6 3" xfId="17943"/>
    <cellStyle name="Header2 19 3 6 3 2" xfId="17944"/>
    <cellStyle name="Header2 19 3 6 3 2 2" xfId="17945"/>
    <cellStyle name="Header2 19 3 6 3 2 3" xfId="17946"/>
    <cellStyle name="Header2 19 3 6 3 2 4" xfId="17947"/>
    <cellStyle name="Header2 19 3 6 3 3" xfId="17948"/>
    <cellStyle name="Header2 19 3 6 3 3 2" xfId="17949"/>
    <cellStyle name="Header2 19 3 6 3 3 3" xfId="17950"/>
    <cellStyle name="Header2 19 3 6 3 3 4" xfId="17951"/>
    <cellStyle name="Header2 19 3 6 3 4" xfId="17952"/>
    <cellStyle name="Header2 19 3 6 3 5" xfId="17953"/>
    <cellStyle name="Header2 19 3 6 3 6" xfId="17954"/>
    <cellStyle name="Header2 19 3 6 4" xfId="17955"/>
    <cellStyle name="Header2 19 3 6 5" xfId="17956"/>
    <cellStyle name="Header2 19 3 7" xfId="17957"/>
    <cellStyle name="Header2 19 3 7 2" xfId="17958"/>
    <cellStyle name="Header2 19 3 7 2 2" xfId="17959"/>
    <cellStyle name="Header2 19 3 7 2 2 2" xfId="17960"/>
    <cellStyle name="Header2 19 3 7 2 2 3" xfId="17961"/>
    <cellStyle name="Header2 19 3 7 2 2 4" xfId="17962"/>
    <cellStyle name="Header2 19 3 7 2 2 5" xfId="17963"/>
    <cellStyle name="Header2 19 3 7 2 3" xfId="17964"/>
    <cellStyle name="Header2 19 3 7 2 3 2" xfId="17965"/>
    <cellStyle name="Header2 19 3 7 2 3 3" xfId="17966"/>
    <cellStyle name="Header2 19 3 7 2 3 4" xfId="17967"/>
    <cellStyle name="Header2 19 3 7 2 4" xfId="17968"/>
    <cellStyle name="Header2 19 3 7 2 5" xfId="17969"/>
    <cellStyle name="Header2 19 3 7 2 6" xfId="17970"/>
    <cellStyle name="Header2 19 3 7 3" xfId="17971"/>
    <cellStyle name="Header2 19 3 7 3 2" xfId="17972"/>
    <cellStyle name="Header2 19 3 7 3 2 2" xfId="17973"/>
    <cellStyle name="Header2 19 3 7 3 2 3" xfId="17974"/>
    <cellStyle name="Header2 19 3 7 3 2 4" xfId="17975"/>
    <cellStyle name="Header2 19 3 7 3 3" xfId="17976"/>
    <cellStyle name="Header2 19 3 7 3 3 2" xfId="17977"/>
    <cellStyle name="Header2 19 3 7 3 3 3" xfId="17978"/>
    <cellStyle name="Header2 19 3 7 3 3 4" xfId="17979"/>
    <cellStyle name="Header2 19 3 7 3 4" xfId="17980"/>
    <cellStyle name="Header2 19 3 7 3 5" xfId="17981"/>
    <cellStyle name="Header2 19 3 7 3 6" xfId="17982"/>
    <cellStyle name="Header2 19 3 7 4" xfId="17983"/>
    <cellStyle name="Header2 19 3 7 5" xfId="17984"/>
    <cellStyle name="Header2 19 3 8" xfId="17985"/>
    <cellStyle name="Header2 19 3 8 2" xfId="17986"/>
    <cellStyle name="Header2 19 3 8 2 2" xfId="17987"/>
    <cellStyle name="Header2 19 3 8 2 2 2" xfId="17988"/>
    <cellStyle name="Header2 19 3 8 2 2 3" xfId="17989"/>
    <cellStyle name="Header2 19 3 8 2 2 4" xfId="17990"/>
    <cellStyle name="Header2 19 3 8 2 2 5" xfId="17991"/>
    <cellStyle name="Header2 19 3 8 2 3" xfId="17992"/>
    <cellStyle name="Header2 19 3 8 2 3 2" xfId="17993"/>
    <cellStyle name="Header2 19 3 8 2 3 3" xfId="17994"/>
    <cellStyle name="Header2 19 3 8 2 3 4" xfId="17995"/>
    <cellStyle name="Header2 19 3 8 2 4" xfId="17996"/>
    <cellStyle name="Header2 19 3 8 2 5" xfId="17997"/>
    <cellStyle name="Header2 19 3 8 2 6" xfId="17998"/>
    <cellStyle name="Header2 19 3 8 3" xfId="17999"/>
    <cellStyle name="Header2 19 3 8 3 2" xfId="18000"/>
    <cellStyle name="Header2 19 3 8 3 2 2" xfId="18001"/>
    <cellStyle name="Header2 19 3 8 3 2 3" xfId="18002"/>
    <cellStyle name="Header2 19 3 8 3 2 4" xfId="18003"/>
    <cellStyle name="Header2 19 3 8 3 3" xfId="18004"/>
    <cellStyle name="Header2 19 3 8 3 3 2" xfId="18005"/>
    <cellStyle name="Header2 19 3 8 3 3 3" xfId="18006"/>
    <cellStyle name="Header2 19 3 8 3 3 4" xfId="18007"/>
    <cellStyle name="Header2 19 3 8 3 4" xfId="18008"/>
    <cellStyle name="Header2 19 3 8 3 5" xfId="18009"/>
    <cellStyle name="Header2 19 3 8 3 6" xfId="18010"/>
    <cellStyle name="Header2 19 3 8 4" xfId="18011"/>
    <cellStyle name="Header2 19 3 8 5" xfId="18012"/>
    <cellStyle name="Header2 19 3 9" xfId="18013"/>
    <cellStyle name="Header2 19 3 9 2" xfId="18014"/>
    <cellStyle name="Header2 19 3 9 2 2" xfId="18015"/>
    <cellStyle name="Header2 19 3 9 2 2 2" xfId="18016"/>
    <cellStyle name="Header2 19 3 9 2 2 3" xfId="18017"/>
    <cellStyle name="Header2 19 3 9 2 2 4" xfId="18018"/>
    <cellStyle name="Header2 19 3 9 2 2 5" xfId="18019"/>
    <cellStyle name="Header2 19 3 9 2 3" xfId="18020"/>
    <cellStyle name="Header2 19 3 9 2 3 2" xfId="18021"/>
    <cellStyle name="Header2 19 3 9 2 3 3" xfId="18022"/>
    <cellStyle name="Header2 19 3 9 2 3 4" xfId="18023"/>
    <cellStyle name="Header2 19 3 9 2 4" xfId="18024"/>
    <cellStyle name="Header2 19 3 9 2 5" xfId="18025"/>
    <cellStyle name="Header2 19 3 9 2 6" xfId="18026"/>
    <cellStyle name="Header2 19 3 9 3" xfId="18027"/>
    <cellStyle name="Header2 19 3 9 3 2" xfId="18028"/>
    <cellStyle name="Header2 19 3 9 3 2 2" xfId="18029"/>
    <cellStyle name="Header2 19 3 9 3 2 3" xfId="18030"/>
    <cellStyle name="Header2 19 3 9 3 2 4" xfId="18031"/>
    <cellStyle name="Header2 19 3 9 3 3" xfId="18032"/>
    <cellStyle name="Header2 19 3 9 3 3 2" xfId="18033"/>
    <cellStyle name="Header2 19 3 9 3 3 3" xfId="18034"/>
    <cellStyle name="Header2 19 3 9 3 3 4" xfId="18035"/>
    <cellStyle name="Header2 19 3 9 3 4" xfId="18036"/>
    <cellStyle name="Header2 19 3 9 3 5" xfId="18037"/>
    <cellStyle name="Header2 19 3 9 3 6" xfId="18038"/>
    <cellStyle name="Header2 19 3 9 4" xfId="18039"/>
    <cellStyle name="Header2 19 3 9 5" xfId="18040"/>
    <cellStyle name="Header2 2" xfId="18041"/>
    <cellStyle name="Header2 2 2" xfId="18042"/>
    <cellStyle name="Header2 2 2 10" xfId="18043"/>
    <cellStyle name="Header2 2 2 10 2" xfId="18044"/>
    <cellStyle name="Header2 2 2 10 2 2" xfId="18045"/>
    <cellStyle name="Header2 2 2 10 2 2 2" xfId="18046"/>
    <cellStyle name="Header2 2 2 10 2 2 3" xfId="18047"/>
    <cellStyle name="Header2 2 2 10 2 2 4" xfId="18048"/>
    <cellStyle name="Header2 2 2 10 2 2 5" xfId="18049"/>
    <cellStyle name="Header2 2 2 10 2 3" xfId="18050"/>
    <cellStyle name="Header2 2 2 10 2 3 2" xfId="18051"/>
    <cellStyle name="Header2 2 2 10 2 3 3" xfId="18052"/>
    <cellStyle name="Header2 2 2 10 2 3 4" xfId="18053"/>
    <cellStyle name="Header2 2 2 10 2 4" xfId="18054"/>
    <cellStyle name="Header2 2 2 10 2 5" xfId="18055"/>
    <cellStyle name="Header2 2 2 10 2 6" xfId="18056"/>
    <cellStyle name="Header2 2 2 10 3" xfId="18057"/>
    <cellStyle name="Header2 2 2 10 3 2" xfId="18058"/>
    <cellStyle name="Header2 2 2 10 3 2 2" xfId="18059"/>
    <cellStyle name="Header2 2 2 10 3 2 3" xfId="18060"/>
    <cellStyle name="Header2 2 2 10 3 2 4" xfId="18061"/>
    <cellStyle name="Header2 2 2 10 3 3" xfId="18062"/>
    <cellStyle name="Header2 2 2 10 3 3 2" xfId="18063"/>
    <cellStyle name="Header2 2 2 10 3 3 3" xfId="18064"/>
    <cellStyle name="Header2 2 2 10 3 3 4" xfId="18065"/>
    <cellStyle name="Header2 2 2 10 3 4" xfId="18066"/>
    <cellStyle name="Header2 2 2 10 3 5" xfId="18067"/>
    <cellStyle name="Header2 2 2 10 3 6" xfId="18068"/>
    <cellStyle name="Header2 2 2 10 4" xfId="18069"/>
    <cellStyle name="Header2 2 2 10 5" xfId="18070"/>
    <cellStyle name="Header2 2 2 11" xfId="18071"/>
    <cellStyle name="Header2 2 2 11 2" xfId="18072"/>
    <cellStyle name="Header2 2 2 11 2 2" xfId="18073"/>
    <cellStyle name="Header2 2 2 11 2 2 2" xfId="18074"/>
    <cellStyle name="Header2 2 2 11 2 2 3" xfId="18075"/>
    <cellStyle name="Header2 2 2 11 2 2 4" xfId="18076"/>
    <cellStyle name="Header2 2 2 11 2 2 5" xfId="18077"/>
    <cellStyle name="Header2 2 2 11 2 3" xfId="18078"/>
    <cellStyle name="Header2 2 2 11 2 3 2" xfId="18079"/>
    <cellStyle name="Header2 2 2 11 2 3 3" xfId="18080"/>
    <cellStyle name="Header2 2 2 11 2 3 4" xfId="18081"/>
    <cellStyle name="Header2 2 2 11 2 4" xfId="18082"/>
    <cellStyle name="Header2 2 2 11 2 5" xfId="18083"/>
    <cellStyle name="Header2 2 2 11 2 6" xfId="18084"/>
    <cellStyle name="Header2 2 2 11 3" xfId="18085"/>
    <cellStyle name="Header2 2 2 11 3 2" xfId="18086"/>
    <cellStyle name="Header2 2 2 11 3 2 2" xfId="18087"/>
    <cellStyle name="Header2 2 2 11 3 2 3" xfId="18088"/>
    <cellStyle name="Header2 2 2 11 3 2 4" xfId="18089"/>
    <cellStyle name="Header2 2 2 11 3 3" xfId="18090"/>
    <cellStyle name="Header2 2 2 11 3 3 2" xfId="18091"/>
    <cellStyle name="Header2 2 2 11 3 3 3" xfId="18092"/>
    <cellStyle name="Header2 2 2 11 3 3 4" xfId="18093"/>
    <cellStyle name="Header2 2 2 11 3 4" xfId="18094"/>
    <cellStyle name="Header2 2 2 11 3 5" xfId="18095"/>
    <cellStyle name="Header2 2 2 11 3 6" xfId="18096"/>
    <cellStyle name="Header2 2 2 11 4" xfId="18097"/>
    <cellStyle name="Header2 2 2 11 5" xfId="18098"/>
    <cellStyle name="Header2 2 2 12" xfId="18099"/>
    <cellStyle name="Header2 2 2 12 2" xfId="18100"/>
    <cellStyle name="Header2 2 2 12 2 2" xfId="18101"/>
    <cellStyle name="Header2 2 2 12 2 2 2" xfId="18102"/>
    <cellStyle name="Header2 2 2 12 2 2 3" xfId="18103"/>
    <cellStyle name="Header2 2 2 12 2 2 4" xfId="18104"/>
    <cellStyle name="Header2 2 2 12 2 2 5" xfId="18105"/>
    <cellStyle name="Header2 2 2 12 2 3" xfId="18106"/>
    <cellStyle name="Header2 2 2 12 2 3 2" xfId="18107"/>
    <cellStyle name="Header2 2 2 12 2 3 3" xfId="18108"/>
    <cellStyle name="Header2 2 2 12 2 3 4" xfId="18109"/>
    <cellStyle name="Header2 2 2 12 2 4" xfId="18110"/>
    <cellStyle name="Header2 2 2 12 2 5" xfId="18111"/>
    <cellStyle name="Header2 2 2 12 2 6" xfId="18112"/>
    <cellStyle name="Header2 2 2 12 3" xfId="18113"/>
    <cellStyle name="Header2 2 2 12 3 2" xfId="18114"/>
    <cellStyle name="Header2 2 2 12 3 2 2" xfId="18115"/>
    <cellStyle name="Header2 2 2 12 3 2 3" xfId="18116"/>
    <cellStyle name="Header2 2 2 12 3 2 4" xfId="18117"/>
    <cellStyle name="Header2 2 2 12 3 3" xfId="18118"/>
    <cellStyle name="Header2 2 2 12 3 3 2" xfId="18119"/>
    <cellStyle name="Header2 2 2 12 3 3 3" xfId="18120"/>
    <cellStyle name="Header2 2 2 12 3 3 4" xfId="18121"/>
    <cellStyle name="Header2 2 2 12 3 4" xfId="18122"/>
    <cellStyle name="Header2 2 2 12 3 5" xfId="18123"/>
    <cellStyle name="Header2 2 2 12 3 6" xfId="18124"/>
    <cellStyle name="Header2 2 2 12 4" xfId="18125"/>
    <cellStyle name="Header2 2 2 12 5" xfId="18126"/>
    <cellStyle name="Header2 2 2 13" xfId="18127"/>
    <cellStyle name="Header2 2 2 13 2" xfId="18128"/>
    <cellStyle name="Header2 2 2 13 2 2" xfId="18129"/>
    <cellStyle name="Header2 2 2 13 2 2 2" xfId="18130"/>
    <cellStyle name="Header2 2 2 13 2 2 3" xfId="18131"/>
    <cellStyle name="Header2 2 2 13 2 2 4" xfId="18132"/>
    <cellStyle name="Header2 2 2 13 2 2 5" xfId="18133"/>
    <cellStyle name="Header2 2 2 13 2 3" xfId="18134"/>
    <cellStyle name="Header2 2 2 13 2 3 2" xfId="18135"/>
    <cellStyle name="Header2 2 2 13 2 3 3" xfId="18136"/>
    <cellStyle name="Header2 2 2 13 2 3 4" xfId="18137"/>
    <cellStyle name="Header2 2 2 13 2 4" xfId="18138"/>
    <cellStyle name="Header2 2 2 13 2 5" xfId="18139"/>
    <cellStyle name="Header2 2 2 13 2 6" xfId="18140"/>
    <cellStyle name="Header2 2 2 13 3" xfId="18141"/>
    <cellStyle name="Header2 2 2 13 3 2" xfId="18142"/>
    <cellStyle name="Header2 2 2 13 3 2 2" xfId="18143"/>
    <cellStyle name="Header2 2 2 13 3 2 3" xfId="18144"/>
    <cellStyle name="Header2 2 2 13 3 2 4" xfId="18145"/>
    <cellStyle name="Header2 2 2 13 3 3" xfId="18146"/>
    <cellStyle name="Header2 2 2 13 3 3 2" xfId="18147"/>
    <cellStyle name="Header2 2 2 13 3 3 3" xfId="18148"/>
    <cellStyle name="Header2 2 2 13 3 3 4" xfId="18149"/>
    <cellStyle name="Header2 2 2 13 3 4" xfId="18150"/>
    <cellStyle name="Header2 2 2 13 3 5" xfId="18151"/>
    <cellStyle name="Header2 2 2 13 3 6" xfId="18152"/>
    <cellStyle name="Header2 2 2 13 4" xfId="18153"/>
    <cellStyle name="Header2 2 2 13 5" xfId="18154"/>
    <cellStyle name="Header2 2 2 2" xfId="18155"/>
    <cellStyle name="Header2 2 2 2 2" xfId="18156"/>
    <cellStyle name="Header2 2 2 2 2 2" xfId="18157"/>
    <cellStyle name="Header2 2 2 2 2 2 2" xfId="18158"/>
    <cellStyle name="Header2 2 2 2 2 2 2 2" xfId="18159"/>
    <cellStyle name="Header2 2 2 2 2 2 2 3" xfId="18160"/>
    <cellStyle name="Header2 2 2 2 2 2 2 4" xfId="18161"/>
    <cellStyle name="Header2 2 2 2 2 2 2 5" xfId="18162"/>
    <cellStyle name="Header2 2 2 2 2 2 3" xfId="18163"/>
    <cellStyle name="Header2 2 2 2 2 2 3 2" xfId="18164"/>
    <cellStyle name="Header2 2 2 2 2 2 3 3" xfId="18165"/>
    <cellStyle name="Header2 2 2 2 2 2 3 4" xfId="18166"/>
    <cellStyle name="Header2 2 2 2 2 2 4" xfId="18167"/>
    <cellStyle name="Header2 2 2 2 2 2 5" xfId="18168"/>
    <cellStyle name="Header2 2 2 2 2 2 6" xfId="18169"/>
    <cellStyle name="Header2 2 2 2 2 3" xfId="18170"/>
    <cellStyle name="Header2 2 2 2 2 3 2" xfId="18171"/>
    <cellStyle name="Header2 2 2 2 2 3 2 2" xfId="18172"/>
    <cellStyle name="Header2 2 2 2 2 3 2 3" xfId="18173"/>
    <cellStyle name="Header2 2 2 2 2 3 2 4" xfId="18174"/>
    <cellStyle name="Header2 2 2 2 2 3 3" xfId="18175"/>
    <cellStyle name="Header2 2 2 2 2 3 3 2" xfId="18176"/>
    <cellStyle name="Header2 2 2 2 2 3 3 3" xfId="18177"/>
    <cellStyle name="Header2 2 2 2 2 3 3 4" xfId="18178"/>
    <cellStyle name="Header2 2 2 2 2 3 4" xfId="18179"/>
    <cellStyle name="Header2 2 2 2 2 3 5" xfId="18180"/>
    <cellStyle name="Header2 2 2 2 2 3 6" xfId="18181"/>
    <cellStyle name="Header2 2 2 2 2 4" xfId="18182"/>
    <cellStyle name="Header2 2 2 2 2 5" xfId="18183"/>
    <cellStyle name="Header2 2 2 2 3" xfId="18184"/>
    <cellStyle name="Header2 2 2 2 3 2" xfId="18185"/>
    <cellStyle name="Header2 2 2 2 3 2 2" xfId="18186"/>
    <cellStyle name="Header2 2 2 2 3 2 2 2" xfId="18187"/>
    <cellStyle name="Header2 2 2 2 3 2 2 3" xfId="18188"/>
    <cellStyle name="Header2 2 2 2 3 2 2 4" xfId="18189"/>
    <cellStyle name="Header2 2 2 2 3 2 2 5" xfId="18190"/>
    <cellStyle name="Header2 2 2 2 3 2 3" xfId="18191"/>
    <cellStyle name="Header2 2 2 2 3 2 3 2" xfId="18192"/>
    <cellStyle name="Header2 2 2 2 3 2 3 3" xfId="18193"/>
    <cellStyle name="Header2 2 2 2 3 2 3 4" xfId="18194"/>
    <cellStyle name="Header2 2 2 2 3 2 4" xfId="18195"/>
    <cellStyle name="Header2 2 2 2 3 2 5" xfId="18196"/>
    <cellStyle name="Header2 2 2 2 3 2 6" xfId="18197"/>
    <cellStyle name="Header2 2 2 2 3 3" xfId="18198"/>
    <cellStyle name="Header2 2 2 2 3 3 2" xfId="18199"/>
    <cellStyle name="Header2 2 2 2 3 3 2 2" xfId="18200"/>
    <cellStyle name="Header2 2 2 2 3 3 2 3" xfId="18201"/>
    <cellStyle name="Header2 2 2 2 3 3 2 4" xfId="18202"/>
    <cellStyle name="Header2 2 2 2 3 3 3" xfId="18203"/>
    <cellStyle name="Header2 2 2 2 3 3 3 2" xfId="18204"/>
    <cellStyle name="Header2 2 2 2 3 3 3 3" xfId="18205"/>
    <cellStyle name="Header2 2 2 2 3 3 3 4" xfId="18206"/>
    <cellStyle name="Header2 2 2 2 3 3 4" xfId="18207"/>
    <cellStyle name="Header2 2 2 2 3 3 5" xfId="18208"/>
    <cellStyle name="Header2 2 2 2 3 3 6" xfId="18209"/>
    <cellStyle name="Header2 2 2 2 3 4" xfId="18210"/>
    <cellStyle name="Header2 2 2 2 3 5" xfId="18211"/>
    <cellStyle name="Header2 2 2 3" xfId="18212"/>
    <cellStyle name="Header2 2 2 3 2" xfId="18213"/>
    <cellStyle name="Header2 2 2 3 2 2" xfId="18214"/>
    <cellStyle name="Header2 2 2 3 2 3" xfId="18215"/>
    <cellStyle name="Header2 2 2 3 3" xfId="18216"/>
    <cellStyle name="Header2 2 2 4" xfId="18217"/>
    <cellStyle name="Header2 2 2 4 2" xfId="18218"/>
    <cellStyle name="Header2 2 2 4 2 2" xfId="18219"/>
    <cellStyle name="Header2 2 2 4 2 3" xfId="18220"/>
    <cellStyle name="Header2 2 2 4 3" xfId="18221"/>
    <cellStyle name="Header2 2 2 5" xfId="18222"/>
    <cellStyle name="Header2 2 2 5 2" xfId="18223"/>
    <cellStyle name="Header2 2 2 5 2 2" xfId="18224"/>
    <cellStyle name="Header2 2 2 5 2 3" xfId="18225"/>
    <cellStyle name="Header2 2 2 5 3" xfId="18226"/>
    <cellStyle name="Header2 2 2 6" xfId="18227"/>
    <cellStyle name="Header2 2 2 6 2" xfId="18228"/>
    <cellStyle name="Header2 2 2 6 2 2" xfId="18229"/>
    <cellStyle name="Header2 2 2 6 2 2 2" xfId="18230"/>
    <cellStyle name="Header2 2 2 6 2 2 3" xfId="18231"/>
    <cellStyle name="Header2 2 2 6 2 2 4" xfId="18232"/>
    <cellStyle name="Header2 2 2 6 2 2 5" xfId="18233"/>
    <cellStyle name="Header2 2 2 6 2 3" xfId="18234"/>
    <cellStyle name="Header2 2 2 6 2 3 2" xfId="18235"/>
    <cellStyle name="Header2 2 2 6 2 3 3" xfId="18236"/>
    <cellStyle name="Header2 2 2 6 2 3 4" xfId="18237"/>
    <cellStyle name="Header2 2 2 6 2 4" xfId="18238"/>
    <cellStyle name="Header2 2 2 6 2 5" xfId="18239"/>
    <cellStyle name="Header2 2 2 6 2 6" xfId="18240"/>
    <cellStyle name="Header2 2 2 6 3" xfId="18241"/>
    <cellStyle name="Header2 2 2 6 3 2" xfId="18242"/>
    <cellStyle name="Header2 2 2 6 3 2 2" xfId="18243"/>
    <cellStyle name="Header2 2 2 6 3 2 3" xfId="18244"/>
    <cellStyle name="Header2 2 2 6 3 2 4" xfId="18245"/>
    <cellStyle name="Header2 2 2 6 3 3" xfId="18246"/>
    <cellStyle name="Header2 2 2 6 3 3 2" xfId="18247"/>
    <cellStyle name="Header2 2 2 6 3 3 3" xfId="18248"/>
    <cellStyle name="Header2 2 2 6 3 3 4" xfId="18249"/>
    <cellStyle name="Header2 2 2 6 3 4" xfId="18250"/>
    <cellStyle name="Header2 2 2 6 3 5" xfId="18251"/>
    <cellStyle name="Header2 2 2 6 3 6" xfId="18252"/>
    <cellStyle name="Header2 2 2 6 4" xfId="18253"/>
    <cellStyle name="Header2 2 2 6 5" xfId="18254"/>
    <cellStyle name="Header2 2 2 7" xfId="18255"/>
    <cellStyle name="Header2 2 2 7 2" xfId="18256"/>
    <cellStyle name="Header2 2 2 7 2 2" xfId="18257"/>
    <cellStyle name="Header2 2 2 7 2 2 2" xfId="18258"/>
    <cellStyle name="Header2 2 2 7 2 2 3" xfId="18259"/>
    <cellStyle name="Header2 2 2 7 2 2 4" xfId="18260"/>
    <cellStyle name="Header2 2 2 7 2 2 5" xfId="18261"/>
    <cellStyle name="Header2 2 2 7 2 3" xfId="18262"/>
    <cellStyle name="Header2 2 2 7 2 3 2" xfId="18263"/>
    <cellStyle name="Header2 2 2 7 2 3 3" xfId="18264"/>
    <cellStyle name="Header2 2 2 7 2 3 4" xfId="18265"/>
    <cellStyle name="Header2 2 2 7 2 4" xfId="18266"/>
    <cellStyle name="Header2 2 2 7 2 5" xfId="18267"/>
    <cellStyle name="Header2 2 2 7 2 6" xfId="18268"/>
    <cellStyle name="Header2 2 2 7 3" xfId="18269"/>
    <cellStyle name="Header2 2 2 7 3 2" xfId="18270"/>
    <cellStyle name="Header2 2 2 7 3 2 2" xfId="18271"/>
    <cellStyle name="Header2 2 2 7 3 2 3" xfId="18272"/>
    <cellStyle name="Header2 2 2 7 3 2 4" xfId="18273"/>
    <cellStyle name="Header2 2 2 7 3 3" xfId="18274"/>
    <cellStyle name="Header2 2 2 7 3 3 2" xfId="18275"/>
    <cellStyle name="Header2 2 2 7 3 3 3" xfId="18276"/>
    <cellStyle name="Header2 2 2 7 3 3 4" xfId="18277"/>
    <cellStyle name="Header2 2 2 7 3 4" xfId="18278"/>
    <cellStyle name="Header2 2 2 7 3 5" xfId="18279"/>
    <cellStyle name="Header2 2 2 7 3 6" xfId="18280"/>
    <cellStyle name="Header2 2 2 7 4" xfId="18281"/>
    <cellStyle name="Header2 2 2 7 5" xfId="18282"/>
    <cellStyle name="Header2 2 2 8" xfId="18283"/>
    <cellStyle name="Header2 2 2 8 2" xfId="18284"/>
    <cellStyle name="Header2 2 2 8 2 2" xfId="18285"/>
    <cellStyle name="Header2 2 2 8 2 2 2" xfId="18286"/>
    <cellStyle name="Header2 2 2 8 2 2 3" xfId="18287"/>
    <cellStyle name="Header2 2 2 8 2 2 4" xfId="18288"/>
    <cellStyle name="Header2 2 2 8 2 2 5" xfId="18289"/>
    <cellStyle name="Header2 2 2 8 2 3" xfId="18290"/>
    <cellStyle name="Header2 2 2 8 2 3 2" xfId="18291"/>
    <cellStyle name="Header2 2 2 8 2 3 3" xfId="18292"/>
    <cellStyle name="Header2 2 2 8 2 3 4" xfId="18293"/>
    <cellStyle name="Header2 2 2 8 2 4" xfId="18294"/>
    <cellStyle name="Header2 2 2 8 2 5" xfId="18295"/>
    <cellStyle name="Header2 2 2 8 2 6" xfId="18296"/>
    <cellStyle name="Header2 2 2 8 3" xfId="18297"/>
    <cellStyle name="Header2 2 2 8 3 2" xfId="18298"/>
    <cellStyle name="Header2 2 2 8 3 2 2" xfId="18299"/>
    <cellStyle name="Header2 2 2 8 3 2 3" xfId="18300"/>
    <cellStyle name="Header2 2 2 8 3 2 4" xfId="18301"/>
    <cellStyle name="Header2 2 2 8 3 3" xfId="18302"/>
    <cellStyle name="Header2 2 2 8 3 3 2" xfId="18303"/>
    <cellStyle name="Header2 2 2 8 3 3 3" xfId="18304"/>
    <cellStyle name="Header2 2 2 8 3 3 4" xfId="18305"/>
    <cellStyle name="Header2 2 2 8 3 4" xfId="18306"/>
    <cellStyle name="Header2 2 2 8 3 5" xfId="18307"/>
    <cellStyle name="Header2 2 2 8 3 6" xfId="18308"/>
    <cellStyle name="Header2 2 2 8 4" xfId="18309"/>
    <cellStyle name="Header2 2 2 8 5" xfId="18310"/>
    <cellStyle name="Header2 2 2 9" xfId="18311"/>
    <cellStyle name="Header2 2 2 9 2" xfId="18312"/>
    <cellStyle name="Header2 2 2 9 2 2" xfId="18313"/>
    <cellStyle name="Header2 2 2 9 2 2 2" xfId="18314"/>
    <cellStyle name="Header2 2 2 9 2 2 3" xfId="18315"/>
    <cellStyle name="Header2 2 2 9 2 2 4" xfId="18316"/>
    <cellStyle name="Header2 2 2 9 2 2 5" xfId="18317"/>
    <cellStyle name="Header2 2 2 9 2 3" xfId="18318"/>
    <cellStyle name="Header2 2 2 9 2 3 2" xfId="18319"/>
    <cellStyle name="Header2 2 2 9 2 3 3" xfId="18320"/>
    <cellStyle name="Header2 2 2 9 2 3 4" xfId="18321"/>
    <cellStyle name="Header2 2 2 9 2 4" xfId="18322"/>
    <cellStyle name="Header2 2 2 9 2 5" xfId="18323"/>
    <cellStyle name="Header2 2 2 9 2 6" xfId="18324"/>
    <cellStyle name="Header2 2 2 9 3" xfId="18325"/>
    <cellStyle name="Header2 2 2 9 3 2" xfId="18326"/>
    <cellStyle name="Header2 2 2 9 3 2 2" xfId="18327"/>
    <cellStyle name="Header2 2 2 9 3 2 3" xfId="18328"/>
    <cellStyle name="Header2 2 2 9 3 2 4" xfId="18329"/>
    <cellStyle name="Header2 2 2 9 3 3" xfId="18330"/>
    <cellStyle name="Header2 2 2 9 3 3 2" xfId="18331"/>
    <cellStyle name="Header2 2 2 9 3 3 3" xfId="18332"/>
    <cellStyle name="Header2 2 2 9 3 3 4" xfId="18333"/>
    <cellStyle name="Header2 2 2 9 3 4" xfId="18334"/>
    <cellStyle name="Header2 2 2 9 3 5" xfId="18335"/>
    <cellStyle name="Header2 2 2 9 3 6" xfId="18336"/>
    <cellStyle name="Header2 2 2 9 4" xfId="18337"/>
    <cellStyle name="Header2 2 2 9 5" xfId="18338"/>
    <cellStyle name="Header2 2 3" xfId="18339"/>
    <cellStyle name="Header2 2 3 10" xfId="18340"/>
    <cellStyle name="Header2 2 3 10 2" xfId="18341"/>
    <cellStyle name="Header2 2 3 10 2 2" xfId="18342"/>
    <cellStyle name="Header2 2 3 10 2 2 2" xfId="18343"/>
    <cellStyle name="Header2 2 3 10 2 2 3" xfId="18344"/>
    <cellStyle name="Header2 2 3 10 2 2 4" xfId="18345"/>
    <cellStyle name="Header2 2 3 10 2 2 5" xfId="18346"/>
    <cellStyle name="Header2 2 3 10 2 3" xfId="18347"/>
    <cellStyle name="Header2 2 3 10 2 3 2" xfId="18348"/>
    <cellStyle name="Header2 2 3 10 2 3 3" xfId="18349"/>
    <cellStyle name="Header2 2 3 10 2 3 4" xfId="18350"/>
    <cellStyle name="Header2 2 3 10 2 4" xfId="18351"/>
    <cellStyle name="Header2 2 3 10 2 5" xfId="18352"/>
    <cellStyle name="Header2 2 3 10 2 6" xfId="18353"/>
    <cellStyle name="Header2 2 3 10 3" xfId="18354"/>
    <cellStyle name="Header2 2 3 10 3 2" xfId="18355"/>
    <cellStyle name="Header2 2 3 10 3 2 2" xfId="18356"/>
    <cellStyle name="Header2 2 3 10 3 2 3" xfId="18357"/>
    <cellStyle name="Header2 2 3 10 3 2 4" xfId="18358"/>
    <cellStyle name="Header2 2 3 10 3 3" xfId="18359"/>
    <cellStyle name="Header2 2 3 10 3 3 2" xfId="18360"/>
    <cellStyle name="Header2 2 3 10 3 3 3" xfId="18361"/>
    <cellStyle name="Header2 2 3 10 3 3 4" xfId="18362"/>
    <cellStyle name="Header2 2 3 10 3 4" xfId="18363"/>
    <cellStyle name="Header2 2 3 10 3 5" xfId="18364"/>
    <cellStyle name="Header2 2 3 10 3 6" xfId="18365"/>
    <cellStyle name="Header2 2 3 10 4" xfId="18366"/>
    <cellStyle name="Header2 2 3 10 5" xfId="18367"/>
    <cellStyle name="Header2 2 3 11" xfId="18368"/>
    <cellStyle name="Header2 2 3 11 2" xfId="18369"/>
    <cellStyle name="Header2 2 3 11 2 2" xfId="18370"/>
    <cellStyle name="Header2 2 3 11 2 2 2" xfId="18371"/>
    <cellStyle name="Header2 2 3 11 2 2 3" xfId="18372"/>
    <cellStyle name="Header2 2 3 11 2 2 4" xfId="18373"/>
    <cellStyle name="Header2 2 3 11 2 2 5" xfId="18374"/>
    <cellStyle name="Header2 2 3 11 2 3" xfId="18375"/>
    <cellStyle name="Header2 2 3 11 2 3 2" xfId="18376"/>
    <cellStyle name="Header2 2 3 11 2 3 3" xfId="18377"/>
    <cellStyle name="Header2 2 3 11 2 3 4" xfId="18378"/>
    <cellStyle name="Header2 2 3 11 2 4" xfId="18379"/>
    <cellStyle name="Header2 2 3 11 2 5" xfId="18380"/>
    <cellStyle name="Header2 2 3 11 2 6" xfId="18381"/>
    <cellStyle name="Header2 2 3 11 3" xfId="18382"/>
    <cellStyle name="Header2 2 3 11 3 2" xfId="18383"/>
    <cellStyle name="Header2 2 3 11 3 2 2" xfId="18384"/>
    <cellStyle name="Header2 2 3 11 3 2 3" xfId="18385"/>
    <cellStyle name="Header2 2 3 11 3 2 4" xfId="18386"/>
    <cellStyle name="Header2 2 3 11 3 3" xfId="18387"/>
    <cellStyle name="Header2 2 3 11 3 3 2" xfId="18388"/>
    <cellStyle name="Header2 2 3 11 3 3 3" xfId="18389"/>
    <cellStyle name="Header2 2 3 11 3 3 4" xfId="18390"/>
    <cellStyle name="Header2 2 3 11 3 4" xfId="18391"/>
    <cellStyle name="Header2 2 3 11 3 5" xfId="18392"/>
    <cellStyle name="Header2 2 3 11 3 6" xfId="18393"/>
    <cellStyle name="Header2 2 3 11 4" xfId="18394"/>
    <cellStyle name="Header2 2 3 11 5" xfId="18395"/>
    <cellStyle name="Header2 2 3 12" xfId="18396"/>
    <cellStyle name="Header2 2 3 12 2" xfId="18397"/>
    <cellStyle name="Header2 2 3 12 2 2" xfId="18398"/>
    <cellStyle name="Header2 2 3 12 2 2 2" xfId="18399"/>
    <cellStyle name="Header2 2 3 12 2 2 3" xfId="18400"/>
    <cellStyle name="Header2 2 3 12 2 2 4" xfId="18401"/>
    <cellStyle name="Header2 2 3 12 2 2 5" xfId="18402"/>
    <cellStyle name="Header2 2 3 12 2 3" xfId="18403"/>
    <cellStyle name="Header2 2 3 12 2 3 2" xfId="18404"/>
    <cellStyle name="Header2 2 3 12 2 3 3" xfId="18405"/>
    <cellStyle name="Header2 2 3 12 2 3 4" xfId="18406"/>
    <cellStyle name="Header2 2 3 12 2 4" xfId="18407"/>
    <cellStyle name="Header2 2 3 12 2 5" xfId="18408"/>
    <cellStyle name="Header2 2 3 12 2 6" xfId="18409"/>
    <cellStyle name="Header2 2 3 12 3" xfId="18410"/>
    <cellStyle name="Header2 2 3 12 3 2" xfId="18411"/>
    <cellStyle name="Header2 2 3 12 3 2 2" xfId="18412"/>
    <cellStyle name="Header2 2 3 12 3 2 3" xfId="18413"/>
    <cellStyle name="Header2 2 3 12 3 2 4" xfId="18414"/>
    <cellStyle name="Header2 2 3 12 3 3" xfId="18415"/>
    <cellStyle name="Header2 2 3 12 3 3 2" xfId="18416"/>
    <cellStyle name="Header2 2 3 12 3 3 3" xfId="18417"/>
    <cellStyle name="Header2 2 3 12 3 3 4" xfId="18418"/>
    <cellStyle name="Header2 2 3 12 3 4" xfId="18419"/>
    <cellStyle name="Header2 2 3 12 3 5" xfId="18420"/>
    <cellStyle name="Header2 2 3 12 3 6" xfId="18421"/>
    <cellStyle name="Header2 2 3 12 4" xfId="18422"/>
    <cellStyle name="Header2 2 3 12 5" xfId="18423"/>
    <cellStyle name="Header2 2 3 2" xfId="18424"/>
    <cellStyle name="Header2 2 3 2 2" xfId="18425"/>
    <cellStyle name="Header2 2 3 2 2 2" xfId="18426"/>
    <cellStyle name="Header2 2 3 2 2 3" xfId="18427"/>
    <cellStyle name="Header2 2 3 2 3" xfId="18428"/>
    <cellStyle name="Header2 2 3 3" xfId="18429"/>
    <cellStyle name="Header2 2 3 3 2" xfId="18430"/>
    <cellStyle name="Header2 2 3 3 2 2" xfId="18431"/>
    <cellStyle name="Header2 2 3 3 2 3" xfId="18432"/>
    <cellStyle name="Header2 2 3 3 3" xfId="18433"/>
    <cellStyle name="Header2 2 3 4" xfId="18434"/>
    <cellStyle name="Header2 2 3 4 2" xfId="18435"/>
    <cellStyle name="Header2 2 3 4 2 2" xfId="18436"/>
    <cellStyle name="Header2 2 3 4 2 3" xfId="18437"/>
    <cellStyle name="Header2 2 3 4 3" xfId="18438"/>
    <cellStyle name="Header2 2 3 5" xfId="18439"/>
    <cellStyle name="Header2 2 3 5 2" xfId="18440"/>
    <cellStyle name="Header2 2 3 5 2 2" xfId="18441"/>
    <cellStyle name="Header2 2 3 5 2 2 2" xfId="18442"/>
    <cellStyle name="Header2 2 3 5 2 2 3" xfId="18443"/>
    <cellStyle name="Header2 2 3 5 2 2 4" xfId="18444"/>
    <cellStyle name="Header2 2 3 5 2 2 5" xfId="18445"/>
    <cellStyle name="Header2 2 3 5 2 3" xfId="18446"/>
    <cellStyle name="Header2 2 3 5 2 3 2" xfId="18447"/>
    <cellStyle name="Header2 2 3 5 2 3 3" xfId="18448"/>
    <cellStyle name="Header2 2 3 5 2 3 4" xfId="18449"/>
    <cellStyle name="Header2 2 3 5 2 4" xfId="18450"/>
    <cellStyle name="Header2 2 3 5 2 5" xfId="18451"/>
    <cellStyle name="Header2 2 3 5 2 6" xfId="18452"/>
    <cellStyle name="Header2 2 3 5 3" xfId="18453"/>
    <cellStyle name="Header2 2 3 5 3 2" xfId="18454"/>
    <cellStyle name="Header2 2 3 5 3 2 2" xfId="18455"/>
    <cellStyle name="Header2 2 3 5 3 2 3" xfId="18456"/>
    <cellStyle name="Header2 2 3 5 3 2 4" xfId="18457"/>
    <cellStyle name="Header2 2 3 5 3 3" xfId="18458"/>
    <cellStyle name="Header2 2 3 5 3 3 2" xfId="18459"/>
    <cellStyle name="Header2 2 3 5 3 3 3" xfId="18460"/>
    <cellStyle name="Header2 2 3 5 3 3 4" xfId="18461"/>
    <cellStyle name="Header2 2 3 5 3 4" xfId="18462"/>
    <cellStyle name="Header2 2 3 5 3 5" xfId="18463"/>
    <cellStyle name="Header2 2 3 5 3 6" xfId="18464"/>
    <cellStyle name="Header2 2 3 5 4" xfId="18465"/>
    <cellStyle name="Header2 2 3 5 5" xfId="18466"/>
    <cellStyle name="Header2 2 3 6" xfId="18467"/>
    <cellStyle name="Header2 2 3 6 2" xfId="18468"/>
    <cellStyle name="Header2 2 3 6 2 2" xfId="18469"/>
    <cellStyle name="Header2 2 3 6 2 2 2" xfId="18470"/>
    <cellStyle name="Header2 2 3 6 2 2 3" xfId="18471"/>
    <cellStyle name="Header2 2 3 6 2 2 4" xfId="18472"/>
    <cellStyle name="Header2 2 3 6 2 2 5" xfId="18473"/>
    <cellStyle name="Header2 2 3 6 2 3" xfId="18474"/>
    <cellStyle name="Header2 2 3 6 2 3 2" xfId="18475"/>
    <cellStyle name="Header2 2 3 6 2 3 3" xfId="18476"/>
    <cellStyle name="Header2 2 3 6 2 3 4" xfId="18477"/>
    <cellStyle name="Header2 2 3 6 2 4" xfId="18478"/>
    <cellStyle name="Header2 2 3 6 2 5" xfId="18479"/>
    <cellStyle name="Header2 2 3 6 2 6" xfId="18480"/>
    <cellStyle name="Header2 2 3 6 3" xfId="18481"/>
    <cellStyle name="Header2 2 3 6 3 2" xfId="18482"/>
    <cellStyle name="Header2 2 3 6 3 2 2" xfId="18483"/>
    <cellStyle name="Header2 2 3 6 3 2 3" xfId="18484"/>
    <cellStyle name="Header2 2 3 6 3 2 4" xfId="18485"/>
    <cellStyle name="Header2 2 3 6 3 3" xfId="18486"/>
    <cellStyle name="Header2 2 3 6 3 3 2" xfId="18487"/>
    <cellStyle name="Header2 2 3 6 3 3 3" xfId="18488"/>
    <cellStyle name="Header2 2 3 6 3 3 4" xfId="18489"/>
    <cellStyle name="Header2 2 3 6 3 4" xfId="18490"/>
    <cellStyle name="Header2 2 3 6 3 5" xfId="18491"/>
    <cellStyle name="Header2 2 3 6 3 6" xfId="18492"/>
    <cellStyle name="Header2 2 3 6 4" xfId="18493"/>
    <cellStyle name="Header2 2 3 6 5" xfId="18494"/>
    <cellStyle name="Header2 2 3 7" xfId="18495"/>
    <cellStyle name="Header2 2 3 7 2" xfId="18496"/>
    <cellStyle name="Header2 2 3 7 2 2" xfId="18497"/>
    <cellStyle name="Header2 2 3 7 2 2 2" xfId="18498"/>
    <cellStyle name="Header2 2 3 7 2 2 3" xfId="18499"/>
    <cellStyle name="Header2 2 3 7 2 2 4" xfId="18500"/>
    <cellStyle name="Header2 2 3 7 2 2 5" xfId="18501"/>
    <cellStyle name="Header2 2 3 7 2 3" xfId="18502"/>
    <cellStyle name="Header2 2 3 7 2 3 2" xfId="18503"/>
    <cellStyle name="Header2 2 3 7 2 3 3" xfId="18504"/>
    <cellStyle name="Header2 2 3 7 2 3 4" xfId="18505"/>
    <cellStyle name="Header2 2 3 7 2 4" xfId="18506"/>
    <cellStyle name="Header2 2 3 7 2 5" xfId="18507"/>
    <cellStyle name="Header2 2 3 7 2 6" xfId="18508"/>
    <cellStyle name="Header2 2 3 7 3" xfId="18509"/>
    <cellStyle name="Header2 2 3 7 3 2" xfId="18510"/>
    <cellStyle name="Header2 2 3 7 3 2 2" xfId="18511"/>
    <cellStyle name="Header2 2 3 7 3 2 3" xfId="18512"/>
    <cellStyle name="Header2 2 3 7 3 2 4" xfId="18513"/>
    <cellStyle name="Header2 2 3 7 3 3" xfId="18514"/>
    <cellStyle name="Header2 2 3 7 3 3 2" xfId="18515"/>
    <cellStyle name="Header2 2 3 7 3 3 3" xfId="18516"/>
    <cellStyle name="Header2 2 3 7 3 3 4" xfId="18517"/>
    <cellStyle name="Header2 2 3 7 3 4" xfId="18518"/>
    <cellStyle name="Header2 2 3 7 3 5" xfId="18519"/>
    <cellStyle name="Header2 2 3 7 3 6" xfId="18520"/>
    <cellStyle name="Header2 2 3 7 4" xfId="18521"/>
    <cellStyle name="Header2 2 3 7 5" xfId="18522"/>
    <cellStyle name="Header2 2 3 8" xfId="18523"/>
    <cellStyle name="Header2 2 3 8 2" xfId="18524"/>
    <cellStyle name="Header2 2 3 8 2 2" xfId="18525"/>
    <cellStyle name="Header2 2 3 8 2 2 2" xfId="18526"/>
    <cellStyle name="Header2 2 3 8 2 2 3" xfId="18527"/>
    <cellStyle name="Header2 2 3 8 2 2 4" xfId="18528"/>
    <cellStyle name="Header2 2 3 8 2 2 5" xfId="18529"/>
    <cellStyle name="Header2 2 3 8 2 3" xfId="18530"/>
    <cellStyle name="Header2 2 3 8 2 3 2" xfId="18531"/>
    <cellStyle name="Header2 2 3 8 2 3 3" xfId="18532"/>
    <cellStyle name="Header2 2 3 8 2 3 4" xfId="18533"/>
    <cellStyle name="Header2 2 3 8 2 4" xfId="18534"/>
    <cellStyle name="Header2 2 3 8 2 5" xfId="18535"/>
    <cellStyle name="Header2 2 3 8 2 6" xfId="18536"/>
    <cellStyle name="Header2 2 3 8 3" xfId="18537"/>
    <cellStyle name="Header2 2 3 8 3 2" xfId="18538"/>
    <cellStyle name="Header2 2 3 8 3 2 2" xfId="18539"/>
    <cellStyle name="Header2 2 3 8 3 2 3" xfId="18540"/>
    <cellStyle name="Header2 2 3 8 3 2 4" xfId="18541"/>
    <cellStyle name="Header2 2 3 8 3 3" xfId="18542"/>
    <cellStyle name="Header2 2 3 8 3 3 2" xfId="18543"/>
    <cellStyle name="Header2 2 3 8 3 3 3" xfId="18544"/>
    <cellStyle name="Header2 2 3 8 3 3 4" xfId="18545"/>
    <cellStyle name="Header2 2 3 8 3 4" xfId="18546"/>
    <cellStyle name="Header2 2 3 8 3 5" xfId="18547"/>
    <cellStyle name="Header2 2 3 8 3 6" xfId="18548"/>
    <cellStyle name="Header2 2 3 8 4" xfId="18549"/>
    <cellStyle name="Header2 2 3 8 5" xfId="18550"/>
    <cellStyle name="Header2 2 3 9" xfId="18551"/>
    <cellStyle name="Header2 2 3 9 2" xfId="18552"/>
    <cellStyle name="Header2 2 3 9 2 2" xfId="18553"/>
    <cellStyle name="Header2 2 3 9 2 2 2" xfId="18554"/>
    <cellStyle name="Header2 2 3 9 2 2 3" xfId="18555"/>
    <cellStyle name="Header2 2 3 9 2 2 4" xfId="18556"/>
    <cellStyle name="Header2 2 3 9 2 2 5" xfId="18557"/>
    <cellStyle name="Header2 2 3 9 2 3" xfId="18558"/>
    <cellStyle name="Header2 2 3 9 2 3 2" xfId="18559"/>
    <cellStyle name="Header2 2 3 9 2 3 3" xfId="18560"/>
    <cellStyle name="Header2 2 3 9 2 3 4" xfId="18561"/>
    <cellStyle name="Header2 2 3 9 2 4" xfId="18562"/>
    <cellStyle name="Header2 2 3 9 2 5" xfId="18563"/>
    <cellStyle name="Header2 2 3 9 2 6" xfId="18564"/>
    <cellStyle name="Header2 2 3 9 3" xfId="18565"/>
    <cellStyle name="Header2 2 3 9 3 2" xfId="18566"/>
    <cellStyle name="Header2 2 3 9 3 2 2" xfId="18567"/>
    <cellStyle name="Header2 2 3 9 3 2 3" xfId="18568"/>
    <cellStyle name="Header2 2 3 9 3 2 4" xfId="18569"/>
    <cellStyle name="Header2 2 3 9 3 3" xfId="18570"/>
    <cellStyle name="Header2 2 3 9 3 3 2" xfId="18571"/>
    <cellStyle name="Header2 2 3 9 3 3 3" xfId="18572"/>
    <cellStyle name="Header2 2 3 9 3 3 4" xfId="18573"/>
    <cellStyle name="Header2 2 3 9 3 4" xfId="18574"/>
    <cellStyle name="Header2 2 3 9 3 5" xfId="18575"/>
    <cellStyle name="Header2 2 3 9 3 6" xfId="18576"/>
    <cellStyle name="Header2 2 3 9 4" xfId="18577"/>
    <cellStyle name="Header2 2 3 9 5" xfId="18578"/>
    <cellStyle name="Header2 20" xfId="18579"/>
    <cellStyle name="Header2 20 2" xfId="18580"/>
    <cellStyle name="Header2 20 2 10" xfId="18581"/>
    <cellStyle name="Header2 20 2 10 2" xfId="18582"/>
    <cellStyle name="Header2 20 2 10 2 2" xfId="18583"/>
    <cellStyle name="Header2 20 2 10 2 2 2" xfId="18584"/>
    <cellStyle name="Header2 20 2 10 2 2 3" xfId="18585"/>
    <cellStyle name="Header2 20 2 10 2 2 4" xfId="18586"/>
    <cellStyle name="Header2 20 2 10 2 2 5" xfId="18587"/>
    <cellStyle name="Header2 20 2 10 2 3" xfId="18588"/>
    <cellStyle name="Header2 20 2 10 2 3 2" xfId="18589"/>
    <cellStyle name="Header2 20 2 10 2 3 3" xfId="18590"/>
    <cellStyle name="Header2 20 2 10 2 3 4" xfId="18591"/>
    <cellStyle name="Header2 20 2 10 2 4" xfId="18592"/>
    <cellStyle name="Header2 20 2 10 2 5" xfId="18593"/>
    <cellStyle name="Header2 20 2 10 2 6" xfId="18594"/>
    <cellStyle name="Header2 20 2 10 3" xfId="18595"/>
    <cellStyle name="Header2 20 2 10 3 2" xfId="18596"/>
    <cellStyle name="Header2 20 2 10 3 2 2" xfId="18597"/>
    <cellStyle name="Header2 20 2 10 3 2 3" xfId="18598"/>
    <cellStyle name="Header2 20 2 10 3 2 4" xfId="18599"/>
    <cellStyle name="Header2 20 2 10 3 3" xfId="18600"/>
    <cellStyle name="Header2 20 2 10 3 3 2" xfId="18601"/>
    <cellStyle name="Header2 20 2 10 3 3 3" xfId="18602"/>
    <cellStyle name="Header2 20 2 10 3 3 4" xfId="18603"/>
    <cellStyle name="Header2 20 2 10 3 4" xfId="18604"/>
    <cellStyle name="Header2 20 2 10 3 5" xfId="18605"/>
    <cellStyle name="Header2 20 2 10 3 6" xfId="18606"/>
    <cellStyle name="Header2 20 2 10 4" xfId="18607"/>
    <cellStyle name="Header2 20 2 10 5" xfId="18608"/>
    <cellStyle name="Header2 20 2 11" xfId="18609"/>
    <cellStyle name="Header2 20 2 11 2" xfId="18610"/>
    <cellStyle name="Header2 20 2 11 2 2" xfId="18611"/>
    <cellStyle name="Header2 20 2 11 2 2 2" xfId="18612"/>
    <cellStyle name="Header2 20 2 11 2 2 3" xfId="18613"/>
    <cellStyle name="Header2 20 2 11 2 2 4" xfId="18614"/>
    <cellStyle name="Header2 20 2 11 2 2 5" xfId="18615"/>
    <cellStyle name="Header2 20 2 11 2 3" xfId="18616"/>
    <cellStyle name="Header2 20 2 11 2 3 2" xfId="18617"/>
    <cellStyle name="Header2 20 2 11 2 3 3" xfId="18618"/>
    <cellStyle name="Header2 20 2 11 2 3 4" xfId="18619"/>
    <cellStyle name="Header2 20 2 11 2 4" xfId="18620"/>
    <cellStyle name="Header2 20 2 11 2 5" xfId="18621"/>
    <cellStyle name="Header2 20 2 11 2 6" xfId="18622"/>
    <cellStyle name="Header2 20 2 11 3" xfId="18623"/>
    <cellStyle name="Header2 20 2 11 3 2" xfId="18624"/>
    <cellStyle name="Header2 20 2 11 3 2 2" xfId="18625"/>
    <cellStyle name="Header2 20 2 11 3 2 3" xfId="18626"/>
    <cellStyle name="Header2 20 2 11 3 2 4" xfId="18627"/>
    <cellStyle name="Header2 20 2 11 3 3" xfId="18628"/>
    <cellStyle name="Header2 20 2 11 3 3 2" xfId="18629"/>
    <cellStyle name="Header2 20 2 11 3 3 3" xfId="18630"/>
    <cellStyle name="Header2 20 2 11 3 3 4" xfId="18631"/>
    <cellStyle name="Header2 20 2 11 3 4" xfId="18632"/>
    <cellStyle name="Header2 20 2 11 3 5" xfId="18633"/>
    <cellStyle name="Header2 20 2 11 3 6" xfId="18634"/>
    <cellStyle name="Header2 20 2 11 4" xfId="18635"/>
    <cellStyle name="Header2 20 2 11 5" xfId="18636"/>
    <cellStyle name="Header2 20 2 12" xfId="18637"/>
    <cellStyle name="Header2 20 2 12 2" xfId="18638"/>
    <cellStyle name="Header2 20 2 12 2 2" xfId="18639"/>
    <cellStyle name="Header2 20 2 12 2 2 2" xfId="18640"/>
    <cellStyle name="Header2 20 2 12 2 2 3" xfId="18641"/>
    <cellStyle name="Header2 20 2 12 2 2 4" xfId="18642"/>
    <cellStyle name="Header2 20 2 12 2 2 5" xfId="18643"/>
    <cellStyle name="Header2 20 2 12 2 3" xfId="18644"/>
    <cellStyle name="Header2 20 2 12 2 3 2" xfId="18645"/>
    <cellStyle name="Header2 20 2 12 2 3 3" xfId="18646"/>
    <cellStyle name="Header2 20 2 12 2 3 4" xfId="18647"/>
    <cellStyle name="Header2 20 2 12 2 4" xfId="18648"/>
    <cellStyle name="Header2 20 2 12 2 5" xfId="18649"/>
    <cellStyle name="Header2 20 2 12 2 6" xfId="18650"/>
    <cellStyle name="Header2 20 2 12 3" xfId="18651"/>
    <cellStyle name="Header2 20 2 12 3 2" xfId="18652"/>
    <cellStyle name="Header2 20 2 12 3 2 2" xfId="18653"/>
    <cellStyle name="Header2 20 2 12 3 2 3" xfId="18654"/>
    <cellStyle name="Header2 20 2 12 3 2 4" xfId="18655"/>
    <cellStyle name="Header2 20 2 12 3 3" xfId="18656"/>
    <cellStyle name="Header2 20 2 12 3 3 2" xfId="18657"/>
    <cellStyle name="Header2 20 2 12 3 3 3" xfId="18658"/>
    <cellStyle name="Header2 20 2 12 3 3 4" xfId="18659"/>
    <cellStyle name="Header2 20 2 12 3 4" xfId="18660"/>
    <cellStyle name="Header2 20 2 12 3 5" xfId="18661"/>
    <cellStyle name="Header2 20 2 12 3 6" xfId="18662"/>
    <cellStyle name="Header2 20 2 12 4" xfId="18663"/>
    <cellStyle name="Header2 20 2 12 5" xfId="18664"/>
    <cellStyle name="Header2 20 2 13" xfId="18665"/>
    <cellStyle name="Header2 20 2 13 2" xfId="18666"/>
    <cellStyle name="Header2 20 2 13 2 2" xfId="18667"/>
    <cellStyle name="Header2 20 2 13 2 2 2" xfId="18668"/>
    <cellStyle name="Header2 20 2 13 2 2 3" xfId="18669"/>
    <cellStyle name="Header2 20 2 13 2 2 4" xfId="18670"/>
    <cellStyle name="Header2 20 2 13 2 2 5" xfId="18671"/>
    <cellStyle name="Header2 20 2 13 2 3" xfId="18672"/>
    <cellStyle name="Header2 20 2 13 2 3 2" xfId="18673"/>
    <cellStyle name="Header2 20 2 13 2 3 3" xfId="18674"/>
    <cellStyle name="Header2 20 2 13 2 3 4" xfId="18675"/>
    <cellStyle name="Header2 20 2 13 2 4" xfId="18676"/>
    <cellStyle name="Header2 20 2 13 2 5" xfId="18677"/>
    <cellStyle name="Header2 20 2 13 2 6" xfId="18678"/>
    <cellStyle name="Header2 20 2 13 3" xfId="18679"/>
    <cellStyle name="Header2 20 2 13 3 2" xfId="18680"/>
    <cellStyle name="Header2 20 2 13 3 2 2" xfId="18681"/>
    <cellStyle name="Header2 20 2 13 3 2 3" xfId="18682"/>
    <cellStyle name="Header2 20 2 13 3 2 4" xfId="18683"/>
    <cellStyle name="Header2 20 2 13 3 3" xfId="18684"/>
    <cellStyle name="Header2 20 2 13 3 3 2" xfId="18685"/>
    <cellStyle name="Header2 20 2 13 3 3 3" xfId="18686"/>
    <cellStyle name="Header2 20 2 13 3 3 4" xfId="18687"/>
    <cellStyle name="Header2 20 2 13 3 4" xfId="18688"/>
    <cellStyle name="Header2 20 2 13 3 5" xfId="18689"/>
    <cellStyle name="Header2 20 2 13 3 6" xfId="18690"/>
    <cellStyle name="Header2 20 2 13 4" xfId="18691"/>
    <cellStyle name="Header2 20 2 13 5" xfId="18692"/>
    <cellStyle name="Header2 20 2 2" xfId="18693"/>
    <cellStyle name="Header2 20 2 2 2" xfId="18694"/>
    <cellStyle name="Header2 20 2 2 2 2" xfId="18695"/>
    <cellStyle name="Header2 20 2 2 2 2 2" xfId="18696"/>
    <cellStyle name="Header2 20 2 2 2 2 2 2" xfId="18697"/>
    <cellStyle name="Header2 20 2 2 2 2 2 3" xfId="18698"/>
    <cellStyle name="Header2 20 2 2 2 2 2 4" xfId="18699"/>
    <cellStyle name="Header2 20 2 2 2 2 2 5" xfId="18700"/>
    <cellStyle name="Header2 20 2 2 2 2 3" xfId="18701"/>
    <cellStyle name="Header2 20 2 2 2 2 3 2" xfId="18702"/>
    <cellStyle name="Header2 20 2 2 2 2 3 3" xfId="18703"/>
    <cellStyle name="Header2 20 2 2 2 2 3 4" xfId="18704"/>
    <cellStyle name="Header2 20 2 2 2 2 4" xfId="18705"/>
    <cellStyle name="Header2 20 2 2 2 2 5" xfId="18706"/>
    <cellStyle name="Header2 20 2 2 2 2 6" xfId="18707"/>
    <cellStyle name="Header2 20 2 2 2 3" xfId="18708"/>
    <cellStyle name="Header2 20 2 2 2 3 2" xfId="18709"/>
    <cellStyle name="Header2 20 2 2 2 3 2 2" xfId="18710"/>
    <cellStyle name="Header2 20 2 2 2 3 2 3" xfId="18711"/>
    <cellStyle name="Header2 20 2 2 2 3 2 4" xfId="18712"/>
    <cellStyle name="Header2 20 2 2 2 3 3" xfId="18713"/>
    <cellStyle name="Header2 20 2 2 2 3 3 2" xfId="18714"/>
    <cellStyle name="Header2 20 2 2 2 3 3 3" xfId="18715"/>
    <cellStyle name="Header2 20 2 2 2 3 3 4" xfId="18716"/>
    <cellStyle name="Header2 20 2 2 2 3 4" xfId="18717"/>
    <cellStyle name="Header2 20 2 2 2 3 5" xfId="18718"/>
    <cellStyle name="Header2 20 2 2 2 3 6" xfId="18719"/>
    <cellStyle name="Header2 20 2 2 2 4" xfId="18720"/>
    <cellStyle name="Header2 20 2 2 2 5" xfId="18721"/>
    <cellStyle name="Header2 20 2 2 3" xfId="18722"/>
    <cellStyle name="Header2 20 2 2 3 2" xfId="18723"/>
    <cellStyle name="Header2 20 2 2 3 2 2" xfId="18724"/>
    <cellStyle name="Header2 20 2 2 3 2 2 2" xfId="18725"/>
    <cellStyle name="Header2 20 2 2 3 2 2 3" xfId="18726"/>
    <cellStyle name="Header2 20 2 2 3 2 2 4" xfId="18727"/>
    <cellStyle name="Header2 20 2 2 3 2 2 5" xfId="18728"/>
    <cellStyle name="Header2 20 2 2 3 2 3" xfId="18729"/>
    <cellStyle name="Header2 20 2 2 3 2 3 2" xfId="18730"/>
    <cellStyle name="Header2 20 2 2 3 2 3 3" xfId="18731"/>
    <cellStyle name="Header2 20 2 2 3 2 3 4" xfId="18732"/>
    <cellStyle name="Header2 20 2 2 3 2 4" xfId="18733"/>
    <cellStyle name="Header2 20 2 2 3 2 5" xfId="18734"/>
    <cellStyle name="Header2 20 2 2 3 2 6" xfId="18735"/>
    <cellStyle name="Header2 20 2 2 3 3" xfId="18736"/>
    <cellStyle name="Header2 20 2 2 3 3 2" xfId="18737"/>
    <cellStyle name="Header2 20 2 2 3 3 2 2" xfId="18738"/>
    <cellStyle name="Header2 20 2 2 3 3 2 3" xfId="18739"/>
    <cellStyle name="Header2 20 2 2 3 3 2 4" xfId="18740"/>
    <cellStyle name="Header2 20 2 2 3 3 3" xfId="18741"/>
    <cellStyle name="Header2 20 2 2 3 3 3 2" xfId="18742"/>
    <cellStyle name="Header2 20 2 2 3 3 3 3" xfId="18743"/>
    <cellStyle name="Header2 20 2 2 3 3 3 4" xfId="18744"/>
    <cellStyle name="Header2 20 2 2 3 3 4" xfId="18745"/>
    <cellStyle name="Header2 20 2 2 3 3 5" xfId="18746"/>
    <cellStyle name="Header2 20 2 2 3 3 6" xfId="18747"/>
    <cellStyle name="Header2 20 2 2 3 4" xfId="18748"/>
    <cellStyle name="Header2 20 2 2 3 5" xfId="18749"/>
    <cellStyle name="Header2 20 2 3" xfId="18750"/>
    <cellStyle name="Header2 20 2 3 2" xfId="18751"/>
    <cellStyle name="Header2 20 2 3 2 2" xfId="18752"/>
    <cellStyle name="Header2 20 2 3 2 3" xfId="18753"/>
    <cellStyle name="Header2 20 2 3 3" xfId="18754"/>
    <cellStyle name="Header2 20 2 4" xfId="18755"/>
    <cellStyle name="Header2 20 2 4 2" xfId="18756"/>
    <cellStyle name="Header2 20 2 4 2 2" xfId="18757"/>
    <cellStyle name="Header2 20 2 4 2 3" xfId="18758"/>
    <cellStyle name="Header2 20 2 4 3" xfId="18759"/>
    <cellStyle name="Header2 20 2 5" xfId="18760"/>
    <cellStyle name="Header2 20 2 5 2" xfId="18761"/>
    <cellStyle name="Header2 20 2 5 2 2" xfId="18762"/>
    <cellStyle name="Header2 20 2 5 2 3" xfId="18763"/>
    <cellStyle name="Header2 20 2 5 3" xfId="18764"/>
    <cellStyle name="Header2 20 2 6" xfId="18765"/>
    <cellStyle name="Header2 20 2 6 2" xfId="18766"/>
    <cellStyle name="Header2 20 2 6 2 2" xfId="18767"/>
    <cellStyle name="Header2 20 2 6 2 2 2" xfId="18768"/>
    <cellStyle name="Header2 20 2 6 2 2 3" xfId="18769"/>
    <cellStyle name="Header2 20 2 6 2 2 4" xfId="18770"/>
    <cellStyle name="Header2 20 2 6 2 2 5" xfId="18771"/>
    <cellStyle name="Header2 20 2 6 2 3" xfId="18772"/>
    <cellStyle name="Header2 20 2 6 2 3 2" xfId="18773"/>
    <cellStyle name="Header2 20 2 6 2 3 3" xfId="18774"/>
    <cellStyle name="Header2 20 2 6 2 3 4" xfId="18775"/>
    <cellStyle name="Header2 20 2 6 2 4" xfId="18776"/>
    <cellStyle name="Header2 20 2 6 2 5" xfId="18777"/>
    <cellStyle name="Header2 20 2 6 2 6" xfId="18778"/>
    <cellStyle name="Header2 20 2 6 3" xfId="18779"/>
    <cellStyle name="Header2 20 2 6 3 2" xfId="18780"/>
    <cellStyle name="Header2 20 2 6 3 2 2" xfId="18781"/>
    <cellStyle name="Header2 20 2 6 3 2 3" xfId="18782"/>
    <cellStyle name="Header2 20 2 6 3 2 4" xfId="18783"/>
    <cellStyle name="Header2 20 2 6 3 3" xfId="18784"/>
    <cellStyle name="Header2 20 2 6 3 3 2" xfId="18785"/>
    <cellStyle name="Header2 20 2 6 3 3 3" xfId="18786"/>
    <cellStyle name="Header2 20 2 6 3 3 4" xfId="18787"/>
    <cellStyle name="Header2 20 2 6 3 4" xfId="18788"/>
    <cellStyle name="Header2 20 2 6 3 5" xfId="18789"/>
    <cellStyle name="Header2 20 2 6 3 6" xfId="18790"/>
    <cellStyle name="Header2 20 2 6 4" xfId="18791"/>
    <cellStyle name="Header2 20 2 6 5" xfId="18792"/>
    <cellStyle name="Header2 20 2 7" xfId="18793"/>
    <cellStyle name="Header2 20 2 7 2" xfId="18794"/>
    <cellStyle name="Header2 20 2 7 2 2" xfId="18795"/>
    <cellStyle name="Header2 20 2 7 2 2 2" xfId="18796"/>
    <cellStyle name="Header2 20 2 7 2 2 3" xfId="18797"/>
    <cellStyle name="Header2 20 2 7 2 2 4" xfId="18798"/>
    <cellStyle name="Header2 20 2 7 2 2 5" xfId="18799"/>
    <cellStyle name="Header2 20 2 7 2 3" xfId="18800"/>
    <cellStyle name="Header2 20 2 7 2 3 2" xfId="18801"/>
    <cellStyle name="Header2 20 2 7 2 3 3" xfId="18802"/>
    <cellStyle name="Header2 20 2 7 2 3 4" xfId="18803"/>
    <cellStyle name="Header2 20 2 7 2 4" xfId="18804"/>
    <cellStyle name="Header2 20 2 7 2 5" xfId="18805"/>
    <cellStyle name="Header2 20 2 7 2 6" xfId="18806"/>
    <cellStyle name="Header2 20 2 7 3" xfId="18807"/>
    <cellStyle name="Header2 20 2 7 3 2" xfId="18808"/>
    <cellStyle name="Header2 20 2 7 3 2 2" xfId="18809"/>
    <cellStyle name="Header2 20 2 7 3 2 3" xfId="18810"/>
    <cellStyle name="Header2 20 2 7 3 2 4" xfId="18811"/>
    <cellStyle name="Header2 20 2 7 3 3" xfId="18812"/>
    <cellStyle name="Header2 20 2 7 3 3 2" xfId="18813"/>
    <cellStyle name="Header2 20 2 7 3 3 3" xfId="18814"/>
    <cellStyle name="Header2 20 2 7 3 3 4" xfId="18815"/>
    <cellStyle name="Header2 20 2 7 3 4" xfId="18816"/>
    <cellStyle name="Header2 20 2 7 3 5" xfId="18817"/>
    <cellStyle name="Header2 20 2 7 3 6" xfId="18818"/>
    <cellStyle name="Header2 20 2 7 4" xfId="18819"/>
    <cellStyle name="Header2 20 2 7 5" xfId="18820"/>
    <cellStyle name="Header2 20 2 8" xfId="18821"/>
    <cellStyle name="Header2 20 2 8 2" xfId="18822"/>
    <cellStyle name="Header2 20 2 8 2 2" xfId="18823"/>
    <cellStyle name="Header2 20 2 8 2 2 2" xfId="18824"/>
    <cellStyle name="Header2 20 2 8 2 2 3" xfId="18825"/>
    <cellStyle name="Header2 20 2 8 2 2 4" xfId="18826"/>
    <cellStyle name="Header2 20 2 8 2 2 5" xfId="18827"/>
    <cellStyle name="Header2 20 2 8 2 3" xfId="18828"/>
    <cellStyle name="Header2 20 2 8 2 3 2" xfId="18829"/>
    <cellStyle name="Header2 20 2 8 2 3 3" xfId="18830"/>
    <cellStyle name="Header2 20 2 8 2 3 4" xfId="18831"/>
    <cellStyle name="Header2 20 2 8 2 4" xfId="18832"/>
    <cellStyle name="Header2 20 2 8 2 5" xfId="18833"/>
    <cellStyle name="Header2 20 2 8 2 6" xfId="18834"/>
    <cellStyle name="Header2 20 2 8 3" xfId="18835"/>
    <cellStyle name="Header2 20 2 8 3 2" xfId="18836"/>
    <cellStyle name="Header2 20 2 8 3 2 2" xfId="18837"/>
    <cellStyle name="Header2 20 2 8 3 2 3" xfId="18838"/>
    <cellStyle name="Header2 20 2 8 3 2 4" xfId="18839"/>
    <cellStyle name="Header2 20 2 8 3 3" xfId="18840"/>
    <cellStyle name="Header2 20 2 8 3 3 2" xfId="18841"/>
    <cellStyle name="Header2 20 2 8 3 3 3" xfId="18842"/>
    <cellStyle name="Header2 20 2 8 3 3 4" xfId="18843"/>
    <cellStyle name="Header2 20 2 8 3 4" xfId="18844"/>
    <cellStyle name="Header2 20 2 8 3 5" xfId="18845"/>
    <cellStyle name="Header2 20 2 8 3 6" xfId="18846"/>
    <cellStyle name="Header2 20 2 8 4" xfId="18847"/>
    <cellStyle name="Header2 20 2 8 5" xfId="18848"/>
    <cellStyle name="Header2 20 2 9" xfId="18849"/>
    <cellStyle name="Header2 20 2 9 2" xfId="18850"/>
    <cellStyle name="Header2 20 2 9 2 2" xfId="18851"/>
    <cellStyle name="Header2 20 2 9 2 2 2" xfId="18852"/>
    <cellStyle name="Header2 20 2 9 2 2 3" xfId="18853"/>
    <cellStyle name="Header2 20 2 9 2 2 4" xfId="18854"/>
    <cellStyle name="Header2 20 2 9 2 2 5" xfId="18855"/>
    <cellStyle name="Header2 20 2 9 2 3" xfId="18856"/>
    <cellStyle name="Header2 20 2 9 2 3 2" xfId="18857"/>
    <cellStyle name="Header2 20 2 9 2 3 3" xfId="18858"/>
    <cellStyle name="Header2 20 2 9 2 3 4" xfId="18859"/>
    <cellStyle name="Header2 20 2 9 2 4" xfId="18860"/>
    <cellStyle name="Header2 20 2 9 2 5" xfId="18861"/>
    <cellStyle name="Header2 20 2 9 2 6" xfId="18862"/>
    <cellStyle name="Header2 20 2 9 3" xfId="18863"/>
    <cellStyle name="Header2 20 2 9 3 2" xfId="18864"/>
    <cellStyle name="Header2 20 2 9 3 2 2" xfId="18865"/>
    <cellStyle name="Header2 20 2 9 3 2 3" xfId="18866"/>
    <cellStyle name="Header2 20 2 9 3 2 4" xfId="18867"/>
    <cellStyle name="Header2 20 2 9 3 3" xfId="18868"/>
    <cellStyle name="Header2 20 2 9 3 3 2" xfId="18869"/>
    <cellStyle name="Header2 20 2 9 3 3 3" xfId="18870"/>
    <cellStyle name="Header2 20 2 9 3 3 4" xfId="18871"/>
    <cellStyle name="Header2 20 2 9 3 4" xfId="18872"/>
    <cellStyle name="Header2 20 2 9 3 5" xfId="18873"/>
    <cellStyle name="Header2 20 2 9 3 6" xfId="18874"/>
    <cellStyle name="Header2 20 2 9 4" xfId="18875"/>
    <cellStyle name="Header2 20 2 9 5" xfId="18876"/>
    <cellStyle name="Header2 20 3" xfId="18877"/>
    <cellStyle name="Header2 20 3 10" xfId="18878"/>
    <cellStyle name="Header2 20 3 10 2" xfId="18879"/>
    <cellStyle name="Header2 20 3 10 2 2" xfId="18880"/>
    <cellStyle name="Header2 20 3 10 2 2 2" xfId="18881"/>
    <cellStyle name="Header2 20 3 10 2 2 3" xfId="18882"/>
    <cellStyle name="Header2 20 3 10 2 2 4" xfId="18883"/>
    <cellStyle name="Header2 20 3 10 2 2 5" xfId="18884"/>
    <cellStyle name="Header2 20 3 10 2 3" xfId="18885"/>
    <cellStyle name="Header2 20 3 10 2 3 2" xfId="18886"/>
    <cellStyle name="Header2 20 3 10 2 3 3" xfId="18887"/>
    <cellStyle name="Header2 20 3 10 2 3 4" xfId="18888"/>
    <cellStyle name="Header2 20 3 10 2 4" xfId="18889"/>
    <cellStyle name="Header2 20 3 10 2 5" xfId="18890"/>
    <cellStyle name="Header2 20 3 10 2 6" xfId="18891"/>
    <cellStyle name="Header2 20 3 10 3" xfId="18892"/>
    <cellStyle name="Header2 20 3 10 3 2" xfId="18893"/>
    <cellStyle name="Header2 20 3 10 3 2 2" xfId="18894"/>
    <cellStyle name="Header2 20 3 10 3 2 3" xfId="18895"/>
    <cellStyle name="Header2 20 3 10 3 2 4" xfId="18896"/>
    <cellStyle name="Header2 20 3 10 3 3" xfId="18897"/>
    <cellStyle name="Header2 20 3 10 3 3 2" xfId="18898"/>
    <cellStyle name="Header2 20 3 10 3 3 3" xfId="18899"/>
    <cellStyle name="Header2 20 3 10 3 3 4" xfId="18900"/>
    <cellStyle name="Header2 20 3 10 3 4" xfId="18901"/>
    <cellStyle name="Header2 20 3 10 3 5" xfId="18902"/>
    <cellStyle name="Header2 20 3 10 3 6" xfId="18903"/>
    <cellStyle name="Header2 20 3 10 4" xfId="18904"/>
    <cellStyle name="Header2 20 3 10 5" xfId="18905"/>
    <cellStyle name="Header2 20 3 11" xfId="18906"/>
    <cellStyle name="Header2 20 3 11 2" xfId="18907"/>
    <cellStyle name="Header2 20 3 11 2 2" xfId="18908"/>
    <cellStyle name="Header2 20 3 11 2 2 2" xfId="18909"/>
    <cellStyle name="Header2 20 3 11 2 2 3" xfId="18910"/>
    <cellStyle name="Header2 20 3 11 2 2 4" xfId="18911"/>
    <cellStyle name="Header2 20 3 11 2 2 5" xfId="18912"/>
    <cellStyle name="Header2 20 3 11 2 3" xfId="18913"/>
    <cellStyle name="Header2 20 3 11 2 3 2" xfId="18914"/>
    <cellStyle name="Header2 20 3 11 2 3 3" xfId="18915"/>
    <cellStyle name="Header2 20 3 11 2 3 4" xfId="18916"/>
    <cellStyle name="Header2 20 3 11 2 4" xfId="18917"/>
    <cellStyle name="Header2 20 3 11 2 5" xfId="18918"/>
    <cellStyle name="Header2 20 3 11 2 6" xfId="18919"/>
    <cellStyle name="Header2 20 3 11 3" xfId="18920"/>
    <cellStyle name="Header2 20 3 11 3 2" xfId="18921"/>
    <cellStyle name="Header2 20 3 11 3 2 2" xfId="18922"/>
    <cellStyle name="Header2 20 3 11 3 2 3" xfId="18923"/>
    <cellStyle name="Header2 20 3 11 3 2 4" xfId="18924"/>
    <cellStyle name="Header2 20 3 11 3 3" xfId="18925"/>
    <cellStyle name="Header2 20 3 11 3 3 2" xfId="18926"/>
    <cellStyle name="Header2 20 3 11 3 3 3" xfId="18927"/>
    <cellStyle name="Header2 20 3 11 3 3 4" xfId="18928"/>
    <cellStyle name="Header2 20 3 11 3 4" xfId="18929"/>
    <cellStyle name="Header2 20 3 11 3 5" xfId="18930"/>
    <cellStyle name="Header2 20 3 11 3 6" xfId="18931"/>
    <cellStyle name="Header2 20 3 11 4" xfId="18932"/>
    <cellStyle name="Header2 20 3 11 5" xfId="18933"/>
    <cellStyle name="Header2 20 3 12" xfId="18934"/>
    <cellStyle name="Header2 20 3 12 2" xfId="18935"/>
    <cellStyle name="Header2 20 3 12 2 2" xfId="18936"/>
    <cellStyle name="Header2 20 3 12 2 2 2" xfId="18937"/>
    <cellStyle name="Header2 20 3 12 2 2 3" xfId="18938"/>
    <cellStyle name="Header2 20 3 12 2 2 4" xfId="18939"/>
    <cellStyle name="Header2 20 3 12 2 2 5" xfId="18940"/>
    <cellStyle name="Header2 20 3 12 2 3" xfId="18941"/>
    <cellStyle name="Header2 20 3 12 2 3 2" xfId="18942"/>
    <cellStyle name="Header2 20 3 12 2 3 3" xfId="18943"/>
    <cellStyle name="Header2 20 3 12 2 3 4" xfId="18944"/>
    <cellStyle name="Header2 20 3 12 2 4" xfId="18945"/>
    <cellStyle name="Header2 20 3 12 2 5" xfId="18946"/>
    <cellStyle name="Header2 20 3 12 2 6" xfId="18947"/>
    <cellStyle name="Header2 20 3 12 3" xfId="18948"/>
    <cellStyle name="Header2 20 3 12 3 2" xfId="18949"/>
    <cellStyle name="Header2 20 3 12 3 2 2" xfId="18950"/>
    <cellStyle name="Header2 20 3 12 3 2 3" xfId="18951"/>
    <cellStyle name="Header2 20 3 12 3 2 4" xfId="18952"/>
    <cellStyle name="Header2 20 3 12 3 3" xfId="18953"/>
    <cellStyle name="Header2 20 3 12 3 3 2" xfId="18954"/>
    <cellStyle name="Header2 20 3 12 3 3 3" xfId="18955"/>
    <cellStyle name="Header2 20 3 12 3 3 4" xfId="18956"/>
    <cellStyle name="Header2 20 3 12 3 4" xfId="18957"/>
    <cellStyle name="Header2 20 3 12 3 5" xfId="18958"/>
    <cellStyle name="Header2 20 3 12 3 6" xfId="18959"/>
    <cellStyle name="Header2 20 3 12 4" xfId="18960"/>
    <cellStyle name="Header2 20 3 12 5" xfId="18961"/>
    <cellStyle name="Header2 20 3 2" xfId="18962"/>
    <cellStyle name="Header2 20 3 2 2" xfId="18963"/>
    <cellStyle name="Header2 20 3 2 2 2" xfId="18964"/>
    <cellStyle name="Header2 20 3 2 2 3" xfId="18965"/>
    <cellStyle name="Header2 20 3 2 3" xfId="18966"/>
    <cellStyle name="Header2 20 3 3" xfId="18967"/>
    <cellStyle name="Header2 20 3 3 2" xfId="18968"/>
    <cellStyle name="Header2 20 3 3 2 2" xfId="18969"/>
    <cellStyle name="Header2 20 3 3 2 3" xfId="18970"/>
    <cellStyle name="Header2 20 3 3 3" xfId="18971"/>
    <cellStyle name="Header2 20 3 4" xfId="18972"/>
    <cellStyle name="Header2 20 3 4 2" xfId="18973"/>
    <cellStyle name="Header2 20 3 4 2 2" xfId="18974"/>
    <cellStyle name="Header2 20 3 4 2 3" xfId="18975"/>
    <cellStyle name="Header2 20 3 4 3" xfId="18976"/>
    <cellStyle name="Header2 20 3 5" xfId="18977"/>
    <cellStyle name="Header2 20 3 5 2" xfId="18978"/>
    <cellStyle name="Header2 20 3 5 2 2" xfId="18979"/>
    <cellStyle name="Header2 20 3 5 2 2 2" xfId="18980"/>
    <cellStyle name="Header2 20 3 5 2 2 3" xfId="18981"/>
    <cellStyle name="Header2 20 3 5 2 2 4" xfId="18982"/>
    <cellStyle name="Header2 20 3 5 2 2 5" xfId="18983"/>
    <cellStyle name="Header2 20 3 5 2 3" xfId="18984"/>
    <cellStyle name="Header2 20 3 5 2 3 2" xfId="18985"/>
    <cellStyle name="Header2 20 3 5 2 3 3" xfId="18986"/>
    <cellStyle name="Header2 20 3 5 2 3 4" xfId="18987"/>
    <cellStyle name="Header2 20 3 5 2 4" xfId="18988"/>
    <cellStyle name="Header2 20 3 5 2 5" xfId="18989"/>
    <cellStyle name="Header2 20 3 5 2 6" xfId="18990"/>
    <cellStyle name="Header2 20 3 5 3" xfId="18991"/>
    <cellStyle name="Header2 20 3 5 3 2" xfId="18992"/>
    <cellStyle name="Header2 20 3 5 3 2 2" xfId="18993"/>
    <cellStyle name="Header2 20 3 5 3 2 3" xfId="18994"/>
    <cellStyle name="Header2 20 3 5 3 2 4" xfId="18995"/>
    <cellStyle name="Header2 20 3 5 3 3" xfId="18996"/>
    <cellStyle name="Header2 20 3 5 3 3 2" xfId="18997"/>
    <cellStyle name="Header2 20 3 5 3 3 3" xfId="18998"/>
    <cellStyle name="Header2 20 3 5 3 3 4" xfId="18999"/>
    <cellStyle name="Header2 20 3 5 3 4" xfId="19000"/>
    <cellStyle name="Header2 20 3 5 3 5" xfId="19001"/>
    <cellStyle name="Header2 20 3 5 3 6" xfId="19002"/>
    <cellStyle name="Header2 20 3 5 4" xfId="19003"/>
    <cellStyle name="Header2 20 3 5 5" xfId="19004"/>
    <cellStyle name="Header2 20 3 6" xfId="19005"/>
    <cellStyle name="Header2 20 3 6 2" xfId="19006"/>
    <cellStyle name="Header2 20 3 6 2 2" xfId="19007"/>
    <cellStyle name="Header2 20 3 6 2 2 2" xfId="19008"/>
    <cellStyle name="Header2 20 3 6 2 2 3" xfId="19009"/>
    <cellStyle name="Header2 20 3 6 2 2 4" xfId="19010"/>
    <cellStyle name="Header2 20 3 6 2 2 5" xfId="19011"/>
    <cellStyle name="Header2 20 3 6 2 3" xfId="19012"/>
    <cellStyle name="Header2 20 3 6 2 3 2" xfId="19013"/>
    <cellStyle name="Header2 20 3 6 2 3 3" xfId="19014"/>
    <cellStyle name="Header2 20 3 6 2 3 4" xfId="19015"/>
    <cellStyle name="Header2 20 3 6 2 4" xfId="19016"/>
    <cellStyle name="Header2 20 3 6 2 5" xfId="19017"/>
    <cellStyle name="Header2 20 3 6 2 6" xfId="19018"/>
    <cellStyle name="Header2 20 3 6 3" xfId="19019"/>
    <cellStyle name="Header2 20 3 6 3 2" xfId="19020"/>
    <cellStyle name="Header2 20 3 6 3 2 2" xfId="19021"/>
    <cellStyle name="Header2 20 3 6 3 2 3" xfId="19022"/>
    <cellStyle name="Header2 20 3 6 3 2 4" xfId="19023"/>
    <cellStyle name="Header2 20 3 6 3 3" xfId="19024"/>
    <cellStyle name="Header2 20 3 6 3 3 2" xfId="19025"/>
    <cellStyle name="Header2 20 3 6 3 3 3" xfId="19026"/>
    <cellStyle name="Header2 20 3 6 3 3 4" xfId="19027"/>
    <cellStyle name="Header2 20 3 6 3 4" xfId="19028"/>
    <cellStyle name="Header2 20 3 6 3 5" xfId="19029"/>
    <cellStyle name="Header2 20 3 6 3 6" xfId="19030"/>
    <cellStyle name="Header2 20 3 6 4" xfId="19031"/>
    <cellStyle name="Header2 20 3 6 5" xfId="19032"/>
    <cellStyle name="Header2 20 3 7" xfId="19033"/>
    <cellStyle name="Header2 20 3 7 2" xfId="19034"/>
    <cellStyle name="Header2 20 3 7 2 2" xfId="19035"/>
    <cellStyle name="Header2 20 3 7 2 2 2" xfId="19036"/>
    <cellStyle name="Header2 20 3 7 2 2 3" xfId="19037"/>
    <cellStyle name="Header2 20 3 7 2 2 4" xfId="19038"/>
    <cellStyle name="Header2 20 3 7 2 2 5" xfId="19039"/>
    <cellStyle name="Header2 20 3 7 2 3" xfId="19040"/>
    <cellStyle name="Header2 20 3 7 2 3 2" xfId="19041"/>
    <cellStyle name="Header2 20 3 7 2 3 3" xfId="19042"/>
    <cellStyle name="Header2 20 3 7 2 3 4" xfId="19043"/>
    <cellStyle name="Header2 20 3 7 2 4" xfId="19044"/>
    <cellStyle name="Header2 20 3 7 2 5" xfId="19045"/>
    <cellStyle name="Header2 20 3 7 2 6" xfId="19046"/>
    <cellStyle name="Header2 20 3 7 3" xfId="19047"/>
    <cellStyle name="Header2 20 3 7 3 2" xfId="19048"/>
    <cellStyle name="Header2 20 3 7 3 2 2" xfId="19049"/>
    <cellStyle name="Header2 20 3 7 3 2 3" xfId="19050"/>
    <cellStyle name="Header2 20 3 7 3 2 4" xfId="19051"/>
    <cellStyle name="Header2 20 3 7 3 3" xfId="19052"/>
    <cellStyle name="Header2 20 3 7 3 3 2" xfId="19053"/>
    <cellStyle name="Header2 20 3 7 3 3 3" xfId="19054"/>
    <cellStyle name="Header2 20 3 7 3 3 4" xfId="19055"/>
    <cellStyle name="Header2 20 3 7 3 4" xfId="19056"/>
    <cellStyle name="Header2 20 3 7 3 5" xfId="19057"/>
    <cellStyle name="Header2 20 3 7 3 6" xfId="19058"/>
    <cellStyle name="Header2 20 3 7 4" xfId="19059"/>
    <cellStyle name="Header2 20 3 7 5" xfId="19060"/>
    <cellStyle name="Header2 20 3 8" xfId="19061"/>
    <cellStyle name="Header2 20 3 8 2" xfId="19062"/>
    <cellStyle name="Header2 20 3 8 2 2" xfId="19063"/>
    <cellStyle name="Header2 20 3 8 2 2 2" xfId="19064"/>
    <cellStyle name="Header2 20 3 8 2 2 3" xfId="19065"/>
    <cellStyle name="Header2 20 3 8 2 2 4" xfId="19066"/>
    <cellStyle name="Header2 20 3 8 2 2 5" xfId="19067"/>
    <cellStyle name="Header2 20 3 8 2 3" xfId="19068"/>
    <cellStyle name="Header2 20 3 8 2 3 2" xfId="19069"/>
    <cellStyle name="Header2 20 3 8 2 3 3" xfId="19070"/>
    <cellStyle name="Header2 20 3 8 2 3 4" xfId="19071"/>
    <cellStyle name="Header2 20 3 8 2 4" xfId="19072"/>
    <cellStyle name="Header2 20 3 8 2 5" xfId="19073"/>
    <cellStyle name="Header2 20 3 8 2 6" xfId="19074"/>
    <cellStyle name="Header2 20 3 8 3" xfId="19075"/>
    <cellStyle name="Header2 20 3 8 3 2" xfId="19076"/>
    <cellStyle name="Header2 20 3 8 3 2 2" xfId="19077"/>
    <cellStyle name="Header2 20 3 8 3 2 3" xfId="19078"/>
    <cellStyle name="Header2 20 3 8 3 2 4" xfId="19079"/>
    <cellStyle name="Header2 20 3 8 3 3" xfId="19080"/>
    <cellStyle name="Header2 20 3 8 3 3 2" xfId="19081"/>
    <cellStyle name="Header2 20 3 8 3 3 3" xfId="19082"/>
    <cellStyle name="Header2 20 3 8 3 3 4" xfId="19083"/>
    <cellStyle name="Header2 20 3 8 3 4" xfId="19084"/>
    <cellStyle name="Header2 20 3 8 3 5" xfId="19085"/>
    <cellStyle name="Header2 20 3 8 3 6" xfId="19086"/>
    <cellStyle name="Header2 20 3 8 4" xfId="19087"/>
    <cellStyle name="Header2 20 3 8 5" xfId="19088"/>
    <cellStyle name="Header2 20 3 9" xfId="19089"/>
    <cellStyle name="Header2 20 3 9 2" xfId="19090"/>
    <cellStyle name="Header2 20 3 9 2 2" xfId="19091"/>
    <cellStyle name="Header2 20 3 9 2 2 2" xfId="19092"/>
    <cellStyle name="Header2 20 3 9 2 2 3" xfId="19093"/>
    <cellStyle name="Header2 20 3 9 2 2 4" xfId="19094"/>
    <cellStyle name="Header2 20 3 9 2 2 5" xfId="19095"/>
    <cellStyle name="Header2 20 3 9 2 3" xfId="19096"/>
    <cellStyle name="Header2 20 3 9 2 3 2" xfId="19097"/>
    <cellStyle name="Header2 20 3 9 2 3 3" xfId="19098"/>
    <cellStyle name="Header2 20 3 9 2 3 4" xfId="19099"/>
    <cellStyle name="Header2 20 3 9 2 4" xfId="19100"/>
    <cellStyle name="Header2 20 3 9 2 5" xfId="19101"/>
    <cellStyle name="Header2 20 3 9 2 6" xfId="19102"/>
    <cellStyle name="Header2 20 3 9 3" xfId="19103"/>
    <cellStyle name="Header2 20 3 9 3 2" xfId="19104"/>
    <cellStyle name="Header2 20 3 9 3 2 2" xfId="19105"/>
    <cellStyle name="Header2 20 3 9 3 2 3" xfId="19106"/>
    <cellStyle name="Header2 20 3 9 3 2 4" xfId="19107"/>
    <cellStyle name="Header2 20 3 9 3 3" xfId="19108"/>
    <cellStyle name="Header2 20 3 9 3 3 2" xfId="19109"/>
    <cellStyle name="Header2 20 3 9 3 3 3" xfId="19110"/>
    <cellStyle name="Header2 20 3 9 3 3 4" xfId="19111"/>
    <cellStyle name="Header2 20 3 9 3 4" xfId="19112"/>
    <cellStyle name="Header2 20 3 9 3 5" xfId="19113"/>
    <cellStyle name="Header2 20 3 9 3 6" xfId="19114"/>
    <cellStyle name="Header2 20 3 9 4" xfId="19115"/>
    <cellStyle name="Header2 20 3 9 5" xfId="19116"/>
    <cellStyle name="Header2 21" xfId="19117"/>
    <cellStyle name="Header2 21 2" xfId="19118"/>
    <cellStyle name="Header2 21 2 10" xfId="19119"/>
    <cellStyle name="Header2 21 2 10 2" xfId="19120"/>
    <cellStyle name="Header2 21 2 10 2 2" xfId="19121"/>
    <cellStyle name="Header2 21 2 10 2 2 2" xfId="19122"/>
    <cellStyle name="Header2 21 2 10 2 2 3" xfId="19123"/>
    <cellStyle name="Header2 21 2 10 2 2 4" xfId="19124"/>
    <cellStyle name="Header2 21 2 10 2 2 5" xfId="19125"/>
    <cellStyle name="Header2 21 2 10 2 3" xfId="19126"/>
    <cellStyle name="Header2 21 2 10 2 3 2" xfId="19127"/>
    <cellStyle name="Header2 21 2 10 2 3 3" xfId="19128"/>
    <cellStyle name="Header2 21 2 10 2 3 4" xfId="19129"/>
    <cellStyle name="Header2 21 2 10 2 4" xfId="19130"/>
    <cellStyle name="Header2 21 2 10 2 5" xfId="19131"/>
    <cellStyle name="Header2 21 2 10 2 6" xfId="19132"/>
    <cellStyle name="Header2 21 2 10 3" xfId="19133"/>
    <cellStyle name="Header2 21 2 10 3 2" xfId="19134"/>
    <cellStyle name="Header2 21 2 10 3 2 2" xfId="19135"/>
    <cellStyle name="Header2 21 2 10 3 2 3" xfId="19136"/>
    <cellStyle name="Header2 21 2 10 3 2 4" xfId="19137"/>
    <cellStyle name="Header2 21 2 10 3 3" xfId="19138"/>
    <cellStyle name="Header2 21 2 10 3 3 2" xfId="19139"/>
    <cellStyle name="Header2 21 2 10 3 3 3" xfId="19140"/>
    <cellStyle name="Header2 21 2 10 3 3 4" xfId="19141"/>
    <cellStyle name="Header2 21 2 10 3 4" xfId="19142"/>
    <cellStyle name="Header2 21 2 10 3 5" xfId="19143"/>
    <cellStyle name="Header2 21 2 10 3 6" xfId="19144"/>
    <cellStyle name="Header2 21 2 10 4" xfId="19145"/>
    <cellStyle name="Header2 21 2 10 5" xfId="19146"/>
    <cellStyle name="Header2 21 2 11" xfId="19147"/>
    <cellStyle name="Header2 21 2 11 2" xfId="19148"/>
    <cellStyle name="Header2 21 2 11 2 2" xfId="19149"/>
    <cellStyle name="Header2 21 2 11 2 2 2" xfId="19150"/>
    <cellStyle name="Header2 21 2 11 2 2 3" xfId="19151"/>
    <cellStyle name="Header2 21 2 11 2 2 4" xfId="19152"/>
    <cellStyle name="Header2 21 2 11 2 2 5" xfId="19153"/>
    <cellStyle name="Header2 21 2 11 2 3" xfId="19154"/>
    <cellStyle name="Header2 21 2 11 2 3 2" xfId="19155"/>
    <cellStyle name="Header2 21 2 11 2 3 3" xfId="19156"/>
    <cellStyle name="Header2 21 2 11 2 3 4" xfId="19157"/>
    <cellStyle name="Header2 21 2 11 2 4" xfId="19158"/>
    <cellStyle name="Header2 21 2 11 2 5" xfId="19159"/>
    <cellStyle name="Header2 21 2 11 2 6" xfId="19160"/>
    <cellStyle name="Header2 21 2 11 3" xfId="19161"/>
    <cellStyle name="Header2 21 2 11 3 2" xfId="19162"/>
    <cellStyle name="Header2 21 2 11 3 2 2" xfId="19163"/>
    <cellStyle name="Header2 21 2 11 3 2 3" xfId="19164"/>
    <cellStyle name="Header2 21 2 11 3 2 4" xfId="19165"/>
    <cellStyle name="Header2 21 2 11 3 3" xfId="19166"/>
    <cellStyle name="Header2 21 2 11 3 3 2" xfId="19167"/>
    <cellStyle name="Header2 21 2 11 3 3 3" xfId="19168"/>
    <cellStyle name="Header2 21 2 11 3 3 4" xfId="19169"/>
    <cellStyle name="Header2 21 2 11 3 4" xfId="19170"/>
    <cellStyle name="Header2 21 2 11 3 5" xfId="19171"/>
    <cellStyle name="Header2 21 2 11 3 6" xfId="19172"/>
    <cellStyle name="Header2 21 2 11 4" xfId="19173"/>
    <cellStyle name="Header2 21 2 11 5" xfId="19174"/>
    <cellStyle name="Header2 21 2 12" xfId="19175"/>
    <cellStyle name="Header2 21 2 12 2" xfId="19176"/>
    <cellStyle name="Header2 21 2 12 2 2" xfId="19177"/>
    <cellStyle name="Header2 21 2 12 2 2 2" xfId="19178"/>
    <cellStyle name="Header2 21 2 12 2 2 3" xfId="19179"/>
    <cellStyle name="Header2 21 2 12 2 2 4" xfId="19180"/>
    <cellStyle name="Header2 21 2 12 2 2 5" xfId="19181"/>
    <cellStyle name="Header2 21 2 12 2 3" xfId="19182"/>
    <cellStyle name="Header2 21 2 12 2 3 2" xfId="19183"/>
    <cellStyle name="Header2 21 2 12 2 3 3" xfId="19184"/>
    <cellStyle name="Header2 21 2 12 2 3 4" xfId="19185"/>
    <cellStyle name="Header2 21 2 12 2 4" xfId="19186"/>
    <cellStyle name="Header2 21 2 12 2 5" xfId="19187"/>
    <cellStyle name="Header2 21 2 12 2 6" xfId="19188"/>
    <cellStyle name="Header2 21 2 12 3" xfId="19189"/>
    <cellStyle name="Header2 21 2 12 3 2" xfId="19190"/>
    <cellStyle name="Header2 21 2 12 3 2 2" xfId="19191"/>
    <cellStyle name="Header2 21 2 12 3 2 3" xfId="19192"/>
    <cellStyle name="Header2 21 2 12 3 2 4" xfId="19193"/>
    <cellStyle name="Header2 21 2 12 3 3" xfId="19194"/>
    <cellStyle name="Header2 21 2 12 3 3 2" xfId="19195"/>
    <cellStyle name="Header2 21 2 12 3 3 3" xfId="19196"/>
    <cellStyle name="Header2 21 2 12 3 3 4" xfId="19197"/>
    <cellStyle name="Header2 21 2 12 3 4" xfId="19198"/>
    <cellStyle name="Header2 21 2 12 3 5" xfId="19199"/>
    <cellStyle name="Header2 21 2 12 3 6" xfId="19200"/>
    <cellStyle name="Header2 21 2 12 4" xfId="19201"/>
    <cellStyle name="Header2 21 2 12 5" xfId="19202"/>
    <cellStyle name="Header2 21 2 13" xfId="19203"/>
    <cellStyle name="Header2 21 2 13 2" xfId="19204"/>
    <cellStyle name="Header2 21 2 13 2 2" xfId="19205"/>
    <cellStyle name="Header2 21 2 13 2 2 2" xfId="19206"/>
    <cellStyle name="Header2 21 2 13 2 2 3" xfId="19207"/>
    <cellStyle name="Header2 21 2 13 2 2 4" xfId="19208"/>
    <cellStyle name="Header2 21 2 13 2 2 5" xfId="19209"/>
    <cellStyle name="Header2 21 2 13 2 3" xfId="19210"/>
    <cellStyle name="Header2 21 2 13 2 3 2" xfId="19211"/>
    <cellStyle name="Header2 21 2 13 2 3 3" xfId="19212"/>
    <cellStyle name="Header2 21 2 13 2 3 4" xfId="19213"/>
    <cellStyle name="Header2 21 2 13 2 4" xfId="19214"/>
    <cellStyle name="Header2 21 2 13 2 5" xfId="19215"/>
    <cellStyle name="Header2 21 2 13 2 6" xfId="19216"/>
    <cellStyle name="Header2 21 2 13 3" xfId="19217"/>
    <cellStyle name="Header2 21 2 13 3 2" xfId="19218"/>
    <cellStyle name="Header2 21 2 13 3 2 2" xfId="19219"/>
    <cellStyle name="Header2 21 2 13 3 2 3" xfId="19220"/>
    <cellStyle name="Header2 21 2 13 3 2 4" xfId="19221"/>
    <cellStyle name="Header2 21 2 13 3 3" xfId="19222"/>
    <cellStyle name="Header2 21 2 13 3 3 2" xfId="19223"/>
    <cellStyle name="Header2 21 2 13 3 3 3" xfId="19224"/>
    <cellStyle name="Header2 21 2 13 3 3 4" xfId="19225"/>
    <cellStyle name="Header2 21 2 13 3 4" xfId="19226"/>
    <cellStyle name="Header2 21 2 13 3 5" xfId="19227"/>
    <cellStyle name="Header2 21 2 13 3 6" xfId="19228"/>
    <cellStyle name="Header2 21 2 13 4" xfId="19229"/>
    <cellStyle name="Header2 21 2 13 5" xfId="19230"/>
    <cellStyle name="Header2 21 2 2" xfId="19231"/>
    <cellStyle name="Header2 21 2 2 2" xfId="19232"/>
    <cellStyle name="Header2 21 2 2 2 2" xfId="19233"/>
    <cellStyle name="Header2 21 2 2 2 2 2" xfId="19234"/>
    <cellStyle name="Header2 21 2 2 2 2 2 2" xfId="19235"/>
    <cellStyle name="Header2 21 2 2 2 2 2 3" xfId="19236"/>
    <cellStyle name="Header2 21 2 2 2 2 2 4" xfId="19237"/>
    <cellStyle name="Header2 21 2 2 2 2 2 5" xfId="19238"/>
    <cellStyle name="Header2 21 2 2 2 2 3" xfId="19239"/>
    <cellStyle name="Header2 21 2 2 2 2 3 2" xfId="19240"/>
    <cellStyle name="Header2 21 2 2 2 2 3 3" xfId="19241"/>
    <cellStyle name="Header2 21 2 2 2 2 3 4" xfId="19242"/>
    <cellStyle name="Header2 21 2 2 2 2 4" xfId="19243"/>
    <cellStyle name="Header2 21 2 2 2 2 5" xfId="19244"/>
    <cellStyle name="Header2 21 2 2 2 2 6" xfId="19245"/>
    <cellStyle name="Header2 21 2 2 2 3" xfId="19246"/>
    <cellStyle name="Header2 21 2 2 2 3 2" xfId="19247"/>
    <cellStyle name="Header2 21 2 2 2 3 2 2" xfId="19248"/>
    <cellStyle name="Header2 21 2 2 2 3 2 3" xfId="19249"/>
    <cellStyle name="Header2 21 2 2 2 3 2 4" xfId="19250"/>
    <cellStyle name="Header2 21 2 2 2 3 3" xfId="19251"/>
    <cellStyle name="Header2 21 2 2 2 3 3 2" xfId="19252"/>
    <cellStyle name="Header2 21 2 2 2 3 3 3" xfId="19253"/>
    <cellStyle name="Header2 21 2 2 2 3 3 4" xfId="19254"/>
    <cellStyle name="Header2 21 2 2 2 3 4" xfId="19255"/>
    <cellStyle name="Header2 21 2 2 2 3 5" xfId="19256"/>
    <cellStyle name="Header2 21 2 2 2 3 6" xfId="19257"/>
    <cellStyle name="Header2 21 2 2 2 4" xfId="19258"/>
    <cellStyle name="Header2 21 2 2 2 5" xfId="19259"/>
    <cellStyle name="Header2 21 2 2 3" xfId="19260"/>
    <cellStyle name="Header2 21 2 2 3 2" xfId="19261"/>
    <cellStyle name="Header2 21 2 2 3 2 2" xfId="19262"/>
    <cellStyle name="Header2 21 2 2 3 2 2 2" xfId="19263"/>
    <cellStyle name="Header2 21 2 2 3 2 2 3" xfId="19264"/>
    <cellStyle name="Header2 21 2 2 3 2 2 4" xfId="19265"/>
    <cellStyle name="Header2 21 2 2 3 2 2 5" xfId="19266"/>
    <cellStyle name="Header2 21 2 2 3 2 3" xfId="19267"/>
    <cellStyle name="Header2 21 2 2 3 2 3 2" xfId="19268"/>
    <cellStyle name="Header2 21 2 2 3 2 3 3" xfId="19269"/>
    <cellStyle name="Header2 21 2 2 3 2 3 4" xfId="19270"/>
    <cellStyle name="Header2 21 2 2 3 2 4" xfId="19271"/>
    <cellStyle name="Header2 21 2 2 3 2 5" xfId="19272"/>
    <cellStyle name="Header2 21 2 2 3 2 6" xfId="19273"/>
    <cellStyle name="Header2 21 2 2 3 3" xfId="19274"/>
    <cellStyle name="Header2 21 2 2 3 3 2" xfId="19275"/>
    <cellStyle name="Header2 21 2 2 3 3 2 2" xfId="19276"/>
    <cellStyle name="Header2 21 2 2 3 3 2 3" xfId="19277"/>
    <cellStyle name="Header2 21 2 2 3 3 2 4" xfId="19278"/>
    <cellStyle name="Header2 21 2 2 3 3 3" xfId="19279"/>
    <cellStyle name="Header2 21 2 2 3 3 3 2" xfId="19280"/>
    <cellStyle name="Header2 21 2 2 3 3 3 3" xfId="19281"/>
    <cellStyle name="Header2 21 2 2 3 3 3 4" xfId="19282"/>
    <cellStyle name="Header2 21 2 2 3 3 4" xfId="19283"/>
    <cellStyle name="Header2 21 2 2 3 3 5" xfId="19284"/>
    <cellStyle name="Header2 21 2 2 3 3 6" xfId="19285"/>
    <cellStyle name="Header2 21 2 2 3 4" xfId="19286"/>
    <cellStyle name="Header2 21 2 2 3 5" xfId="19287"/>
    <cellStyle name="Header2 21 2 3" xfId="19288"/>
    <cellStyle name="Header2 21 2 3 2" xfId="19289"/>
    <cellStyle name="Header2 21 2 3 2 2" xfId="19290"/>
    <cellStyle name="Header2 21 2 3 2 3" xfId="19291"/>
    <cellStyle name="Header2 21 2 3 3" xfId="19292"/>
    <cellStyle name="Header2 21 2 4" xfId="19293"/>
    <cellStyle name="Header2 21 2 4 2" xfId="19294"/>
    <cellStyle name="Header2 21 2 4 2 2" xfId="19295"/>
    <cellStyle name="Header2 21 2 4 2 3" xfId="19296"/>
    <cellStyle name="Header2 21 2 4 3" xfId="19297"/>
    <cellStyle name="Header2 21 2 5" xfId="19298"/>
    <cellStyle name="Header2 21 2 5 2" xfId="19299"/>
    <cellStyle name="Header2 21 2 5 2 2" xfId="19300"/>
    <cellStyle name="Header2 21 2 5 2 3" xfId="19301"/>
    <cellStyle name="Header2 21 2 5 3" xfId="19302"/>
    <cellStyle name="Header2 21 2 6" xfId="19303"/>
    <cellStyle name="Header2 21 2 6 2" xfId="19304"/>
    <cellStyle name="Header2 21 2 6 2 2" xfId="19305"/>
    <cellStyle name="Header2 21 2 6 2 2 2" xfId="19306"/>
    <cellStyle name="Header2 21 2 6 2 2 3" xfId="19307"/>
    <cellStyle name="Header2 21 2 6 2 2 4" xfId="19308"/>
    <cellStyle name="Header2 21 2 6 2 2 5" xfId="19309"/>
    <cellStyle name="Header2 21 2 6 2 3" xfId="19310"/>
    <cellStyle name="Header2 21 2 6 2 3 2" xfId="19311"/>
    <cellStyle name="Header2 21 2 6 2 3 3" xfId="19312"/>
    <cellStyle name="Header2 21 2 6 2 3 4" xfId="19313"/>
    <cellStyle name="Header2 21 2 6 2 4" xfId="19314"/>
    <cellStyle name="Header2 21 2 6 2 5" xfId="19315"/>
    <cellStyle name="Header2 21 2 6 2 6" xfId="19316"/>
    <cellStyle name="Header2 21 2 6 3" xfId="19317"/>
    <cellStyle name="Header2 21 2 6 3 2" xfId="19318"/>
    <cellStyle name="Header2 21 2 6 3 2 2" xfId="19319"/>
    <cellStyle name="Header2 21 2 6 3 2 3" xfId="19320"/>
    <cellStyle name="Header2 21 2 6 3 2 4" xfId="19321"/>
    <cellStyle name="Header2 21 2 6 3 3" xfId="19322"/>
    <cellStyle name="Header2 21 2 6 3 3 2" xfId="19323"/>
    <cellStyle name="Header2 21 2 6 3 3 3" xfId="19324"/>
    <cellStyle name="Header2 21 2 6 3 3 4" xfId="19325"/>
    <cellStyle name="Header2 21 2 6 3 4" xfId="19326"/>
    <cellStyle name="Header2 21 2 6 3 5" xfId="19327"/>
    <cellStyle name="Header2 21 2 6 3 6" xfId="19328"/>
    <cellStyle name="Header2 21 2 6 4" xfId="19329"/>
    <cellStyle name="Header2 21 2 6 5" xfId="19330"/>
    <cellStyle name="Header2 21 2 7" xfId="19331"/>
    <cellStyle name="Header2 21 2 7 2" xfId="19332"/>
    <cellStyle name="Header2 21 2 7 2 2" xfId="19333"/>
    <cellStyle name="Header2 21 2 7 2 2 2" xfId="19334"/>
    <cellStyle name="Header2 21 2 7 2 2 3" xfId="19335"/>
    <cellStyle name="Header2 21 2 7 2 2 4" xfId="19336"/>
    <cellStyle name="Header2 21 2 7 2 2 5" xfId="19337"/>
    <cellStyle name="Header2 21 2 7 2 3" xfId="19338"/>
    <cellStyle name="Header2 21 2 7 2 3 2" xfId="19339"/>
    <cellStyle name="Header2 21 2 7 2 3 3" xfId="19340"/>
    <cellStyle name="Header2 21 2 7 2 3 4" xfId="19341"/>
    <cellStyle name="Header2 21 2 7 2 4" xfId="19342"/>
    <cellStyle name="Header2 21 2 7 2 5" xfId="19343"/>
    <cellStyle name="Header2 21 2 7 2 6" xfId="19344"/>
    <cellStyle name="Header2 21 2 7 3" xfId="19345"/>
    <cellStyle name="Header2 21 2 7 3 2" xfId="19346"/>
    <cellStyle name="Header2 21 2 7 3 2 2" xfId="19347"/>
    <cellStyle name="Header2 21 2 7 3 2 3" xfId="19348"/>
    <cellStyle name="Header2 21 2 7 3 2 4" xfId="19349"/>
    <cellStyle name="Header2 21 2 7 3 3" xfId="19350"/>
    <cellStyle name="Header2 21 2 7 3 3 2" xfId="19351"/>
    <cellStyle name="Header2 21 2 7 3 3 3" xfId="19352"/>
    <cellStyle name="Header2 21 2 7 3 3 4" xfId="19353"/>
    <cellStyle name="Header2 21 2 7 3 4" xfId="19354"/>
    <cellStyle name="Header2 21 2 7 3 5" xfId="19355"/>
    <cellStyle name="Header2 21 2 7 3 6" xfId="19356"/>
    <cellStyle name="Header2 21 2 7 4" xfId="19357"/>
    <cellStyle name="Header2 21 2 7 5" xfId="19358"/>
    <cellStyle name="Header2 21 2 8" xfId="19359"/>
    <cellStyle name="Header2 21 2 8 2" xfId="19360"/>
    <cellStyle name="Header2 21 2 8 2 2" xfId="19361"/>
    <cellStyle name="Header2 21 2 8 2 2 2" xfId="19362"/>
    <cellStyle name="Header2 21 2 8 2 2 3" xfId="19363"/>
    <cellStyle name="Header2 21 2 8 2 2 4" xfId="19364"/>
    <cellStyle name="Header2 21 2 8 2 2 5" xfId="19365"/>
    <cellStyle name="Header2 21 2 8 2 3" xfId="19366"/>
    <cellStyle name="Header2 21 2 8 2 3 2" xfId="19367"/>
    <cellStyle name="Header2 21 2 8 2 3 3" xfId="19368"/>
    <cellStyle name="Header2 21 2 8 2 3 4" xfId="19369"/>
    <cellStyle name="Header2 21 2 8 2 4" xfId="19370"/>
    <cellStyle name="Header2 21 2 8 2 5" xfId="19371"/>
    <cellStyle name="Header2 21 2 8 2 6" xfId="19372"/>
    <cellStyle name="Header2 21 2 8 3" xfId="19373"/>
    <cellStyle name="Header2 21 2 8 3 2" xfId="19374"/>
    <cellStyle name="Header2 21 2 8 3 2 2" xfId="19375"/>
    <cellStyle name="Header2 21 2 8 3 2 3" xfId="19376"/>
    <cellStyle name="Header2 21 2 8 3 2 4" xfId="19377"/>
    <cellStyle name="Header2 21 2 8 3 3" xfId="19378"/>
    <cellStyle name="Header2 21 2 8 3 3 2" xfId="19379"/>
    <cellStyle name="Header2 21 2 8 3 3 3" xfId="19380"/>
    <cellStyle name="Header2 21 2 8 3 3 4" xfId="19381"/>
    <cellStyle name="Header2 21 2 8 3 4" xfId="19382"/>
    <cellStyle name="Header2 21 2 8 3 5" xfId="19383"/>
    <cellStyle name="Header2 21 2 8 3 6" xfId="19384"/>
    <cellStyle name="Header2 21 2 8 4" xfId="19385"/>
    <cellStyle name="Header2 21 2 8 5" xfId="19386"/>
    <cellStyle name="Header2 21 2 9" xfId="19387"/>
    <cellStyle name="Header2 21 2 9 2" xfId="19388"/>
    <cellStyle name="Header2 21 2 9 2 2" xfId="19389"/>
    <cellStyle name="Header2 21 2 9 2 2 2" xfId="19390"/>
    <cellStyle name="Header2 21 2 9 2 2 3" xfId="19391"/>
    <cellStyle name="Header2 21 2 9 2 2 4" xfId="19392"/>
    <cellStyle name="Header2 21 2 9 2 2 5" xfId="19393"/>
    <cellStyle name="Header2 21 2 9 2 3" xfId="19394"/>
    <cellStyle name="Header2 21 2 9 2 3 2" xfId="19395"/>
    <cellStyle name="Header2 21 2 9 2 3 3" xfId="19396"/>
    <cellStyle name="Header2 21 2 9 2 3 4" xfId="19397"/>
    <cellStyle name="Header2 21 2 9 2 4" xfId="19398"/>
    <cellStyle name="Header2 21 2 9 2 5" xfId="19399"/>
    <cellStyle name="Header2 21 2 9 2 6" xfId="19400"/>
    <cellStyle name="Header2 21 2 9 3" xfId="19401"/>
    <cellStyle name="Header2 21 2 9 3 2" xfId="19402"/>
    <cellStyle name="Header2 21 2 9 3 2 2" xfId="19403"/>
    <cellStyle name="Header2 21 2 9 3 2 3" xfId="19404"/>
    <cellStyle name="Header2 21 2 9 3 2 4" xfId="19405"/>
    <cellStyle name="Header2 21 2 9 3 3" xfId="19406"/>
    <cellStyle name="Header2 21 2 9 3 3 2" xfId="19407"/>
    <cellStyle name="Header2 21 2 9 3 3 3" xfId="19408"/>
    <cellStyle name="Header2 21 2 9 3 3 4" xfId="19409"/>
    <cellStyle name="Header2 21 2 9 3 4" xfId="19410"/>
    <cellStyle name="Header2 21 2 9 3 5" xfId="19411"/>
    <cellStyle name="Header2 21 2 9 3 6" xfId="19412"/>
    <cellStyle name="Header2 21 2 9 4" xfId="19413"/>
    <cellStyle name="Header2 21 2 9 5" xfId="19414"/>
    <cellStyle name="Header2 21 3" xfId="19415"/>
    <cellStyle name="Header2 21 3 10" xfId="19416"/>
    <cellStyle name="Header2 21 3 10 2" xfId="19417"/>
    <cellStyle name="Header2 21 3 10 2 2" xfId="19418"/>
    <cellStyle name="Header2 21 3 10 2 2 2" xfId="19419"/>
    <cellStyle name="Header2 21 3 10 2 2 3" xfId="19420"/>
    <cellStyle name="Header2 21 3 10 2 2 4" xfId="19421"/>
    <cellStyle name="Header2 21 3 10 2 2 5" xfId="19422"/>
    <cellStyle name="Header2 21 3 10 2 3" xfId="19423"/>
    <cellStyle name="Header2 21 3 10 2 3 2" xfId="19424"/>
    <cellStyle name="Header2 21 3 10 2 3 3" xfId="19425"/>
    <cellStyle name="Header2 21 3 10 2 3 4" xfId="19426"/>
    <cellStyle name="Header2 21 3 10 2 4" xfId="19427"/>
    <cellStyle name="Header2 21 3 10 2 5" xfId="19428"/>
    <cellStyle name="Header2 21 3 10 2 6" xfId="19429"/>
    <cellStyle name="Header2 21 3 10 3" xfId="19430"/>
    <cellStyle name="Header2 21 3 10 3 2" xfId="19431"/>
    <cellStyle name="Header2 21 3 10 3 2 2" xfId="19432"/>
    <cellStyle name="Header2 21 3 10 3 2 3" xfId="19433"/>
    <cellStyle name="Header2 21 3 10 3 2 4" xfId="19434"/>
    <cellStyle name="Header2 21 3 10 3 3" xfId="19435"/>
    <cellStyle name="Header2 21 3 10 3 3 2" xfId="19436"/>
    <cellStyle name="Header2 21 3 10 3 3 3" xfId="19437"/>
    <cellStyle name="Header2 21 3 10 3 3 4" xfId="19438"/>
    <cellStyle name="Header2 21 3 10 3 4" xfId="19439"/>
    <cellStyle name="Header2 21 3 10 3 5" xfId="19440"/>
    <cellStyle name="Header2 21 3 10 3 6" xfId="19441"/>
    <cellStyle name="Header2 21 3 10 4" xfId="19442"/>
    <cellStyle name="Header2 21 3 10 5" xfId="19443"/>
    <cellStyle name="Header2 21 3 11" xfId="19444"/>
    <cellStyle name="Header2 21 3 11 2" xfId="19445"/>
    <cellStyle name="Header2 21 3 11 2 2" xfId="19446"/>
    <cellStyle name="Header2 21 3 11 2 2 2" xfId="19447"/>
    <cellStyle name="Header2 21 3 11 2 2 3" xfId="19448"/>
    <cellStyle name="Header2 21 3 11 2 2 4" xfId="19449"/>
    <cellStyle name="Header2 21 3 11 2 2 5" xfId="19450"/>
    <cellStyle name="Header2 21 3 11 2 3" xfId="19451"/>
    <cellStyle name="Header2 21 3 11 2 3 2" xfId="19452"/>
    <cellStyle name="Header2 21 3 11 2 3 3" xfId="19453"/>
    <cellStyle name="Header2 21 3 11 2 3 4" xfId="19454"/>
    <cellStyle name="Header2 21 3 11 2 4" xfId="19455"/>
    <cellStyle name="Header2 21 3 11 2 5" xfId="19456"/>
    <cellStyle name="Header2 21 3 11 2 6" xfId="19457"/>
    <cellStyle name="Header2 21 3 11 3" xfId="19458"/>
    <cellStyle name="Header2 21 3 11 3 2" xfId="19459"/>
    <cellStyle name="Header2 21 3 11 3 2 2" xfId="19460"/>
    <cellStyle name="Header2 21 3 11 3 2 3" xfId="19461"/>
    <cellStyle name="Header2 21 3 11 3 2 4" xfId="19462"/>
    <cellStyle name="Header2 21 3 11 3 3" xfId="19463"/>
    <cellStyle name="Header2 21 3 11 3 3 2" xfId="19464"/>
    <cellStyle name="Header2 21 3 11 3 3 3" xfId="19465"/>
    <cellStyle name="Header2 21 3 11 3 3 4" xfId="19466"/>
    <cellStyle name="Header2 21 3 11 3 4" xfId="19467"/>
    <cellStyle name="Header2 21 3 11 3 5" xfId="19468"/>
    <cellStyle name="Header2 21 3 11 3 6" xfId="19469"/>
    <cellStyle name="Header2 21 3 11 4" xfId="19470"/>
    <cellStyle name="Header2 21 3 11 5" xfId="19471"/>
    <cellStyle name="Header2 21 3 12" xfId="19472"/>
    <cellStyle name="Header2 21 3 12 2" xfId="19473"/>
    <cellStyle name="Header2 21 3 12 2 2" xfId="19474"/>
    <cellStyle name="Header2 21 3 12 2 2 2" xfId="19475"/>
    <cellStyle name="Header2 21 3 12 2 2 3" xfId="19476"/>
    <cellStyle name="Header2 21 3 12 2 2 4" xfId="19477"/>
    <cellStyle name="Header2 21 3 12 2 2 5" xfId="19478"/>
    <cellStyle name="Header2 21 3 12 2 3" xfId="19479"/>
    <cellStyle name="Header2 21 3 12 2 3 2" xfId="19480"/>
    <cellStyle name="Header2 21 3 12 2 3 3" xfId="19481"/>
    <cellStyle name="Header2 21 3 12 2 3 4" xfId="19482"/>
    <cellStyle name="Header2 21 3 12 2 4" xfId="19483"/>
    <cellStyle name="Header2 21 3 12 2 5" xfId="19484"/>
    <cellStyle name="Header2 21 3 12 2 6" xfId="19485"/>
    <cellStyle name="Header2 21 3 12 3" xfId="19486"/>
    <cellStyle name="Header2 21 3 12 3 2" xfId="19487"/>
    <cellStyle name="Header2 21 3 12 3 2 2" xfId="19488"/>
    <cellStyle name="Header2 21 3 12 3 2 3" xfId="19489"/>
    <cellStyle name="Header2 21 3 12 3 2 4" xfId="19490"/>
    <cellStyle name="Header2 21 3 12 3 3" xfId="19491"/>
    <cellStyle name="Header2 21 3 12 3 3 2" xfId="19492"/>
    <cellStyle name="Header2 21 3 12 3 3 3" xfId="19493"/>
    <cellStyle name="Header2 21 3 12 3 3 4" xfId="19494"/>
    <cellStyle name="Header2 21 3 12 3 4" xfId="19495"/>
    <cellStyle name="Header2 21 3 12 3 5" xfId="19496"/>
    <cellStyle name="Header2 21 3 12 3 6" xfId="19497"/>
    <cellStyle name="Header2 21 3 12 4" xfId="19498"/>
    <cellStyle name="Header2 21 3 12 5" xfId="19499"/>
    <cellStyle name="Header2 21 3 2" xfId="19500"/>
    <cellStyle name="Header2 21 3 2 2" xfId="19501"/>
    <cellStyle name="Header2 21 3 2 2 2" xfId="19502"/>
    <cellStyle name="Header2 21 3 2 2 3" xfId="19503"/>
    <cellStyle name="Header2 21 3 2 3" xfId="19504"/>
    <cellStyle name="Header2 21 3 3" xfId="19505"/>
    <cellStyle name="Header2 21 3 3 2" xfId="19506"/>
    <cellStyle name="Header2 21 3 3 2 2" xfId="19507"/>
    <cellStyle name="Header2 21 3 3 2 3" xfId="19508"/>
    <cellStyle name="Header2 21 3 3 3" xfId="19509"/>
    <cellStyle name="Header2 21 3 4" xfId="19510"/>
    <cellStyle name="Header2 21 3 4 2" xfId="19511"/>
    <cellStyle name="Header2 21 3 4 2 2" xfId="19512"/>
    <cellStyle name="Header2 21 3 4 2 3" xfId="19513"/>
    <cellStyle name="Header2 21 3 4 3" xfId="19514"/>
    <cellStyle name="Header2 21 3 5" xfId="19515"/>
    <cellStyle name="Header2 21 3 5 2" xfId="19516"/>
    <cellStyle name="Header2 21 3 5 2 2" xfId="19517"/>
    <cellStyle name="Header2 21 3 5 2 2 2" xfId="19518"/>
    <cellStyle name="Header2 21 3 5 2 2 3" xfId="19519"/>
    <cellStyle name="Header2 21 3 5 2 2 4" xfId="19520"/>
    <cellStyle name="Header2 21 3 5 2 2 5" xfId="19521"/>
    <cellStyle name="Header2 21 3 5 2 3" xfId="19522"/>
    <cellStyle name="Header2 21 3 5 2 3 2" xfId="19523"/>
    <cellStyle name="Header2 21 3 5 2 3 3" xfId="19524"/>
    <cellStyle name="Header2 21 3 5 2 3 4" xfId="19525"/>
    <cellStyle name="Header2 21 3 5 2 4" xfId="19526"/>
    <cellStyle name="Header2 21 3 5 2 5" xfId="19527"/>
    <cellStyle name="Header2 21 3 5 2 6" xfId="19528"/>
    <cellStyle name="Header2 21 3 5 3" xfId="19529"/>
    <cellStyle name="Header2 21 3 5 3 2" xfId="19530"/>
    <cellStyle name="Header2 21 3 5 3 2 2" xfId="19531"/>
    <cellStyle name="Header2 21 3 5 3 2 3" xfId="19532"/>
    <cellStyle name="Header2 21 3 5 3 2 4" xfId="19533"/>
    <cellStyle name="Header2 21 3 5 3 3" xfId="19534"/>
    <cellStyle name="Header2 21 3 5 3 3 2" xfId="19535"/>
    <cellStyle name="Header2 21 3 5 3 3 3" xfId="19536"/>
    <cellStyle name="Header2 21 3 5 3 3 4" xfId="19537"/>
    <cellStyle name="Header2 21 3 5 3 4" xfId="19538"/>
    <cellStyle name="Header2 21 3 5 3 5" xfId="19539"/>
    <cellStyle name="Header2 21 3 5 3 6" xfId="19540"/>
    <cellStyle name="Header2 21 3 5 4" xfId="19541"/>
    <cellStyle name="Header2 21 3 5 5" xfId="19542"/>
    <cellStyle name="Header2 21 3 6" xfId="19543"/>
    <cellStyle name="Header2 21 3 6 2" xfId="19544"/>
    <cellStyle name="Header2 21 3 6 2 2" xfId="19545"/>
    <cellStyle name="Header2 21 3 6 2 2 2" xfId="19546"/>
    <cellStyle name="Header2 21 3 6 2 2 3" xfId="19547"/>
    <cellStyle name="Header2 21 3 6 2 2 4" xfId="19548"/>
    <cellStyle name="Header2 21 3 6 2 2 5" xfId="19549"/>
    <cellStyle name="Header2 21 3 6 2 3" xfId="19550"/>
    <cellStyle name="Header2 21 3 6 2 3 2" xfId="19551"/>
    <cellStyle name="Header2 21 3 6 2 3 3" xfId="19552"/>
    <cellStyle name="Header2 21 3 6 2 3 4" xfId="19553"/>
    <cellStyle name="Header2 21 3 6 2 4" xfId="19554"/>
    <cellStyle name="Header2 21 3 6 2 5" xfId="19555"/>
    <cellStyle name="Header2 21 3 6 2 6" xfId="19556"/>
    <cellStyle name="Header2 21 3 6 3" xfId="19557"/>
    <cellStyle name="Header2 21 3 6 3 2" xfId="19558"/>
    <cellStyle name="Header2 21 3 6 3 2 2" xfId="19559"/>
    <cellStyle name="Header2 21 3 6 3 2 3" xfId="19560"/>
    <cellStyle name="Header2 21 3 6 3 2 4" xfId="19561"/>
    <cellStyle name="Header2 21 3 6 3 3" xfId="19562"/>
    <cellStyle name="Header2 21 3 6 3 3 2" xfId="19563"/>
    <cellStyle name="Header2 21 3 6 3 3 3" xfId="19564"/>
    <cellStyle name="Header2 21 3 6 3 3 4" xfId="19565"/>
    <cellStyle name="Header2 21 3 6 3 4" xfId="19566"/>
    <cellStyle name="Header2 21 3 6 3 5" xfId="19567"/>
    <cellStyle name="Header2 21 3 6 3 6" xfId="19568"/>
    <cellStyle name="Header2 21 3 6 4" xfId="19569"/>
    <cellStyle name="Header2 21 3 6 5" xfId="19570"/>
    <cellStyle name="Header2 21 3 7" xfId="19571"/>
    <cellStyle name="Header2 21 3 7 2" xfId="19572"/>
    <cellStyle name="Header2 21 3 7 2 2" xfId="19573"/>
    <cellStyle name="Header2 21 3 7 2 2 2" xfId="19574"/>
    <cellStyle name="Header2 21 3 7 2 2 3" xfId="19575"/>
    <cellStyle name="Header2 21 3 7 2 2 4" xfId="19576"/>
    <cellStyle name="Header2 21 3 7 2 2 5" xfId="19577"/>
    <cellStyle name="Header2 21 3 7 2 3" xfId="19578"/>
    <cellStyle name="Header2 21 3 7 2 3 2" xfId="19579"/>
    <cellStyle name="Header2 21 3 7 2 3 3" xfId="19580"/>
    <cellStyle name="Header2 21 3 7 2 3 4" xfId="19581"/>
    <cellStyle name="Header2 21 3 7 2 4" xfId="19582"/>
    <cellStyle name="Header2 21 3 7 2 5" xfId="19583"/>
    <cellStyle name="Header2 21 3 7 2 6" xfId="19584"/>
    <cellStyle name="Header2 21 3 7 3" xfId="19585"/>
    <cellStyle name="Header2 21 3 7 3 2" xfId="19586"/>
    <cellStyle name="Header2 21 3 7 3 2 2" xfId="19587"/>
    <cellStyle name="Header2 21 3 7 3 2 3" xfId="19588"/>
    <cellStyle name="Header2 21 3 7 3 2 4" xfId="19589"/>
    <cellStyle name="Header2 21 3 7 3 3" xfId="19590"/>
    <cellStyle name="Header2 21 3 7 3 3 2" xfId="19591"/>
    <cellStyle name="Header2 21 3 7 3 3 3" xfId="19592"/>
    <cellStyle name="Header2 21 3 7 3 3 4" xfId="19593"/>
    <cellStyle name="Header2 21 3 7 3 4" xfId="19594"/>
    <cellStyle name="Header2 21 3 7 3 5" xfId="19595"/>
    <cellStyle name="Header2 21 3 7 3 6" xfId="19596"/>
    <cellStyle name="Header2 21 3 7 4" xfId="19597"/>
    <cellStyle name="Header2 21 3 7 5" xfId="19598"/>
    <cellStyle name="Header2 21 3 8" xfId="19599"/>
    <cellStyle name="Header2 21 3 8 2" xfId="19600"/>
    <cellStyle name="Header2 21 3 8 2 2" xfId="19601"/>
    <cellStyle name="Header2 21 3 8 2 2 2" xfId="19602"/>
    <cellStyle name="Header2 21 3 8 2 2 3" xfId="19603"/>
    <cellStyle name="Header2 21 3 8 2 2 4" xfId="19604"/>
    <cellStyle name="Header2 21 3 8 2 2 5" xfId="19605"/>
    <cellStyle name="Header2 21 3 8 2 3" xfId="19606"/>
    <cellStyle name="Header2 21 3 8 2 3 2" xfId="19607"/>
    <cellStyle name="Header2 21 3 8 2 3 3" xfId="19608"/>
    <cellStyle name="Header2 21 3 8 2 3 4" xfId="19609"/>
    <cellStyle name="Header2 21 3 8 2 4" xfId="19610"/>
    <cellStyle name="Header2 21 3 8 2 5" xfId="19611"/>
    <cellStyle name="Header2 21 3 8 2 6" xfId="19612"/>
    <cellStyle name="Header2 21 3 8 3" xfId="19613"/>
    <cellStyle name="Header2 21 3 8 3 2" xfId="19614"/>
    <cellStyle name="Header2 21 3 8 3 2 2" xfId="19615"/>
    <cellStyle name="Header2 21 3 8 3 2 3" xfId="19616"/>
    <cellStyle name="Header2 21 3 8 3 2 4" xfId="19617"/>
    <cellStyle name="Header2 21 3 8 3 3" xfId="19618"/>
    <cellStyle name="Header2 21 3 8 3 3 2" xfId="19619"/>
    <cellStyle name="Header2 21 3 8 3 3 3" xfId="19620"/>
    <cellStyle name="Header2 21 3 8 3 3 4" xfId="19621"/>
    <cellStyle name="Header2 21 3 8 3 4" xfId="19622"/>
    <cellStyle name="Header2 21 3 8 3 5" xfId="19623"/>
    <cellStyle name="Header2 21 3 8 3 6" xfId="19624"/>
    <cellStyle name="Header2 21 3 8 4" xfId="19625"/>
    <cellStyle name="Header2 21 3 8 5" xfId="19626"/>
    <cellStyle name="Header2 21 3 9" xfId="19627"/>
    <cellStyle name="Header2 21 3 9 2" xfId="19628"/>
    <cellStyle name="Header2 21 3 9 2 2" xfId="19629"/>
    <cellStyle name="Header2 21 3 9 2 2 2" xfId="19630"/>
    <cellStyle name="Header2 21 3 9 2 2 3" xfId="19631"/>
    <cellStyle name="Header2 21 3 9 2 2 4" xfId="19632"/>
    <cellStyle name="Header2 21 3 9 2 2 5" xfId="19633"/>
    <cellStyle name="Header2 21 3 9 2 3" xfId="19634"/>
    <cellStyle name="Header2 21 3 9 2 3 2" xfId="19635"/>
    <cellStyle name="Header2 21 3 9 2 3 3" xfId="19636"/>
    <cellStyle name="Header2 21 3 9 2 3 4" xfId="19637"/>
    <cellStyle name="Header2 21 3 9 2 4" xfId="19638"/>
    <cellStyle name="Header2 21 3 9 2 5" xfId="19639"/>
    <cellStyle name="Header2 21 3 9 2 6" xfId="19640"/>
    <cellStyle name="Header2 21 3 9 3" xfId="19641"/>
    <cellStyle name="Header2 21 3 9 3 2" xfId="19642"/>
    <cellStyle name="Header2 21 3 9 3 2 2" xfId="19643"/>
    <cellStyle name="Header2 21 3 9 3 2 3" xfId="19644"/>
    <cellStyle name="Header2 21 3 9 3 2 4" xfId="19645"/>
    <cellStyle name="Header2 21 3 9 3 3" xfId="19646"/>
    <cellStyle name="Header2 21 3 9 3 3 2" xfId="19647"/>
    <cellStyle name="Header2 21 3 9 3 3 3" xfId="19648"/>
    <cellStyle name="Header2 21 3 9 3 3 4" xfId="19649"/>
    <cellStyle name="Header2 21 3 9 3 4" xfId="19650"/>
    <cellStyle name="Header2 21 3 9 3 5" xfId="19651"/>
    <cellStyle name="Header2 21 3 9 3 6" xfId="19652"/>
    <cellStyle name="Header2 21 3 9 4" xfId="19653"/>
    <cellStyle name="Header2 21 3 9 5" xfId="19654"/>
    <cellStyle name="Header2 22" xfId="19655"/>
    <cellStyle name="Header2 22 2" xfId="19656"/>
    <cellStyle name="Header2 22 2 10" xfId="19657"/>
    <cellStyle name="Header2 22 2 10 2" xfId="19658"/>
    <cellStyle name="Header2 22 2 10 2 2" xfId="19659"/>
    <cellStyle name="Header2 22 2 10 2 2 2" xfId="19660"/>
    <cellStyle name="Header2 22 2 10 2 2 3" xfId="19661"/>
    <cellStyle name="Header2 22 2 10 2 2 4" xfId="19662"/>
    <cellStyle name="Header2 22 2 10 2 2 5" xfId="19663"/>
    <cellStyle name="Header2 22 2 10 2 3" xfId="19664"/>
    <cellStyle name="Header2 22 2 10 2 3 2" xfId="19665"/>
    <cellStyle name="Header2 22 2 10 2 3 3" xfId="19666"/>
    <cellStyle name="Header2 22 2 10 2 3 4" xfId="19667"/>
    <cellStyle name="Header2 22 2 10 2 4" xfId="19668"/>
    <cellStyle name="Header2 22 2 10 2 5" xfId="19669"/>
    <cellStyle name="Header2 22 2 10 2 6" xfId="19670"/>
    <cellStyle name="Header2 22 2 10 3" xfId="19671"/>
    <cellStyle name="Header2 22 2 10 3 2" xfId="19672"/>
    <cellStyle name="Header2 22 2 10 3 2 2" xfId="19673"/>
    <cellStyle name="Header2 22 2 10 3 2 3" xfId="19674"/>
    <cellStyle name="Header2 22 2 10 3 2 4" xfId="19675"/>
    <cellStyle name="Header2 22 2 10 3 3" xfId="19676"/>
    <cellStyle name="Header2 22 2 10 3 3 2" xfId="19677"/>
    <cellStyle name="Header2 22 2 10 3 3 3" xfId="19678"/>
    <cellStyle name="Header2 22 2 10 3 3 4" xfId="19679"/>
    <cellStyle name="Header2 22 2 10 3 4" xfId="19680"/>
    <cellStyle name="Header2 22 2 10 3 5" xfId="19681"/>
    <cellStyle name="Header2 22 2 10 3 6" xfId="19682"/>
    <cellStyle name="Header2 22 2 10 4" xfId="19683"/>
    <cellStyle name="Header2 22 2 10 5" xfId="19684"/>
    <cellStyle name="Header2 22 2 11" xfId="19685"/>
    <cellStyle name="Header2 22 2 11 2" xfId="19686"/>
    <cellStyle name="Header2 22 2 11 2 2" xfId="19687"/>
    <cellStyle name="Header2 22 2 11 2 2 2" xfId="19688"/>
    <cellStyle name="Header2 22 2 11 2 2 3" xfId="19689"/>
    <cellStyle name="Header2 22 2 11 2 2 4" xfId="19690"/>
    <cellStyle name="Header2 22 2 11 2 2 5" xfId="19691"/>
    <cellStyle name="Header2 22 2 11 2 3" xfId="19692"/>
    <cellStyle name="Header2 22 2 11 2 3 2" xfId="19693"/>
    <cellStyle name="Header2 22 2 11 2 3 3" xfId="19694"/>
    <cellStyle name="Header2 22 2 11 2 3 4" xfId="19695"/>
    <cellStyle name="Header2 22 2 11 2 4" xfId="19696"/>
    <cellStyle name="Header2 22 2 11 2 5" xfId="19697"/>
    <cellStyle name="Header2 22 2 11 2 6" xfId="19698"/>
    <cellStyle name="Header2 22 2 11 3" xfId="19699"/>
    <cellStyle name="Header2 22 2 11 3 2" xfId="19700"/>
    <cellStyle name="Header2 22 2 11 3 2 2" xfId="19701"/>
    <cellStyle name="Header2 22 2 11 3 2 3" xfId="19702"/>
    <cellStyle name="Header2 22 2 11 3 2 4" xfId="19703"/>
    <cellStyle name="Header2 22 2 11 3 3" xfId="19704"/>
    <cellStyle name="Header2 22 2 11 3 3 2" xfId="19705"/>
    <cellStyle name="Header2 22 2 11 3 3 3" xfId="19706"/>
    <cellStyle name="Header2 22 2 11 3 3 4" xfId="19707"/>
    <cellStyle name="Header2 22 2 11 3 4" xfId="19708"/>
    <cellStyle name="Header2 22 2 11 3 5" xfId="19709"/>
    <cellStyle name="Header2 22 2 11 3 6" xfId="19710"/>
    <cellStyle name="Header2 22 2 11 4" xfId="19711"/>
    <cellStyle name="Header2 22 2 11 5" xfId="19712"/>
    <cellStyle name="Header2 22 2 12" xfId="19713"/>
    <cellStyle name="Header2 22 2 12 2" xfId="19714"/>
    <cellStyle name="Header2 22 2 12 2 2" xfId="19715"/>
    <cellStyle name="Header2 22 2 12 2 2 2" xfId="19716"/>
    <cellStyle name="Header2 22 2 12 2 2 3" xfId="19717"/>
    <cellStyle name="Header2 22 2 12 2 2 4" xfId="19718"/>
    <cellStyle name="Header2 22 2 12 2 2 5" xfId="19719"/>
    <cellStyle name="Header2 22 2 12 2 3" xfId="19720"/>
    <cellStyle name="Header2 22 2 12 2 3 2" xfId="19721"/>
    <cellStyle name="Header2 22 2 12 2 3 3" xfId="19722"/>
    <cellStyle name="Header2 22 2 12 2 3 4" xfId="19723"/>
    <cellStyle name="Header2 22 2 12 2 4" xfId="19724"/>
    <cellStyle name="Header2 22 2 12 2 5" xfId="19725"/>
    <cellStyle name="Header2 22 2 12 2 6" xfId="19726"/>
    <cellStyle name="Header2 22 2 12 3" xfId="19727"/>
    <cellStyle name="Header2 22 2 12 3 2" xfId="19728"/>
    <cellStyle name="Header2 22 2 12 3 2 2" xfId="19729"/>
    <cellStyle name="Header2 22 2 12 3 2 3" xfId="19730"/>
    <cellStyle name="Header2 22 2 12 3 2 4" xfId="19731"/>
    <cellStyle name="Header2 22 2 12 3 3" xfId="19732"/>
    <cellStyle name="Header2 22 2 12 3 3 2" xfId="19733"/>
    <cellStyle name="Header2 22 2 12 3 3 3" xfId="19734"/>
    <cellStyle name="Header2 22 2 12 3 3 4" xfId="19735"/>
    <cellStyle name="Header2 22 2 12 3 4" xfId="19736"/>
    <cellStyle name="Header2 22 2 12 3 5" xfId="19737"/>
    <cellStyle name="Header2 22 2 12 3 6" xfId="19738"/>
    <cellStyle name="Header2 22 2 12 4" xfId="19739"/>
    <cellStyle name="Header2 22 2 12 5" xfId="19740"/>
    <cellStyle name="Header2 22 2 13" xfId="19741"/>
    <cellStyle name="Header2 22 2 13 2" xfId="19742"/>
    <cellStyle name="Header2 22 2 13 2 2" xfId="19743"/>
    <cellStyle name="Header2 22 2 13 2 2 2" xfId="19744"/>
    <cellStyle name="Header2 22 2 13 2 2 3" xfId="19745"/>
    <cellStyle name="Header2 22 2 13 2 2 4" xfId="19746"/>
    <cellStyle name="Header2 22 2 13 2 2 5" xfId="19747"/>
    <cellStyle name="Header2 22 2 13 2 3" xfId="19748"/>
    <cellStyle name="Header2 22 2 13 2 3 2" xfId="19749"/>
    <cellStyle name="Header2 22 2 13 2 3 3" xfId="19750"/>
    <cellStyle name="Header2 22 2 13 2 3 4" xfId="19751"/>
    <cellStyle name="Header2 22 2 13 2 4" xfId="19752"/>
    <cellStyle name="Header2 22 2 13 2 5" xfId="19753"/>
    <cellStyle name="Header2 22 2 13 2 6" xfId="19754"/>
    <cellStyle name="Header2 22 2 13 3" xfId="19755"/>
    <cellStyle name="Header2 22 2 13 3 2" xfId="19756"/>
    <cellStyle name="Header2 22 2 13 3 2 2" xfId="19757"/>
    <cellStyle name="Header2 22 2 13 3 2 3" xfId="19758"/>
    <cellStyle name="Header2 22 2 13 3 2 4" xfId="19759"/>
    <cellStyle name="Header2 22 2 13 3 3" xfId="19760"/>
    <cellStyle name="Header2 22 2 13 3 3 2" xfId="19761"/>
    <cellStyle name="Header2 22 2 13 3 3 3" xfId="19762"/>
    <cellStyle name="Header2 22 2 13 3 3 4" xfId="19763"/>
    <cellStyle name="Header2 22 2 13 3 4" xfId="19764"/>
    <cellStyle name="Header2 22 2 13 3 5" xfId="19765"/>
    <cellStyle name="Header2 22 2 13 3 6" xfId="19766"/>
    <cellStyle name="Header2 22 2 13 4" xfId="19767"/>
    <cellStyle name="Header2 22 2 13 5" xfId="19768"/>
    <cellStyle name="Header2 22 2 2" xfId="19769"/>
    <cellStyle name="Header2 22 2 2 2" xfId="19770"/>
    <cellStyle name="Header2 22 2 2 2 2" xfId="19771"/>
    <cellStyle name="Header2 22 2 2 2 2 2" xfId="19772"/>
    <cellStyle name="Header2 22 2 2 2 2 2 2" xfId="19773"/>
    <cellStyle name="Header2 22 2 2 2 2 2 3" xfId="19774"/>
    <cellStyle name="Header2 22 2 2 2 2 2 4" xfId="19775"/>
    <cellStyle name="Header2 22 2 2 2 2 2 5" xfId="19776"/>
    <cellStyle name="Header2 22 2 2 2 2 3" xfId="19777"/>
    <cellStyle name="Header2 22 2 2 2 2 3 2" xfId="19778"/>
    <cellStyle name="Header2 22 2 2 2 2 3 3" xfId="19779"/>
    <cellStyle name="Header2 22 2 2 2 2 3 4" xfId="19780"/>
    <cellStyle name="Header2 22 2 2 2 2 4" xfId="19781"/>
    <cellStyle name="Header2 22 2 2 2 2 5" xfId="19782"/>
    <cellStyle name="Header2 22 2 2 2 2 6" xfId="19783"/>
    <cellStyle name="Header2 22 2 2 2 3" xfId="19784"/>
    <cellStyle name="Header2 22 2 2 2 3 2" xfId="19785"/>
    <cellStyle name="Header2 22 2 2 2 3 2 2" xfId="19786"/>
    <cellStyle name="Header2 22 2 2 2 3 2 3" xfId="19787"/>
    <cellStyle name="Header2 22 2 2 2 3 2 4" xfId="19788"/>
    <cellStyle name="Header2 22 2 2 2 3 3" xfId="19789"/>
    <cellStyle name="Header2 22 2 2 2 3 3 2" xfId="19790"/>
    <cellStyle name="Header2 22 2 2 2 3 3 3" xfId="19791"/>
    <cellStyle name="Header2 22 2 2 2 3 3 4" xfId="19792"/>
    <cellStyle name="Header2 22 2 2 2 3 4" xfId="19793"/>
    <cellStyle name="Header2 22 2 2 2 3 5" xfId="19794"/>
    <cellStyle name="Header2 22 2 2 2 3 6" xfId="19795"/>
    <cellStyle name="Header2 22 2 2 2 4" xfId="19796"/>
    <cellStyle name="Header2 22 2 2 2 5" xfId="19797"/>
    <cellStyle name="Header2 22 2 2 3" xfId="19798"/>
    <cellStyle name="Header2 22 2 2 3 2" xfId="19799"/>
    <cellStyle name="Header2 22 2 2 3 2 2" xfId="19800"/>
    <cellStyle name="Header2 22 2 2 3 2 2 2" xfId="19801"/>
    <cellStyle name="Header2 22 2 2 3 2 2 3" xfId="19802"/>
    <cellStyle name="Header2 22 2 2 3 2 2 4" xfId="19803"/>
    <cellStyle name="Header2 22 2 2 3 2 2 5" xfId="19804"/>
    <cellStyle name="Header2 22 2 2 3 2 3" xfId="19805"/>
    <cellStyle name="Header2 22 2 2 3 2 3 2" xfId="19806"/>
    <cellStyle name="Header2 22 2 2 3 2 3 3" xfId="19807"/>
    <cellStyle name="Header2 22 2 2 3 2 3 4" xfId="19808"/>
    <cellStyle name="Header2 22 2 2 3 2 4" xfId="19809"/>
    <cellStyle name="Header2 22 2 2 3 2 5" xfId="19810"/>
    <cellStyle name="Header2 22 2 2 3 2 6" xfId="19811"/>
    <cellStyle name="Header2 22 2 2 3 3" xfId="19812"/>
    <cellStyle name="Header2 22 2 2 3 3 2" xfId="19813"/>
    <cellStyle name="Header2 22 2 2 3 3 2 2" xfId="19814"/>
    <cellStyle name="Header2 22 2 2 3 3 2 3" xfId="19815"/>
    <cellStyle name="Header2 22 2 2 3 3 2 4" xfId="19816"/>
    <cellStyle name="Header2 22 2 2 3 3 3" xfId="19817"/>
    <cellStyle name="Header2 22 2 2 3 3 3 2" xfId="19818"/>
    <cellStyle name="Header2 22 2 2 3 3 3 3" xfId="19819"/>
    <cellStyle name="Header2 22 2 2 3 3 3 4" xfId="19820"/>
    <cellStyle name="Header2 22 2 2 3 3 4" xfId="19821"/>
    <cellStyle name="Header2 22 2 2 3 3 5" xfId="19822"/>
    <cellStyle name="Header2 22 2 2 3 3 6" xfId="19823"/>
    <cellStyle name="Header2 22 2 2 3 4" xfId="19824"/>
    <cellStyle name="Header2 22 2 2 3 5" xfId="19825"/>
    <cellStyle name="Header2 22 2 3" xfId="19826"/>
    <cellStyle name="Header2 22 2 3 2" xfId="19827"/>
    <cellStyle name="Header2 22 2 3 2 2" xfId="19828"/>
    <cellStyle name="Header2 22 2 3 2 3" xfId="19829"/>
    <cellStyle name="Header2 22 2 3 3" xfId="19830"/>
    <cellStyle name="Header2 22 2 4" xfId="19831"/>
    <cellStyle name="Header2 22 2 4 2" xfId="19832"/>
    <cellStyle name="Header2 22 2 4 2 2" xfId="19833"/>
    <cellStyle name="Header2 22 2 4 2 3" xfId="19834"/>
    <cellStyle name="Header2 22 2 4 3" xfId="19835"/>
    <cellStyle name="Header2 22 2 5" xfId="19836"/>
    <cellStyle name="Header2 22 2 5 2" xfId="19837"/>
    <cellStyle name="Header2 22 2 5 2 2" xfId="19838"/>
    <cellStyle name="Header2 22 2 5 2 3" xfId="19839"/>
    <cellStyle name="Header2 22 2 5 3" xfId="19840"/>
    <cellStyle name="Header2 22 2 6" xfId="19841"/>
    <cellStyle name="Header2 22 2 6 2" xfId="19842"/>
    <cellStyle name="Header2 22 2 6 2 2" xfId="19843"/>
    <cellStyle name="Header2 22 2 6 2 2 2" xfId="19844"/>
    <cellStyle name="Header2 22 2 6 2 2 3" xfId="19845"/>
    <cellStyle name="Header2 22 2 6 2 2 4" xfId="19846"/>
    <cellStyle name="Header2 22 2 6 2 2 5" xfId="19847"/>
    <cellStyle name="Header2 22 2 6 2 3" xfId="19848"/>
    <cellStyle name="Header2 22 2 6 2 3 2" xfId="19849"/>
    <cellStyle name="Header2 22 2 6 2 3 3" xfId="19850"/>
    <cellStyle name="Header2 22 2 6 2 3 4" xfId="19851"/>
    <cellStyle name="Header2 22 2 6 2 4" xfId="19852"/>
    <cellStyle name="Header2 22 2 6 2 5" xfId="19853"/>
    <cellStyle name="Header2 22 2 6 2 6" xfId="19854"/>
    <cellStyle name="Header2 22 2 6 3" xfId="19855"/>
    <cellStyle name="Header2 22 2 6 3 2" xfId="19856"/>
    <cellStyle name="Header2 22 2 6 3 2 2" xfId="19857"/>
    <cellStyle name="Header2 22 2 6 3 2 3" xfId="19858"/>
    <cellStyle name="Header2 22 2 6 3 2 4" xfId="19859"/>
    <cellStyle name="Header2 22 2 6 3 3" xfId="19860"/>
    <cellStyle name="Header2 22 2 6 3 3 2" xfId="19861"/>
    <cellStyle name="Header2 22 2 6 3 3 3" xfId="19862"/>
    <cellStyle name="Header2 22 2 6 3 3 4" xfId="19863"/>
    <cellStyle name="Header2 22 2 6 3 4" xfId="19864"/>
    <cellStyle name="Header2 22 2 6 3 5" xfId="19865"/>
    <cellStyle name="Header2 22 2 6 3 6" xfId="19866"/>
    <cellStyle name="Header2 22 2 6 4" xfId="19867"/>
    <cellStyle name="Header2 22 2 6 5" xfId="19868"/>
    <cellStyle name="Header2 22 2 7" xfId="19869"/>
    <cellStyle name="Header2 22 2 7 2" xfId="19870"/>
    <cellStyle name="Header2 22 2 7 2 2" xfId="19871"/>
    <cellStyle name="Header2 22 2 7 2 2 2" xfId="19872"/>
    <cellStyle name="Header2 22 2 7 2 2 3" xfId="19873"/>
    <cellStyle name="Header2 22 2 7 2 2 4" xfId="19874"/>
    <cellStyle name="Header2 22 2 7 2 2 5" xfId="19875"/>
    <cellStyle name="Header2 22 2 7 2 3" xfId="19876"/>
    <cellStyle name="Header2 22 2 7 2 3 2" xfId="19877"/>
    <cellStyle name="Header2 22 2 7 2 3 3" xfId="19878"/>
    <cellStyle name="Header2 22 2 7 2 3 4" xfId="19879"/>
    <cellStyle name="Header2 22 2 7 2 4" xfId="19880"/>
    <cellStyle name="Header2 22 2 7 2 5" xfId="19881"/>
    <cellStyle name="Header2 22 2 7 2 6" xfId="19882"/>
    <cellStyle name="Header2 22 2 7 3" xfId="19883"/>
    <cellStyle name="Header2 22 2 7 3 2" xfId="19884"/>
    <cellStyle name="Header2 22 2 7 3 2 2" xfId="19885"/>
    <cellStyle name="Header2 22 2 7 3 2 3" xfId="19886"/>
    <cellStyle name="Header2 22 2 7 3 2 4" xfId="19887"/>
    <cellStyle name="Header2 22 2 7 3 3" xfId="19888"/>
    <cellStyle name="Header2 22 2 7 3 3 2" xfId="19889"/>
    <cellStyle name="Header2 22 2 7 3 3 3" xfId="19890"/>
    <cellStyle name="Header2 22 2 7 3 3 4" xfId="19891"/>
    <cellStyle name="Header2 22 2 7 3 4" xfId="19892"/>
    <cellStyle name="Header2 22 2 7 3 5" xfId="19893"/>
    <cellStyle name="Header2 22 2 7 3 6" xfId="19894"/>
    <cellStyle name="Header2 22 2 7 4" xfId="19895"/>
    <cellStyle name="Header2 22 2 7 5" xfId="19896"/>
    <cellStyle name="Header2 22 2 8" xfId="19897"/>
    <cellStyle name="Header2 22 2 8 2" xfId="19898"/>
    <cellStyle name="Header2 22 2 8 2 2" xfId="19899"/>
    <cellStyle name="Header2 22 2 8 2 2 2" xfId="19900"/>
    <cellStyle name="Header2 22 2 8 2 2 3" xfId="19901"/>
    <cellStyle name="Header2 22 2 8 2 2 4" xfId="19902"/>
    <cellStyle name="Header2 22 2 8 2 2 5" xfId="19903"/>
    <cellStyle name="Header2 22 2 8 2 3" xfId="19904"/>
    <cellStyle name="Header2 22 2 8 2 3 2" xfId="19905"/>
    <cellStyle name="Header2 22 2 8 2 3 3" xfId="19906"/>
    <cellStyle name="Header2 22 2 8 2 3 4" xfId="19907"/>
    <cellStyle name="Header2 22 2 8 2 4" xfId="19908"/>
    <cellStyle name="Header2 22 2 8 2 5" xfId="19909"/>
    <cellStyle name="Header2 22 2 8 2 6" xfId="19910"/>
    <cellStyle name="Header2 22 2 8 3" xfId="19911"/>
    <cellStyle name="Header2 22 2 8 3 2" xfId="19912"/>
    <cellStyle name="Header2 22 2 8 3 2 2" xfId="19913"/>
    <cellStyle name="Header2 22 2 8 3 2 3" xfId="19914"/>
    <cellStyle name="Header2 22 2 8 3 2 4" xfId="19915"/>
    <cellStyle name="Header2 22 2 8 3 3" xfId="19916"/>
    <cellStyle name="Header2 22 2 8 3 3 2" xfId="19917"/>
    <cellStyle name="Header2 22 2 8 3 3 3" xfId="19918"/>
    <cellStyle name="Header2 22 2 8 3 3 4" xfId="19919"/>
    <cellStyle name="Header2 22 2 8 3 4" xfId="19920"/>
    <cellStyle name="Header2 22 2 8 3 5" xfId="19921"/>
    <cellStyle name="Header2 22 2 8 3 6" xfId="19922"/>
    <cellStyle name="Header2 22 2 8 4" xfId="19923"/>
    <cellStyle name="Header2 22 2 8 5" xfId="19924"/>
    <cellStyle name="Header2 22 2 9" xfId="19925"/>
    <cellStyle name="Header2 22 2 9 2" xfId="19926"/>
    <cellStyle name="Header2 22 2 9 2 2" xfId="19927"/>
    <cellStyle name="Header2 22 2 9 2 2 2" xfId="19928"/>
    <cellStyle name="Header2 22 2 9 2 2 3" xfId="19929"/>
    <cellStyle name="Header2 22 2 9 2 2 4" xfId="19930"/>
    <cellStyle name="Header2 22 2 9 2 2 5" xfId="19931"/>
    <cellStyle name="Header2 22 2 9 2 3" xfId="19932"/>
    <cellStyle name="Header2 22 2 9 2 3 2" xfId="19933"/>
    <cellStyle name="Header2 22 2 9 2 3 3" xfId="19934"/>
    <cellStyle name="Header2 22 2 9 2 3 4" xfId="19935"/>
    <cellStyle name="Header2 22 2 9 2 4" xfId="19936"/>
    <cellStyle name="Header2 22 2 9 2 5" xfId="19937"/>
    <cellStyle name="Header2 22 2 9 2 6" xfId="19938"/>
    <cellStyle name="Header2 22 2 9 3" xfId="19939"/>
    <cellStyle name="Header2 22 2 9 3 2" xfId="19940"/>
    <cellStyle name="Header2 22 2 9 3 2 2" xfId="19941"/>
    <cellStyle name="Header2 22 2 9 3 2 3" xfId="19942"/>
    <cellStyle name="Header2 22 2 9 3 2 4" xfId="19943"/>
    <cellStyle name="Header2 22 2 9 3 3" xfId="19944"/>
    <cellStyle name="Header2 22 2 9 3 3 2" xfId="19945"/>
    <cellStyle name="Header2 22 2 9 3 3 3" xfId="19946"/>
    <cellStyle name="Header2 22 2 9 3 3 4" xfId="19947"/>
    <cellStyle name="Header2 22 2 9 3 4" xfId="19948"/>
    <cellStyle name="Header2 22 2 9 3 5" xfId="19949"/>
    <cellStyle name="Header2 22 2 9 3 6" xfId="19950"/>
    <cellStyle name="Header2 22 2 9 4" xfId="19951"/>
    <cellStyle name="Header2 22 2 9 5" xfId="19952"/>
    <cellStyle name="Header2 22 3" xfId="19953"/>
    <cellStyle name="Header2 22 3 10" xfId="19954"/>
    <cellStyle name="Header2 22 3 10 2" xfId="19955"/>
    <cellStyle name="Header2 22 3 10 2 2" xfId="19956"/>
    <cellStyle name="Header2 22 3 10 2 2 2" xfId="19957"/>
    <cellStyle name="Header2 22 3 10 2 2 3" xfId="19958"/>
    <cellStyle name="Header2 22 3 10 2 2 4" xfId="19959"/>
    <cellStyle name="Header2 22 3 10 2 2 5" xfId="19960"/>
    <cellStyle name="Header2 22 3 10 2 3" xfId="19961"/>
    <cellStyle name="Header2 22 3 10 2 3 2" xfId="19962"/>
    <cellStyle name="Header2 22 3 10 2 3 3" xfId="19963"/>
    <cellStyle name="Header2 22 3 10 2 3 4" xfId="19964"/>
    <cellStyle name="Header2 22 3 10 2 4" xfId="19965"/>
    <cellStyle name="Header2 22 3 10 2 5" xfId="19966"/>
    <cellStyle name="Header2 22 3 10 2 6" xfId="19967"/>
    <cellStyle name="Header2 22 3 10 3" xfId="19968"/>
    <cellStyle name="Header2 22 3 10 3 2" xfId="19969"/>
    <cellStyle name="Header2 22 3 10 3 2 2" xfId="19970"/>
    <cellStyle name="Header2 22 3 10 3 2 3" xfId="19971"/>
    <cellStyle name="Header2 22 3 10 3 2 4" xfId="19972"/>
    <cellStyle name="Header2 22 3 10 3 3" xfId="19973"/>
    <cellStyle name="Header2 22 3 10 3 3 2" xfId="19974"/>
    <cellStyle name="Header2 22 3 10 3 3 3" xfId="19975"/>
    <cellStyle name="Header2 22 3 10 3 3 4" xfId="19976"/>
    <cellStyle name="Header2 22 3 10 3 4" xfId="19977"/>
    <cellStyle name="Header2 22 3 10 3 5" xfId="19978"/>
    <cellStyle name="Header2 22 3 10 3 6" xfId="19979"/>
    <cellStyle name="Header2 22 3 10 4" xfId="19980"/>
    <cellStyle name="Header2 22 3 10 5" xfId="19981"/>
    <cellStyle name="Header2 22 3 11" xfId="19982"/>
    <cellStyle name="Header2 22 3 11 2" xfId="19983"/>
    <cellStyle name="Header2 22 3 11 2 2" xfId="19984"/>
    <cellStyle name="Header2 22 3 11 2 2 2" xfId="19985"/>
    <cellStyle name="Header2 22 3 11 2 2 3" xfId="19986"/>
    <cellStyle name="Header2 22 3 11 2 2 4" xfId="19987"/>
    <cellStyle name="Header2 22 3 11 2 2 5" xfId="19988"/>
    <cellStyle name="Header2 22 3 11 2 3" xfId="19989"/>
    <cellStyle name="Header2 22 3 11 2 3 2" xfId="19990"/>
    <cellStyle name="Header2 22 3 11 2 3 3" xfId="19991"/>
    <cellStyle name="Header2 22 3 11 2 3 4" xfId="19992"/>
    <cellStyle name="Header2 22 3 11 2 4" xfId="19993"/>
    <cellStyle name="Header2 22 3 11 2 5" xfId="19994"/>
    <cellStyle name="Header2 22 3 11 2 6" xfId="19995"/>
    <cellStyle name="Header2 22 3 11 3" xfId="19996"/>
    <cellStyle name="Header2 22 3 11 3 2" xfId="19997"/>
    <cellStyle name="Header2 22 3 11 3 2 2" xfId="19998"/>
    <cellStyle name="Header2 22 3 11 3 2 3" xfId="19999"/>
    <cellStyle name="Header2 22 3 11 3 2 4" xfId="20000"/>
    <cellStyle name="Header2 22 3 11 3 3" xfId="20001"/>
    <cellStyle name="Header2 22 3 11 3 3 2" xfId="20002"/>
    <cellStyle name="Header2 22 3 11 3 3 3" xfId="20003"/>
    <cellStyle name="Header2 22 3 11 3 3 4" xfId="20004"/>
    <cellStyle name="Header2 22 3 11 3 4" xfId="20005"/>
    <cellStyle name="Header2 22 3 11 3 5" xfId="20006"/>
    <cellStyle name="Header2 22 3 11 3 6" xfId="20007"/>
    <cellStyle name="Header2 22 3 11 4" xfId="20008"/>
    <cellStyle name="Header2 22 3 11 5" xfId="20009"/>
    <cellStyle name="Header2 22 3 12" xfId="20010"/>
    <cellStyle name="Header2 22 3 12 2" xfId="20011"/>
    <cellStyle name="Header2 22 3 12 2 2" xfId="20012"/>
    <cellStyle name="Header2 22 3 12 2 2 2" xfId="20013"/>
    <cellStyle name="Header2 22 3 12 2 2 3" xfId="20014"/>
    <cellStyle name="Header2 22 3 12 2 2 4" xfId="20015"/>
    <cellStyle name="Header2 22 3 12 2 2 5" xfId="20016"/>
    <cellStyle name="Header2 22 3 12 2 3" xfId="20017"/>
    <cellStyle name="Header2 22 3 12 2 3 2" xfId="20018"/>
    <cellStyle name="Header2 22 3 12 2 3 3" xfId="20019"/>
    <cellStyle name="Header2 22 3 12 2 3 4" xfId="20020"/>
    <cellStyle name="Header2 22 3 12 2 4" xfId="20021"/>
    <cellStyle name="Header2 22 3 12 2 5" xfId="20022"/>
    <cellStyle name="Header2 22 3 12 2 6" xfId="20023"/>
    <cellStyle name="Header2 22 3 12 3" xfId="20024"/>
    <cellStyle name="Header2 22 3 12 3 2" xfId="20025"/>
    <cellStyle name="Header2 22 3 12 3 2 2" xfId="20026"/>
    <cellStyle name="Header2 22 3 12 3 2 3" xfId="20027"/>
    <cellStyle name="Header2 22 3 12 3 2 4" xfId="20028"/>
    <cellStyle name="Header2 22 3 12 3 3" xfId="20029"/>
    <cellStyle name="Header2 22 3 12 3 3 2" xfId="20030"/>
    <cellStyle name="Header2 22 3 12 3 3 3" xfId="20031"/>
    <cellStyle name="Header2 22 3 12 3 3 4" xfId="20032"/>
    <cellStyle name="Header2 22 3 12 3 4" xfId="20033"/>
    <cellStyle name="Header2 22 3 12 3 5" xfId="20034"/>
    <cellStyle name="Header2 22 3 12 3 6" xfId="20035"/>
    <cellStyle name="Header2 22 3 12 4" xfId="20036"/>
    <cellStyle name="Header2 22 3 12 5" xfId="20037"/>
    <cellStyle name="Header2 22 3 2" xfId="20038"/>
    <cellStyle name="Header2 22 3 2 2" xfId="20039"/>
    <cellStyle name="Header2 22 3 2 2 2" xfId="20040"/>
    <cellStyle name="Header2 22 3 2 2 3" xfId="20041"/>
    <cellStyle name="Header2 22 3 2 3" xfId="20042"/>
    <cellStyle name="Header2 22 3 3" xfId="20043"/>
    <cellStyle name="Header2 22 3 3 2" xfId="20044"/>
    <cellStyle name="Header2 22 3 3 2 2" xfId="20045"/>
    <cellStyle name="Header2 22 3 3 2 3" xfId="20046"/>
    <cellStyle name="Header2 22 3 3 3" xfId="20047"/>
    <cellStyle name="Header2 22 3 4" xfId="20048"/>
    <cellStyle name="Header2 22 3 4 2" xfId="20049"/>
    <cellStyle name="Header2 22 3 4 2 2" xfId="20050"/>
    <cellStyle name="Header2 22 3 4 2 3" xfId="20051"/>
    <cellStyle name="Header2 22 3 4 3" xfId="20052"/>
    <cellStyle name="Header2 22 3 5" xfId="20053"/>
    <cellStyle name="Header2 22 3 5 2" xfId="20054"/>
    <cellStyle name="Header2 22 3 5 2 2" xfId="20055"/>
    <cellStyle name="Header2 22 3 5 2 2 2" xfId="20056"/>
    <cellStyle name="Header2 22 3 5 2 2 3" xfId="20057"/>
    <cellStyle name="Header2 22 3 5 2 2 4" xfId="20058"/>
    <cellStyle name="Header2 22 3 5 2 2 5" xfId="20059"/>
    <cellStyle name="Header2 22 3 5 2 3" xfId="20060"/>
    <cellStyle name="Header2 22 3 5 2 3 2" xfId="20061"/>
    <cellStyle name="Header2 22 3 5 2 3 3" xfId="20062"/>
    <cellStyle name="Header2 22 3 5 2 3 4" xfId="20063"/>
    <cellStyle name="Header2 22 3 5 2 4" xfId="20064"/>
    <cellStyle name="Header2 22 3 5 2 5" xfId="20065"/>
    <cellStyle name="Header2 22 3 5 2 6" xfId="20066"/>
    <cellStyle name="Header2 22 3 5 3" xfId="20067"/>
    <cellStyle name="Header2 22 3 5 3 2" xfId="20068"/>
    <cellStyle name="Header2 22 3 5 3 2 2" xfId="20069"/>
    <cellStyle name="Header2 22 3 5 3 2 3" xfId="20070"/>
    <cellStyle name="Header2 22 3 5 3 2 4" xfId="20071"/>
    <cellStyle name="Header2 22 3 5 3 3" xfId="20072"/>
    <cellStyle name="Header2 22 3 5 3 3 2" xfId="20073"/>
    <cellStyle name="Header2 22 3 5 3 3 3" xfId="20074"/>
    <cellStyle name="Header2 22 3 5 3 3 4" xfId="20075"/>
    <cellStyle name="Header2 22 3 5 3 4" xfId="20076"/>
    <cellStyle name="Header2 22 3 5 3 5" xfId="20077"/>
    <cellStyle name="Header2 22 3 5 3 6" xfId="20078"/>
    <cellStyle name="Header2 22 3 5 4" xfId="20079"/>
    <cellStyle name="Header2 22 3 5 5" xfId="20080"/>
    <cellStyle name="Header2 22 3 6" xfId="20081"/>
    <cellStyle name="Header2 22 3 6 2" xfId="20082"/>
    <cellStyle name="Header2 22 3 6 2 2" xfId="20083"/>
    <cellStyle name="Header2 22 3 6 2 2 2" xfId="20084"/>
    <cellStyle name="Header2 22 3 6 2 2 3" xfId="20085"/>
    <cellStyle name="Header2 22 3 6 2 2 4" xfId="20086"/>
    <cellStyle name="Header2 22 3 6 2 2 5" xfId="20087"/>
    <cellStyle name="Header2 22 3 6 2 3" xfId="20088"/>
    <cellStyle name="Header2 22 3 6 2 3 2" xfId="20089"/>
    <cellStyle name="Header2 22 3 6 2 3 3" xfId="20090"/>
    <cellStyle name="Header2 22 3 6 2 3 4" xfId="20091"/>
    <cellStyle name="Header2 22 3 6 2 4" xfId="20092"/>
    <cellStyle name="Header2 22 3 6 2 5" xfId="20093"/>
    <cellStyle name="Header2 22 3 6 2 6" xfId="20094"/>
    <cellStyle name="Header2 22 3 6 3" xfId="20095"/>
    <cellStyle name="Header2 22 3 6 3 2" xfId="20096"/>
    <cellStyle name="Header2 22 3 6 3 2 2" xfId="20097"/>
    <cellStyle name="Header2 22 3 6 3 2 3" xfId="20098"/>
    <cellStyle name="Header2 22 3 6 3 2 4" xfId="20099"/>
    <cellStyle name="Header2 22 3 6 3 3" xfId="20100"/>
    <cellStyle name="Header2 22 3 6 3 3 2" xfId="20101"/>
    <cellStyle name="Header2 22 3 6 3 3 3" xfId="20102"/>
    <cellStyle name="Header2 22 3 6 3 3 4" xfId="20103"/>
    <cellStyle name="Header2 22 3 6 3 4" xfId="20104"/>
    <cellStyle name="Header2 22 3 6 3 5" xfId="20105"/>
    <cellStyle name="Header2 22 3 6 3 6" xfId="20106"/>
    <cellStyle name="Header2 22 3 6 4" xfId="20107"/>
    <cellStyle name="Header2 22 3 6 5" xfId="20108"/>
    <cellStyle name="Header2 22 3 7" xfId="20109"/>
    <cellStyle name="Header2 22 3 7 2" xfId="20110"/>
    <cellStyle name="Header2 22 3 7 2 2" xfId="20111"/>
    <cellStyle name="Header2 22 3 7 2 2 2" xfId="20112"/>
    <cellStyle name="Header2 22 3 7 2 2 3" xfId="20113"/>
    <cellStyle name="Header2 22 3 7 2 2 4" xfId="20114"/>
    <cellStyle name="Header2 22 3 7 2 2 5" xfId="20115"/>
    <cellStyle name="Header2 22 3 7 2 3" xfId="20116"/>
    <cellStyle name="Header2 22 3 7 2 3 2" xfId="20117"/>
    <cellStyle name="Header2 22 3 7 2 3 3" xfId="20118"/>
    <cellStyle name="Header2 22 3 7 2 3 4" xfId="20119"/>
    <cellStyle name="Header2 22 3 7 2 4" xfId="20120"/>
    <cellStyle name="Header2 22 3 7 2 5" xfId="20121"/>
    <cellStyle name="Header2 22 3 7 2 6" xfId="20122"/>
    <cellStyle name="Header2 22 3 7 3" xfId="20123"/>
    <cellStyle name="Header2 22 3 7 3 2" xfId="20124"/>
    <cellStyle name="Header2 22 3 7 3 2 2" xfId="20125"/>
    <cellStyle name="Header2 22 3 7 3 2 3" xfId="20126"/>
    <cellStyle name="Header2 22 3 7 3 2 4" xfId="20127"/>
    <cellStyle name="Header2 22 3 7 3 3" xfId="20128"/>
    <cellStyle name="Header2 22 3 7 3 3 2" xfId="20129"/>
    <cellStyle name="Header2 22 3 7 3 3 3" xfId="20130"/>
    <cellStyle name="Header2 22 3 7 3 3 4" xfId="20131"/>
    <cellStyle name="Header2 22 3 7 3 4" xfId="20132"/>
    <cellStyle name="Header2 22 3 7 3 5" xfId="20133"/>
    <cellStyle name="Header2 22 3 7 3 6" xfId="20134"/>
    <cellStyle name="Header2 22 3 7 4" xfId="20135"/>
    <cellStyle name="Header2 22 3 7 5" xfId="20136"/>
    <cellStyle name="Header2 22 3 8" xfId="20137"/>
    <cellStyle name="Header2 22 3 8 2" xfId="20138"/>
    <cellStyle name="Header2 22 3 8 2 2" xfId="20139"/>
    <cellStyle name="Header2 22 3 8 2 2 2" xfId="20140"/>
    <cellStyle name="Header2 22 3 8 2 2 3" xfId="20141"/>
    <cellStyle name="Header2 22 3 8 2 2 4" xfId="20142"/>
    <cellStyle name="Header2 22 3 8 2 2 5" xfId="20143"/>
    <cellStyle name="Header2 22 3 8 2 3" xfId="20144"/>
    <cellStyle name="Header2 22 3 8 2 3 2" xfId="20145"/>
    <cellStyle name="Header2 22 3 8 2 3 3" xfId="20146"/>
    <cellStyle name="Header2 22 3 8 2 3 4" xfId="20147"/>
    <cellStyle name="Header2 22 3 8 2 4" xfId="20148"/>
    <cellStyle name="Header2 22 3 8 2 5" xfId="20149"/>
    <cellStyle name="Header2 22 3 8 2 6" xfId="20150"/>
    <cellStyle name="Header2 22 3 8 3" xfId="20151"/>
    <cellStyle name="Header2 22 3 8 3 2" xfId="20152"/>
    <cellStyle name="Header2 22 3 8 3 2 2" xfId="20153"/>
    <cellStyle name="Header2 22 3 8 3 2 3" xfId="20154"/>
    <cellStyle name="Header2 22 3 8 3 2 4" xfId="20155"/>
    <cellStyle name="Header2 22 3 8 3 3" xfId="20156"/>
    <cellStyle name="Header2 22 3 8 3 3 2" xfId="20157"/>
    <cellStyle name="Header2 22 3 8 3 3 3" xfId="20158"/>
    <cellStyle name="Header2 22 3 8 3 3 4" xfId="20159"/>
    <cellStyle name="Header2 22 3 8 3 4" xfId="20160"/>
    <cellStyle name="Header2 22 3 8 3 5" xfId="20161"/>
    <cellStyle name="Header2 22 3 8 3 6" xfId="20162"/>
    <cellStyle name="Header2 22 3 8 4" xfId="20163"/>
    <cellStyle name="Header2 22 3 8 5" xfId="20164"/>
    <cellStyle name="Header2 22 3 9" xfId="20165"/>
    <cellStyle name="Header2 22 3 9 2" xfId="20166"/>
    <cellStyle name="Header2 22 3 9 2 2" xfId="20167"/>
    <cellStyle name="Header2 22 3 9 2 2 2" xfId="20168"/>
    <cellStyle name="Header2 22 3 9 2 2 3" xfId="20169"/>
    <cellStyle name="Header2 22 3 9 2 2 4" xfId="20170"/>
    <cellStyle name="Header2 22 3 9 2 2 5" xfId="20171"/>
    <cellStyle name="Header2 22 3 9 2 3" xfId="20172"/>
    <cellStyle name="Header2 22 3 9 2 3 2" xfId="20173"/>
    <cellStyle name="Header2 22 3 9 2 3 3" xfId="20174"/>
    <cellStyle name="Header2 22 3 9 2 3 4" xfId="20175"/>
    <cellStyle name="Header2 22 3 9 2 4" xfId="20176"/>
    <cellStyle name="Header2 22 3 9 2 5" xfId="20177"/>
    <cellStyle name="Header2 22 3 9 2 6" xfId="20178"/>
    <cellStyle name="Header2 22 3 9 3" xfId="20179"/>
    <cellStyle name="Header2 22 3 9 3 2" xfId="20180"/>
    <cellStyle name="Header2 22 3 9 3 2 2" xfId="20181"/>
    <cellStyle name="Header2 22 3 9 3 2 3" xfId="20182"/>
    <cellStyle name="Header2 22 3 9 3 2 4" xfId="20183"/>
    <cellStyle name="Header2 22 3 9 3 3" xfId="20184"/>
    <cellStyle name="Header2 22 3 9 3 3 2" xfId="20185"/>
    <cellStyle name="Header2 22 3 9 3 3 3" xfId="20186"/>
    <cellStyle name="Header2 22 3 9 3 3 4" xfId="20187"/>
    <cellStyle name="Header2 22 3 9 3 4" xfId="20188"/>
    <cellStyle name="Header2 22 3 9 3 5" xfId="20189"/>
    <cellStyle name="Header2 22 3 9 3 6" xfId="20190"/>
    <cellStyle name="Header2 22 3 9 4" xfId="20191"/>
    <cellStyle name="Header2 22 3 9 5" xfId="20192"/>
    <cellStyle name="Header2 23" xfId="20193"/>
    <cellStyle name="Header2 23 2" xfId="20194"/>
    <cellStyle name="Header2 23 2 10" xfId="20195"/>
    <cellStyle name="Header2 23 2 10 2" xfId="20196"/>
    <cellStyle name="Header2 23 2 10 2 2" xfId="20197"/>
    <cellStyle name="Header2 23 2 10 2 2 2" xfId="20198"/>
    <cellStyle name="Header2 23 2 10 2 2 3" xfId="20199"/>
    <cellStyle name="Header2 23 2 10 2 2 4" xfId="20200"/>
    <cellStyle name="Header2 23 2 10 2 2 5" xfId="20201"/>
    <cellStyle name="Header2 23 2 10 2 3" xfId="20202"/>
    <cellStyle name="Header2 23 2 10 2 3 2" xfId="20203"/>
    <cellStyle name="Header2 23 2 10 2 3 3" xfId="20204"/>
    <cellStyle name="Header2 23 2 10 2 3 4" xfId="20205"/>
    <cellStyle name="Header2 23 2 10 2 4" xfId="20206"/>
    <cellStyle name="Header2 23 2 10 2 5" xfId="20207"/>
    <cellStyle name="Header2 23 2 10 2 6" xfId="20208"/>
    <cellStyle name="Header2 23 2 10 3" xfId="20209"/>
    <cellStyle name="Header2 23 2 10 3 2" xfId="20210"/>
    <cellStyle name="Header2 23 2 10 3 2 2" xfId="20211"/>
    <cellStyle name="Header2 23 2 10 3 2 3" xfId="20212"/>
    <cellStyle name="Header2 23 2 10 3 2 4" xfId="20213"/>
    <cellStyle name="Header2 23 2 10 3 3" xfId="20214"/>
    <cellStyle name="Header2 23 2 10 3 3 2" xfId="20215"/>
    <cellStyle name="Header2 23 2 10 3 3 3" xfId="20216"/>
    <cellStyle name="Header2 23 2 10 3 3 4" xfId="20217"/>
    <cellStyle name="Header2 23 2 10 3 4" xfId="20218"/>
    <cellStyle name="Header2 23 2 10 3 5" xfId="20219"/>
    <cellStyle name="Header2 23 2 10 3 6" xfId="20220"/>
    <cellStyle name="Header2 23 2 10 4" xfId="20221"/>
    <cellStyle name="Header2 23 2 10 5" xfId="20222"/>
    <cellStyle name="Header2 23 2 11" xfId="20223"/>
    <cellStyle name="Header2 23 2 11 2" xfId="20224"/>
    <cellStyle name="Header2 23 2 11 2 2" xfId="20225"/>
    <cellStyle name="Header2 23 2 11 2 2 2" xfId="20226"/>
    <cellStyle name="Header2 23 2 11 2 2 3" xfId="20227"/>
    <cellStyle name="Header2 23 2 11 2 2 4" xfId="20228"/>
    <cellStyle name="Header2 23 2 11 2 2 5" xfId="20229"/>
    <cellStyle name="Header2 23 2 11 2 3" xfId="20230"/>
    <cellStyle name="Header2 23 2 11 2 3 2" xfId="20231"/>
    <cellStyle name="Header2 23 2 11 2 3 3" xfId="20232"/>
    <cellStyle name="Header2 23 2 11 2 3 4" xfId="20233"/>
    <cellStyle name="Header2 23 2 11 2 4" xfId="20234"/>
    <cellStyle name="Header2 23 2 11 2 5" xfId="20235"/>
    <cellStyle name="Header2 23 2 11 2 6" xfId="20236"/>
    <cellStyle name="Header2 23 2 11 3" xfId="20237"/>
    <cellStyle name="Header2 23 2 11 3 2" xfId="20238"/>
    <cellStyle name="Header2 23 2 11 3 2 2" xfId="20239"/>
    <cellStyle name="Header2 23 2 11 3 2 3" xfId="20240"/>
    <cellStyle name="Header2 23 2 11 3 2 4" xfId="20241"/>
    <cellStyle name="Header2 23 2 11 3 3" xfId="20242"/>
    <cellStyle name="Header2 23 2 11 3 3 2" xfId="20243"/>
    <cellStyle name="Header2 23 2 11 3 3 3" xfId="20244"/>
    <cellStyle name="Header2 23 2 11 3 3 4" xfId="20245"/>
    <cellStyle name="Header2 23 2 11 3 4" xfId="20246"/>
    <cellStyle name="Header2 23 2 11 3 5" xfId="20247"/>
    <cellStyle name="Header2 23 2 11 3 6" xfId="20248"/>
    <cellStyle name="Header2 23 2 11 4" xfId="20249"/>
    <cellStyle name="Header2 23 2 11 5" xfId="20250"/>
    <cellStyle name="Header2 23 2 12" xfId="20251"/>
    <cellStyle name="Header2 23 2 12 2" xfId="20252"/>
    <cellStyle name="Header2 23 2 12 2 2" xfId="20253"/>
    <cellStyle name="Header2 23 2 12 2 2 2" xfId="20254"/>
    <cellStyle name="Header2 23 2 12 2 2 3" xfId="20255"/>
    <cellStyle name="Header2 23 2 12 2 2 4" xfId="20256"/>
    <cellStyle name="Header2 23 2 12 2 2 5" xfId="20257"/>
    <cellStyle name="Header2 23 2 12 2 3" xfId="20258"/>
    <cellStyle name="Header2 23 2 12 2 3 2" xfId="20259"/>
    <cellStyle name="Header2 23 2 12 2 3 3" xfId="20260"/>
    <cellStyle name="Header2 23 2 12 2 3 4" xfId="20261"/>
    <cellStyle name="Header2 23 2 12 2 4" xfId="20262"/>
    <cellStyle name="Header2 23 2 12 2 5" xfId="20263"/>
    <cellStyle name="Header2 23 2 12 2 6" xfId="20264"/>
    <cellStyle name="Header2 23 2 12 3" xfId="20265"/>
    <cellStyle name="Header2 23 2 12 3 2" xfId="20266"/>
    <cellStyle name="Header2 23 2 12 3 2 2" xfId="20267"/>
    <cellStyle name="Header2 23 2 12 3 2 3" xfId="20268"/>
    <cellStyle name="Header2 23 2 12 3 2 4" xfId="20269"/>
    <cellStyle name="Header2 23 2 12 3 3" xfId="20270"/>
    <cellStyle name="Header2 23 2 12 3 3 2" xfId="20271"/>
    <cellStyle name="Header2 23 2 12 3 3 3" xfId="20272"/>
    <cellStyle name="Header2 23 2 12 3 3 4" xfId="20273"/>
    <cellStyle name="Header2 23 2 12 3 4" xfId="20274"/>
    <cellStyle name="Header2 23 2 12 3 5" xfId="20275"/>
    <cellStyle name="Header2 23 2 12 3 6" xfId="20276"/>
    <cellStyle name="Header2 23 2 12 4" xfId="20277"/>
    <cellStyle name="Header2 23 2 12 5" xfId="20278"/>
    <cellStyle name="Header2 23 2 13" xfId="20279"/>
    <cellStyle name="Header2 23 2 13 2" xfId="20280"/>
    <cellStyle name="Header2 23 2 13 2 2" xfId="20281"/>
    <cellStyle name="Header2 23 2 13 2 2 2" xfId="20282"/>
    <cellStyle name="Header2 23 2 13 2 2 3" xfId="20283"/>
    <cellStyle name="Header2 23 2 13 2 2 4" xfId="20284"/>
    <cellStyle name="Header2 23 2 13 2 2 5" xfId="20285"/>
    <cellStyle name="Header2 23 2 13 2 3" xfId="20286"/>
    <cellStyle name="Header2 23 2 13 2 3 2" xfId="20287"/>
    <cellStyle name="Header2 23 2 13 2 3 3" xfId="20288"/>
    <cellStyle name="Header2 23 2 13 2 3 4" xfId="20289"/>
    <cellStyle name="Header2 23 2 13 2 4" xfId="20290"/>
    <cellStyle name="Header2 23 2 13 2 5" xfId="20291"/>
    <cellStyle name="Header2 23 2 13 2 6" xfId="20292"/>
    <cellStyle name="Header2 23 2 13 3" xfId="20293"/>
    <cellStyle name="Header2 23 2 13 3 2" xfId="20294"/>
    <cellStyle name="Header2 23 2 13 3 2 2" xfId="20295"/>
    <cellStyle name="Header2 23 2 13 3 2 3" xfId="20296"/>
    <cellStyle name="Header2 23 2 13 3 2 4" xfId="20297"/>
    <cellStyle name="Header2 23 2 13 3 3" xfId="20298"/>
    <cellStyle name="Header2 23 2 13 3 3 2" xfId="20299"/>
    <cellStyle name="Header2 23 2 13 3 3 3" xfId="20300"/>
    <cellStyle name="Header2 23 2 13 3 3 4" xfId="20301"/>
    <cellStyle name="Header2 23 2 13 3 4" xfId="20302"/>
    <cellStyle name="Header2 23 2 13 3 5" xfId="20303"/>
    <cellStyle name="Header2 23 2 13 3 6" xfId="20304"/>
    <cellStyle name="Header2 23 2 13 4" xfId="20305"/>
    <cellStyle name="Header2 23 2 13 5" xfId="20306"/>
    <cellStyle name="Header2 23 2 2" xfId="20307"/>
    <cellStyle name="Header2 23 2 2 2" xfId="20308"/>
    <cellStyle name="Header2 23 2 2 2 2" xfId="20309"/>
    <cellStyle name="Header2 23 2 2 2 2 2" xfId="20310"/>
    <cellStyle name="Header2 23 2 2 2 2 2 2" xfId="20311"/>
    <cellStyle name="Header2 23 2 2 2 2 2 3" xfId="20312"/>
    <cellStyle name="Header2 23 2 2 2 2 2 4" xfId="20313"/>
    <cellStyle name="Header2 23 2 2 2 2 2 5" xfId="20314"/>
    <cellStyle name="Header2 23 2 2 2 2 3" xfId="20315"/>
    <cellStyle name="Header2 23 2 2 2 2 3 2" xfId="20316"/>
    <cellStyle name="Header2 23 2 2 2 2 3 3" xfId="20317"/>
    <cellStyle name="Header2 23 2 2 2 2 3 4" xfId="20318"/>
    <cellStyle name="Header2 23 2 2 2 2 4" xfId="20319"/>
    <cellStyle name="Header2 23 2 2 2 2 5" xfId="20320"/>
    <cellStyle name="Header2 23 2 2 2 2 6" xfId="20321"/>
    <cellStyle name="Header2 23 2 2 2 3" xfId="20322"/>
    <cellStyle name="Header2 23 2 2 2 3 2" xfId="20323"/>
    <cellStyle name="Header2 23 2 2 2 3 2 2" xfId="20324"/>
    <cellStyle name="Header2 23 2 2 2 3 2 3" xfId="20325"/>
    <cellStyle name="Header2 23 2 2 2 3 2 4" xfId="20326"/>
    <cellStyle name="Header2 23 2 2 2 3 3" xfId="20327"/>
    <cellStyle name="Header2 23 2 2 2 3 3 2" xfId="20328"/>
    <cellStyle name="Header2 23 2 2 2 3 3 3" xfId="20329"/>
    <cellStyle name="Header2 23 2 2 2 3 3 4" xfId="20330"/>
    <cellStyle name="Header2 23 2 2 2 3 4" xfId="20331"/>
    <cellStyle name="Header2 23 2 2 2 3 5" xfId="20332"/>
    <cellStyle name="Header2 23 2 2 2 3 6" xfId="20333"/>
    <cellStyle name="Header2 23 2 2 2 4" xfId="20334"/>
    <cellStyle name="Header2 23 2 2 2 5" xfId="20335"/>
    <cellStyle name="Header2 23 2 2 3" xfId="20336"/>
    <cellStyle name="Header2 23 2 2 3 2" xfId="20337"/>
    <cellStyle name="Header2 23 2 2 3 2 2" xfId="20338"/>
    <cellStyle name="Header2 23 2 2 3 2 2 2" xfId="20339"/>
    <cellStyle name="Header2 23 2 2 3 2 2 3" xfId="20340"/>
    <cellStyle name="Header2 23 2 2 3 2 2 4" xfId="20341"/>
    <cellStyle name="Header2 23 2 2 3 2 2 5" xfId="20342"/>
    <cellStyle name="Header2 23 2 2 3 2 3" xfId="20343"/>
    <cellStyle name="Header2 23 2 2 3 2 3 2" xfId="20344"/>
    <cellStyle name="Header2 23 2 2 3 2 3 3" xfId="20345"/>
    <cellStyle name="Header2 23 2 2 3 2 3 4" xfId="20346"/>
    <cellStyle name="Header2 23 2 2 3 2 4" xfId="20347"/>
    <cellStyle name="Header2 23 2 2 3 2 5" xfId="20348"/>
    <cellStyle name="Header2 23 2 2 3 2 6" xfId="20349"/>
    <cellStyle name="Header2 23 2 2 3 3" xfId="20350"/>
    <cellStyle name="Header2 23 2 2 3 3 2" xfId="20351"/>
    <cellStyle name="Header2 23 2 2 3 3 2 2" xfId="20352"/>
    <cellStyle name="Header2 23 2 2 3 3 2 3" xfId="20353"/>
    <cellStyle name="Header2 23 2 2 3 3 2 4" xfId="20354"/>
    <cellStyle name="Header2 23 2 2 3 3 3" xfId="20355"/>
    <cellStyle name="Header2 23 2 2 3 3 3 2" xfId="20356"/>
    <cellStyle name="Header2 23 2 2 3 3 3 3" xfId="20357"/>
    <cellStyle name="Header2 23 2 2 3 3 3 4" xfId="20358"/>
    <cellStyle name="Header2 23 2 2 3 3 4" xfId="20359"/>
    <cellStyle name="Header2 23 2 2 3 3 5" xfId="20360"/>
    <cellStyle name="Header2 23 2 2 3 3 6" xfId="20361"/>
    <cellStyle name="Header2 23 2 2 3 4" xfId="20362"/>
    <cellStyle name="Header2 23 2 2 3 5" xfId="20363"/>
    <cellStyle name="Header2 23 2 3" xfId="20364"/>
    <cellStyle name="Header2 23 2 3 2" xfId="20365"/>
    <cellStyle name="Header2 23 2 3 2 2" xfId="20366"/>
    <cellStyle name="Header2 23 2 3 2 3" xfId="20367"/>
    <cellStyle name="Header2 23 2 3 3" xfId="20368"/>
    <cellStyle name="Header2 23 2 4" xfId="20369"/>
    <cellStyle name="Header2 23 2 4 2" xfId="20370"/>
    <cellStyle name="Header2 23 2 4 2 2" xfId="20371"/>
    <cellStyle name="Header2 23 2 4 2 3" xfId="20372"/>
    <cellStyle name="Header2 23 2 4 3" xfId="20373"/>
    <cellStyle name="Header2 23 2 5" xfId="20374"/>
    <cellStyle name="Header2 23 2 5 2" xfId="20375"/>
    <cellStyle name="Header2 23 2 5 2 2" xfId="20376"/>
    <cellStyle name="Header2 23 2 5 2 3" xfId="20377"/>
    <cellStyle name="Header2 23 2 5 3" xfId="20378"/>
    <cellStyle name="Header2 23 2 6" xfId="20379"/>
    <cellStyle name="Header2 23 2 6 2" xfId="20380"/>
    <cellStyle name="Header2 23 2 6 2 2" xfId="20381"/>
    <cellStyle name="Header2 23 2 6 2 2 2" xfId="20382"/>
    <cellStyle name="Header2 23 2 6 2 2 3" xfId="20383"/>
    <cellStyle name="Header2 23 2 6 2 2 4" xfId="20384"/>
    <cellStyle name="Header2 23 2 6 2 2 5" xfId="20385"/>
    <cellStyle name="Header2 23 2 6 2 3" xfId="20386"/>
    <cellStyle name="Header2 23 2 6 2 3 2" xfId="20387"/>
    <cellStyle name="Header2 23 2 6 2 3 3" xfId="20388"/>
    <cellStyle name="Header2 23 2 6 2 3 4" xfId="20389"/>
    <cellStyle name="Header2 23 2 6 2 4" xfId="20390"/>
    <cellStyle name="Header2 23 2 6 2 5" xfId="20391"/>
    <cellStyle name="Header2 23 2 6 2 6" xfId="20392"/>
    <cellStyle name="Header2 23 2 6 3" xfId="20393"/>
    <cellStyle name="Header2 23 2 6 3 2" xfId="20394"/>
    <cellStyle name="Header2 23 2 6 3 2 2" xfId="20395"/>
    <cellStyle name="Header2 23 2 6 3 2 3" xfId="20396"/>
    <cellStyle name="Header2 23 2 6 3 2 4" xfId="20397"/>
    <cellStyle name="Header2 23 2 6 3 3" xfId="20398"/>
    <cellStyle name="Header2 23 2 6 3 3 2" xfId="20399"/>
    <cellStyle name="Header2 23 2 6 3 3 3" xfId="20400"/>
    <cellStyle name="Header2 23 2 6 3 3 4" xfId="20401"/>
    <cellStyle name="Header2 23 2 6 3 4" xfId="20402"/>
    <cellStyle name="Header2 23 2 6 3 5" xfId="20403"/>
    <cellStyle name="Header2 23 2 6 3 6" xfId="20404"/>
    <cellStyle name="Header2 23 2 6 4" xfId="20405"/>
    <cellStyle name="Header2 23 2 6 5" xfId="20406"/>
    <cellStyle name="Header2 23 2 7" xfId="20407"/>
    <cellStyle name="Header2 23 2 7 2" xfId="20408"/>
    <cellStyle name="Header2 23 2 7 2 2" xfId="20409"/>
    <cellStyle name="Header2 23 2 7 2 2 2" xfId="20410"/>
    <cellStyle name="Header2 23 2 7 2 2 3" xfId="20411"/>
    <cellStyle name="Header2 23 2 7 2 2 4" xfId="20412"/>
    <cellStyle name="Header2 23 2 7 2 2 5" xfId="20413"/>
    <cellStyle name="Header2 23 2 7 2 3" xfId="20414"/>
    <cellStyle name="Header2 23 2 7 2 3 2" xfId="20415"/>
    <cellStyle name="Header2 23 2 7 2 3 3" xfId="20416"/>
    <cellStyle name="Header2 23 2 7 2 3 4" xfId="20417"/>
    <cellStyle name="Header2 23 2 7 2 4" xfId="20418"/>
    <cellStyle name="Header2 23 2 7 2 5" xfId="20419"/>
    <cellStyle name="Header2 23 2 7 2 6" xfId="20420"/>
    <cellStyle name="Header2 23 2 7 3" xfId="20421"/>
    <cellStyle name="Header2 23 2 7 3 2" xfId="20422"/>
    <cellStyle name="Header2 23 2 7 3 2 2" xfId="20423"/>
    <cellStyle name="Header2 23 2 7 3 2 3" xfId="20424"/>
    <cellStyle name="Header2 23 2 7 3 2 4" xfId="20425"/>
    <cellStyle name="Header2 23 2 7 3 3" xfId="20426"/>
    <cellStyle name="Header2 23 2 7 3 3 2" xfId="20427"/>
    <cellStyle name="Header2 23 2 7 3 3 3" xfId="20428"/>
    <cellStyle name="Header2 23 2 7 3 3 4" xfId="20429"/>
    <cellStyle name="Header2 23 2 7 3 4" xfId="20430"/>
    <cellStyle name="Header2 23 2 7 3 5" xfId="20431"/>
    <cellStyle name="Header2 23 2 7 3 6" xfId="20432"/>
    <cellStyle name="Header2 23 2 7 4" xfId="20433"/>
    <cellStyle name="Header2 23 2 7 5" xfId="20434"/>
    <cellStyle name="Header2 23 2 8" xfId="20435"/>
    <cellStyle name="Header2 23 2 8 2" xfId="20436"/>
    <cellStyle name="Header2 23 2 8 2 2" xfId="20437"/>
    <cellStyle name="Header2 23 2 8 2 2 2" xfId="20438"/>
    <cellStyle name="Header2 23 2 8 2 2 3" xfId="20439"/>
    <cellStyle name="Header2 23 2 8 2 2 4" xfId="20440"/>
    <cellStyle name="Header2 23 2 8 2 2 5" xfId="20441"/>
    <cellStyle name="Header2 23 2 8 2 3" xfId="20442"/>
    <cellStyle name="Header2 23 2 8 2 3 2" xfId="20443"/>
    <cellStyle name="Header2 23 2 8 2 3 3" xfId="20444"/>
    <cellStyle name="Header2 23 2 8 2 3 4" xfId="20445"/>
    <cellStyle name="Header2 23 2 8 2 4" xfId="20446"/>
    <cellStyle name="Header2 23 2 8 2 5" xfId="20447"/>
    <cellStyle name="Header2 23 2 8 2 6" xfId="20448"/>
    <cellStyle name="Header2 23 2 8 3" xfId="20449"/>
    <cellStyle name="Header2 23 2 8 3 2" xfId="20450"/>
    <cellStyle name="Header2 23 2 8 3 2 2" xfId="20451"/>
    <cellStyle name="Header2 23 2 8 3 2 3" xfId="20452"/>
    <cellStyle name="Header2 23 2 8 3 2 4" xfId="20453"/>
    <cellStyle name="Header2 23 2 8 3 3" xfId="20454"/>
    <cellStyle name="Header2 23 2 8 3 3 2" xfId="20455"/>
    <cellStyle name="Header2 23 2 8 3 3 3" xfId="20456"/>
    <cellStyle name="Header2 23 2 8 3 3 4" xfId="20457"/>
    <cellStyle name="Header2 23 2 8 3 4" xfId="20458"/>
    <cellStyle name="Header2 23 2 8 3 5" xfId="20459"/>
    <cellStyle name="Header2 23 2 8 3 6" xfId="20460"/>
    <cellStyle name="Header2 23 2 8 4" xfId="20461"/>
    <cellStyle name="Header2 23 2 8 5" xfId="20462"/>
    <cellStyle name="Header2 23 2 9" xfId="20463"/>
    <cellStyle name="Header2 23 2 9 2" xfId="20464"/>
    <cellStyle name="Header2 23 2 9 2 2" xfId="20465"/>
    <cellStyle name="Header2 23 2 9 2 2 2" xfId="20466"/>
    <cellStyle name="Header2 23 2 9 2 2 3" xfId="20467"/>
    <cellStyle name="Header2 23 2 9 2 2 4" xfId="20468"/>
    <cellStyle name="Header2 23 2 9 2 2 5" xfId="20469"/>
    <cellStyle name="Header2 23 2 9 2 3" xfId="20470"/>
    <cellStyle name="Header2 23 2 9 2 3 2" xfId="20471"/>
    <cellStyle name="Header2 23 2 9 2 3 3" xfId="20472"/>
    <cellStyle name="Header2 23 2 9 2 3 4" xfId="20473"/>
    <cellStyle name="Header2 23 2 9 2 4" xfId="20474"/>
    <cellStyle name="Header2 23 2 9 2 5" xfId="20475"/>
    <cellStyle name="Header2 23 2 9 2 6" xfId="20476"/>
    <cellStyle name="Header2 23 2 9 3" xfId="20477"/>
    <cellStyle name="Header2 23 2 9 3 2" xfId="20478"/>
    <cellStyle name="Header2 23 2 9 3 2 2" xfId="20479"/>
    <cellStyle name="Header2 23 2 9 3 2 3" xfId="20480"/>
    <cellStyle name="Header2 23 2 9 3 2 4" xfId="20481"/>
    <cellStyle name="Header2 23 2 9 3 3" xfId="20482"/>
    <cellStyle name="Header2 23 2 9 3 3 2" xfId="20483"/>
    <cellStyle name="Header2 23 2 9 3 3 3" xfId="20484"/>
    <cellStyle name="Header2 23 2 9 3 3 4" xfId="20485"/>
    <cellStyle name="Header2 23 2 9 3 4" xfId="20486"/>
    <cellStyle name="Header2 23 2 9 3 5" xfId="20487"/>
    <cellStyle name="Header2 23 2 9 3 6" xfId="20488"/>
    <cellStyle name="Header2 23 2 9 4" xfId="20489"/>
    <cellStyle name="Header2 23 2 9 5" xfId="20490"/>
    <cellStyle name="Header2 23 3" xfId="20491"/>
    <cellStyle name="Header2 23 3 10" xfId="20492"/>
    <cellStyle name="Header2 23 3 10 2" xfId="20493"/>
    <cellStyle name="Header2 23 3 10 2 2" xfId="20494"/>
    <cellStyle name="Header2 23 3 10 2 2 2" xfId="20495"/>
    <cellStyle name="Header2 23 3 10 2 2 3" xfId="20496"/>
    <cellStyle name="Header2 23 3 10 2 2 4" xfId="20497"/>
    <cellStyle name="Header2 23 3 10 2 2 5" xfId="20498"/>
    <cellStyle name="Header2 23 3 10 2 3" xfId="20499"/>
    <cellStyle name="Header2 23 3 10 2 3 2" xfId="20500"/>
    <cellStyle name="Header2 23 3 10 2 3 3" xfId="20501"/>
    <cellStyle name="Header2 23 3 10 2 3 4" xfId="20502"/>
    <cellStyle name="Header2 23 3 10 2 4" xfId="20503"/>
    <cellStyle name="Header2 23 3 10 2 5" xfId="20504"/>
    <cellStyle name="Header2 23 3 10 2 6" xfId="20505"/>
    <cellStyle name="Header2 23 3 10 3" xfId="20506"/>
    <cellStyle name="Header2 23 3 10 3 2" xfId="20507"/>
    <cellStyle name="Header2 23 3 10 3 2 2" xfId="20508"/>
    <cellStyle name="Header2 23 3 10 3 2 3" xfId="20509"/>
    <cellStyle name="Header2 23 3 10 3 2 4" xfId="20510"/>
    <cellStyle name="Header2 23 3 10 3 3" xfId="20511"/>
    <cellStyle name="Header2 23 3 10 3 3 2" xfId="20512"/>
    <cellStyle name="Header2 23 3 10 3 3 3" xfId="20513"/>
    <cellStyle name="Header2 23 3 10 3 3 4" xfId="20514"/>
    <cellStyle name="Header2 23 3 10 3 4" xfId="20515"/>
    <cellStyle name="Header2 23 3 10 3 5" xfId="20516"/>
    <cellStyle name="Header2 23 3 10 3 6" xfId="20517"/>
    <cellStyle name="Header2 23 3 10 4" xfId="20518"/>
    <cellStyle name="Header2 23 3 10 5" xfId="20519"/>
    <cellStyle name="Header2 23 3 11" xfId="20520"/>
    <cellStyle name="Header2 23 3 11 2" xfId="20521"/>
    <cellStyle name="Header2 23 3 11 2 2" xfId="20522"/>
    <cellStyle name="Header2 23 3 11 2 2 2" xfId="20523"/>
    <cellStyle name="Header2 23 3 11 2 2 3" xfId="20524"/>
    <cellStyle name="Header2 23 3 11 2 2 4" xfId="20525"/>
    <cellStyle name="Header2 23 3 11 2 2 5" xfId="20526"/>
    <cellStyle name="Header2 23 3 11 2 3" xfId="20527"/>
    <cellStyle name="Header2 23 3 11 2 3 2" xfId="20528"/>
    <cellStyle name="Header2 23 3 11 2 3 3" xfId="20529"/>
    <cellStyle name="Header2 23 3 11 2 3 4" xfId="20530"/>
    <cellStyle name="Header2 23 3 11 2 4" xfId="20531"/>
    <cellStyle name="Header2 23 3 11 2 5" xfId="20532"/>
    <cellStyle name="Header2 23 3 11 2 6" xfId="20533"/>
    <cellStyle name="Header2 23 3 11 3" xfId="20534"/>
    <cellStyle name="Header2 23 3 11 3 2" xfId="20535"/>
    <cellStyle name="Header2 23 3 11 3 2 2" xfId="20536"/>
    <cellStyle name="Header2 23 3 11 3 2 3" xfId="20537"/>
    <cellStyle name="Header2 23 3 11 3 2 4" xfId="20538"/>
    <cellStyle name="Header2 23 3 11 3 3" xfId="20539"/>
    <cellStyle name="Header2 23 3 11 3 3 2" xfId="20540"/>
    <cellStyle name="Header2 23 3 11 3 3 3" xfId="20541"/>
    <cellStyle name="Header2 23 3 11 3 3 4" xfId="20542"/>
    <cellStyle name="Header2 23 3 11 3 4" xfId="20543"/>
    <cellStyle name="Header2 23 3 11 3 5" xfId="20544"/>
    <cellStyle name="Header2 23 3 11 3 6" xfId="20545"/>
    <cellStyle name="Header2 23 3 11 4" xfId="20546"/>
    <cellStyle name="Header2 23 3 11 5" xfId="20547"/>
    <cellStyle name="Header2 23 3 12" xfId="20548"/>
    <cellStyle name="Header2 23 3 12 2" xfId="20549"/>
    <cellStyle name="Header2 23 3 12 2 2" xfId="20550"/>
    <cellStyle name="Header2 23 3 12 2 2 2" xfId="20551"/>
    <cellStyle name="Header2 23 3 12 2 2 3" xfId="20552"/>
    <cellStyle name="Header2 23 3 12 2 2 4" xfId="20553"/>
    <cellStyle name="Header2 23 3 12 2 2 5" xfId="20554"/>
    <cellStyle name="Header2 23 3 12 2 3" xfId="20555"/>
    <cellStyle name="Header2 23 3 12 2 3 2" xfId="20556"/>
    <cellStyle name="Header2 23 3 12 2 3 3" xfId="20557"/>
    <cellStyle name="Header2 23 3 12 2 3 4" xfId="20558"/>
    <cellStyle name="Header2 23 3 12 2 4" xfId="20559"/>
    <cellStyle name="Header2 23 3 12 2 5" xfId="20560"/>
    <cellStyle name="Header2 23 3 12 2 6" xfId="20561"/>
    <cellStyle name="Header2 23 3 12 3" xfId="20562"/>
    <cellStyle name="Header2 23 3 12 3 2" xfId="20563"/>
    <cellStyle name="Header2 23 3 12 3 2 2" xfId="20564"/>
    <cellStyle name="Header2 23 3 12 3 2 3" xfId="20565"/>
    <cellStyle name="Header2 23 3 12 3 2 4" xfId="20566"/>
    <cellStyle name="Header2 23 3 12 3 3" xfId="20567"/>
    <cellStyle name="Header2 23 3 12 3 3 2" xfId="20568"/>
    <cellStyle name="Header2 23 3 12 3 3 3" xfId="20569"/>
    <cellStyle name="Header2 23 3 12 3 3 4" xfId="20570"/>
    <cellStyle name="Header2 23 3 12 3 4" xfId="20571"/>
    <cellStyle name="Header2 23 3 12 3 5" xfId="20572"/>
    <cellStyle name="Header2 23 3 12 3 6" xfId="20573"/>
    <cellStyle name="Header2 23 3 12 4" xfId="20574"/>
    <cellStyle name="Header2 23 3 12 5" xfId="20575"/>
    <cellStyle name="Header2 23 3 2" xfId="20576"/>
    <cellStyle name="Header2 23 3 2 2" xfId="20577"/>
    <cellStyle name="Header2 23 3 2 2 2" xfId="20578"/>
    <cellStyle name="Header2 23 3 2 2 3" xfId="20579"/>
    <cellStyle name="Header2 23 3 2 3" xfId="20580"/>
    <cellStyle name="Header2 23 3 3" xfId="20581"/>
    <cellStyle name="Header2 23 3 3 2" xfId="20582"/>
    <cellStyle name="Header2 23 3 3 2 2" xfId="20583"/>
    <cellStyle name="Header2 23 3 3 2 3" xfId="20584"/>
    <cellStyle name="Header2 23 3 3 3" xfId="20585"/>
    <cellStyle name="Header2 23 3 4" xfId="20586"/>
    <cellStyle name="Header2 23 3 4 2" xfId="20587"/>
    <cellStyle name="Header2 23 3 4 2 2" xfId="20588"/>
    <cellStyle name="Header2 23 3 4 2 3" xfId="20589"/>
    <cellStyle name="Header2 23 3 4 3" xfId="20590"/>
    <cellStyle name="Header2 23 3 5" xfId="20591"/>
    <cellStyle name="Header2 23 3 5 2" xfId="20592"/>
    <cellStyle name="Header2 23 3 5 2 2" xfId="20593"/>
    <cellStyle name="Header2 23 3 5 2 2 2" xfId="20594"/>
    <cellStyle name="Header2 23 3 5 2 2 3" xfId="20595"/>
    <cellStyle name="Header2 23 3 5 2 2 4" xfId="20596"/>
    <cellStyle name="Header2 23 3 5 2 2 5" xfId="20597"/>
    <cellStyle name="Header2 23 3 5 2 3" xfId="20598"/>
    <cellStyle name="Header2 23 3 5 2 3 2" xfId="20599"/>
    <cellStyle name="Header2 23 3 5 2 3 3" xfId="20600"/>
    <cellStyle name="Header2 23 3 5 2 3 4" xfId="20601"/>
    <cellStyle name="Header2 23 3 5 2 4" xfId="20602"/>
    <cellStyle name="Header2 23 3 5 2 5" xfId="20603"/>
    <cellStyle name="Header2 23 3 5 2 6" xfId="20604"/>
    <cellStyle name="Header2 23 3 5 3" xfId="20605"/>
    <cellStyle name="Header2 23 3 5 3 2" xfId="20606"/>
    <cellStyle name="Header2 23 3 5 3 2 2" xfId="20607"/>
    <cellStyle name="Header2 23 3 5 3 2 3" xfId="20608"/>
    <cellStyle name="Header2 23 3 5 3 2 4" xfId="20609"/>
    <cellStyle name="Header2 23 3 5 3 3" xfId="20610"/>
    <cellStyle name="Header2 23 3 5 3 3 2" xfId="20611"/>
    <cellStyle name="Header2 23 3 5 3 3 3" xfId="20612"/>
    <cellStyle name="Header2 23 3 5 3 3 4" xfId="20613"/>
    <cellStyle name="Header2 23 3 5 3 4" xfId="20614"/>
    <cellStyle name="Header2 23 3 5 3 5" xfId="20615"/>
    <cellStyle name="Header2 23 3 5 3 6" xfId="20616"/>
    <cellStyle name="Header2 23 3 5 4" xfId="20617"/>
    <cellStyle name="Header2 23 3 5 5" xfId="20618"/>
    <cellStyle name="Header2 23 3 6" xfId="20619"/>
    <cellStyle name="Header2 23 3 6 2" xfId="20620"/>
    <cellStyle name="Header2 23 3 6 2 2" xfId="20621"/>
    <cellStyle name="Header2 23 3 6 2 2 2" xfId="20622"/>
    <cellStyle name="Header2 23 3 6 2 2 3" xfId="20623"/>
    <cellStyle name="Header2 23 3 6 2 2 4" xfId="20624"/>
    <cellStyle name="Header2 23 3 6 2 2 5" xfId="20625"/>
    <cellStyle name="Header2 23 3 6 2 3" xfId="20626"/>
    <cellStyle name="Header2 23 3 6 2 3 2" xfId="20627"/>
    <cellStyle name="Header2 23 3 6 2 3 3" xfId="20628"/>
    <cellStyle name="Header2 23 3 6 2 3 4" xfId="20629"/>
    <cellStyle name="Header2 23 3 6 2 4" xfId="20630"/>
    <cellStyle name="Header2 23 3 6 2 5" xfId="20631"/>
    <cellStyle name="Header2 23 3 6 2 6" xfId="20632"/>
    <cellStyle name="Header2 23 3 6 3" xfId="20633"/>
    <cellStyle name="Header2 23 3 6 3 2" xfId="20634"/>
    <cellStyle name="Header2 23 3 6 3 2 2" xfId="20635"/>
    <cellStyle name="Header2 23 3 6 3 2 3" xfId="20636"/>
    <cellStyle name="Header2 23 3 6 3 2 4" xfId="20637"/>
    <cellStyle name="Header2 23 3 6 3 3" xfId="20638"/>
    <cellStyle name="Header2 23 3 6 3 3 2" xfId="20639"/>
    <cellStyle name="Header2 23 3 6 3 3 3" xfId="20640"/>
    <cellStyle name="Header2 23 3 6 3 3 4" xfId="20641"/>
    <cellStyle name="Header2 23 3 6 3 4" xfId="20642"/>
    <cellStyle name="Header2 23 3 6 3 5" xfId="20643"/>
    <cellStyle name="Header2 23 3 6 3 6" xfId="20644"/>
    <cellStyle name="Header2 23 3 6 4" xfId="20645"/>
    <cellStyle name="Header2 23 3 6 5" xfId="20646"/>
    <cellStyle name="Header2 23 3 7" xfId="20647"/>
    <cellStyle name="Header2 23 3 7 2" xfId="20648"/>
    <cellStyle name="Header2 23 3 7 2 2" xfId="20649"/>
    <cellStyle name="Header2 23 3 7 2 2 2" xfId="20650"/>
    <cellStyle name="Header2 23 3 7 2 2 3" xfId="20651"/>
    <cellStyle name="Header2 23 3 7 2 2 4" xfId="20652"/>
    <cellStyle name="Header2 23 3 7 2 2 5" xfId="20653"/>
    <cellStyle name="Header2 23 3 7 2 3" xfId="20654"/>
    <cellStyle name="Header2 23 3 7 2 3 2" xfId="20655"/>
    <cellStyle name="Header2 23 3 7 2 3 3" xfId="20656"/>
    <cellStyle name="Header2 23 3 7 2 3 4" xfId="20657"/>
    <cellStyle name="Header2 23 3 7 2 4" xfId="20658"/>
    <cellStyle name="Header2 23 3 7 2 5" xfId="20659"/>
    <cellStyle name="Header2 23 3 7 2 6" xfId="20660"/>
    <cellStyle name="Header2 23 3 7 3" xfId="20661"/>
    <cellStyle name="Header2 23 3 7 3 2" xfId="20662"/>
    <cellStyle name="Header2 23 3 7 3 2 2" xfId="20663"/>
    <cellStyle name="Header2 23 3 7 3 2 3" xfId="20664"/>
    <cellStyle name="Header2 23 3 7 3 2 4" xfId="20665"/>
    <cellStyle name="Header2 23 3 7 3 3" xfId="20666"/>
    <cellStyle name="Header2 23 3 7 3 3 2" xfId="20667"/>
    <cellStyle name="Header2 23 3 7 3 3 3" xfId="20668"/>
    <cellStyle name="Header2 23 3 7 3 3 4" xfId="20669"/>
    <cellStyle name="Header2 23 3 7 3 4" xfId="20670"/>
    <cellStyle name="Header2 23 3 7 3 5" xfId="20671"/>
    <cellStyle name="Header2 23 3 7 3 6" xfId="20672"/>
    <cellStyle name="Header2 23 3 7 4" xfId="20673"/>
    <cellStyle name="Header2 23 3 7 5" xfId="20674"/>
    <cellStyle name="Header2 23 3 8" xfId="20675"/>
    <cellStyle name="Header2 23 3 8 2" xfId="20676"/>
    <cellStyle name="Header2 23 3 8 2 2" xfId="20677"/>
    <cellStyle name="Header2 23 3 8 2 2 2" xfId="20678"/>
    <cellStyle name="Header2 23 3 8 2 2 3" xfId="20679"/>
    <cellStyle name="Header2 23 3 8 2 2 4" xfId="20680"/>
    <cellStyle name="Header2 23 3 8 2 2 5" xfId="20681"/>
    <cellStyle name="Header2 23 3 8 2 3" xfId="20682"/>
    <cellStyle name="Header2 23 3 8 2 3 2" xfId="20683"/>
    <cellStyle name="Header2 23 3 8 2 3 3" xfId="20684"/>
    <cellStyle name="Header2 23 3 8 2 3 4" xfId="20685"/>
    <cellStyle name="Header2 23 3 8 2 4" xfId="20686"/>
    <cellStyle name="Header2 23 3 8 2 5" xfId="20687"/>
    <cellStyle name="Header2 23 3 8 2 6" xfId="20688"/>
    <cellStyle name="Header2 23 3 8 3" xfId="20689"/>
    <cellStyle name="Header2 23 3 8 3 2" xfId="20690"/>
    <cellStyle name="Header2 23 3 8 3 2 2" xfId="20691"/>
    <cellStyle name="Header2 23 3 8 3 2 3" xfId="20692"/>
    <cellStyle name="Header2 23 3 8 3 2 4" xfId="20693"/>
    <cellStyle name="Header2 23 3 8 3 3" xfId="20694"/>
    <cellStyle name="Header2 23 3 8 3 3 2" xfId="20695"/>
    <cellStyle name="Header2 23 3 8 3 3 3" xfId="20696"/>
    <cellStyle name="Header2 23 3 8 3 3 4" xfId="20697"/>
    <cellStyle name="Header2 23 3 8 3 4" xfId="20698"/>
    <cellStyle name="Header2 23 3 8 3 5" xfId="20699"/>
    <cellStyle name="Header2 23 3 8 3 6" xfId="20700"/>
    <cellStyle name="Header2 23 3 8 4" xfId="20701"/>
    <cellStyle name="Header2 23 3 8 5" xfId="20702"/>
    <cellStyle name="Header2 23 3 9" xfId="20703"/>
    <cellStyle name="Header2 23 3 9 2" xfId="20704"/>
    <cellStyle name="Header2 23 3 9 2 2" xfId="20705"/>
    <cellStyle name="Header2 23 3 9 2 2 2" xfId="20706"/>
    <cellStyle name="Header2 23 3 9 2 2 3" xfId="20707"/>
    <cellStyle name="Header2 23 3 9 2 2 4" xfId="20708"/>
    <cellStyle name="Header2 23 3 9 2 2 5" xfId="20709"/>
    <cellStyle name="Header2 23 3 9 2 3" xfId="20710"/>
    <cellStyle name="Header2 23 3 9 2 3 2" xfId="20711"/>
    <cellStyle name="Header2 23 3 9 2 3 3" xfId="20712"/>
    <cellStyle name="Header2 23 3 9 2 3 4" xfId="20713"/>
    <cellStyle name="Header2 23 3 9 2 4" xfId="20714"/>
    <cellStyle name="Header2 23 3 9 2 5" xfId="20715"/>
    <cellStyle name="Header2 23 3 9 2 6" xfId="20716"/>
    <cellStyle name="Header2 23 3 9 3" xfId="20717"/>
    <cellStyle name="Header2 23 3 9 3 2" xfId="20718"/>
    <cellStyle name="Header2 23 3 9 3 2 2" xfId="20719"/>
    <cellStyle name="Header2 23 3 9 3 2 3" xfId="20720"/>
    <cellStyle name="Header2 23 3 9 3 2 4" xfId="20721"/>
    <cellStyle name="Header2 23 3 9 3 3" xfId="20722"/>
    <cellStyle name="Header2 23 3 9 3 3 2" xfId="20723"/>
    <cellStyle name="Header2 23 3 9 3 3 3" xfId="20724"/>
    <cellStyle name="Header2 23 3 9 3 3 4" xfId="20725"/>
    <cellStyle name="Header2 23 3 9 3 4" xfId="20726"/>
    <cellStyle name="Header2 23 3 9 3 5" xfId="20727"/>
    <cellStyle name="Header2 23 3 9 3 6" xfId="20728"/>
    <cellStyle name="Header2 23 3 9 4" xfId="20729"/>
    <cellStyle name="Header2 23 3 9 5" xfId="20730"/>
    <cellStyle name="Header2 24" xfId="20731"/>
    <cellStyle name="Header2 24 2" xfId="20732"/>
    <cellStyle name="Header2 24 2 10" xfId="20733"/>
    <cellStyle name="Header2 24 2 10 2" xfId="20734"/>
    <cellStyle name="Header2 24 2 10 2 2" xfId="20735"/>
    <cellStyle name="Header2 24 2 10 2 2 2" xfId="20736"/>
    <cellStyle name="Header2 24 2 10 2 2 3" xfId="20737"/>
    <cellStyle name="Header2 24 2 10 2 2 4" xfId="20738"/>
    <cellStyle name="Header2 24 2 10 2 2 5" xfId="20739"/>
    <cellStyle name="Header2 24 2 10 2 3" xfId="20740"/>
    <cellStyle name="Header2 24 2 10 2 3 2" xfId="20741"/>
    <cellStyle name="Header2 24 2 10 2 3 3" xfId="20742"/>
    <cellStyle name="Header2 24 2 10 2 3 4" xfId="20743"/>
    <cellStyle name="Header2 24 2 10 2 4" xfId="20744"/>
    <cellStyle name="Header2 24 2 10 2 5" xfId="20745"/>
    <cellStyle name="Header2 24 2 10 2 6" xfId="20746"/>
    <cellStyle name="Header2 24 2 10 3" xfId="20747"/>
    <cellStyle name="Header2 24 2 10 3 2" xfId="20748"/>
    <cellStyle name="Header2 24 2 10 3 2 2" xfId="20749"/>
    <cellStyle name="Header2 24 2 10 3 2 3" xfId="20750"/>
    <cellStyle name="Header2 24 2 10 3 2 4" xfId="20751"/>
    <cellStyle name="Header2 24 2 10 3 3" xfId="20752"/>
    <cellStyle name="Header2 24 2 10 3 3 2" xfId="20753"/>
    <cellStyle name="Header2 24 2 10 3 3 3" xfId="20754"/>
    <cellStyle name="Header2 24 2 10 3 3 4" xfId="20755"/>
    <cellStyle name="Header2 24 2 10 3 4" xfId="20756"/>
    <cellStyle name="Header2 24 2 10 3 5" xfId="20757"/>
    <cellStyle name="Header2 24 2 10 3 6" xfId="20758"/>
    <cellStyle name="Header2 24 2 10 4" xfId="20759"/>
    <cellStyle name="Header2 24 2 10 5" xfId="20760"/>
    <cellStyle name="Header2 24 2 11" xfId="20761"/>
    <cellStyle name="Header2 24 2 11 2" xfId="20762"/>
    <cellStyle name="Header2 24 2 11 2 2" xfId="20763"/>
    <cellStyle name="Header2 24 2 11 2 2 2" xfId="20764"/>
    <cellStyle name="Header2 24 2 11 2 2 3" xfId="20765"/>
    <cellStyle name="Header2 24 2 11 2 2 4" xfId="20766"/>
    <cellStyle name="Header2 24 2 11 2 2 5" xfId="20767"/>
    <cellStyle name="Header2 24 2 11 2 3" xfId="20768"/>
    <cellStyle name="Header2 24 2 11 2 3 2" xfId="20769"/>
    <cellStyle name="Header2 24 2 11 2 3 3" xfId="20770"/>
    <cellStyle name="Header2 24 2 11 2 3 4" xfId="20771"/>
    <cellStyle name="Header2 24 2 11 2 4" xfId="20772"/>
    <cellStyle name="Header2 24 2 11 2 5" xfId="20773"/>
    <cellStyle name="Header2 24 2 11 2 6" xfId="20774"/>
    <cellStyle name="Header2 24 2 11 3" xfId="20775"/>
    <cellStyle name="Header2 24 2 11 3 2" xfId="20776"/>
    <cellStyle name="Header2 24 2 11 3 2 2" xfId="20777"/>
    <cellStyle name="Header2 24 2 11 3 2 3" xfId="20778"/>
    <cellStyle name="Header2 24 2 11 3 2 4" xfId="20779"/>
    <cellStyle name="Header2 24 2 11 3 3" xfId="20780"/>
    <cellStyle name="Header2 24 2 11 3 3 2" xfId="20781"/>
    <cellStyle name="Header2 24 2 11 3 3 3" xfId="20782"/>
    <cellStyle name="Header2 24 2 11 3 3 4" xfId="20783"/>
    <cellStyle name="Header2 24 2 11 3 4" xfId="20784"/>
    <cellStyle name="Header2 24 2 11 3 5" xfId="20785"/>
    <cellStyle name="Header2 24 2 11 3 6" xfId="20786"/>
    <cellStyle name="Header2 24 2 11 4" xfId="20787"/>
    <cellStyle name="Header2 24 2 11 5" xfId="20788"/>
    <cellStyle name="Header2 24 2 12" xfId="20789"/>
    <cellStyle name="Header2 24 2 12 2" xfId="20790"/>
    <cellStyle name="Header2 24 2 12 2 2" xfId="20791"/>
    <cellStyle name="Header2 24 2 12 2 2 2" xfId="20792"/>
    <cellStyle name="Header2 24 2 12 2 2 3" xfId="20793"/>
    <cellStyle name="Header2 24 2 12 2 2 4" xfId="20794"/>
    <cellStyle name="Header2 24 2 12 2 2 5" xfId="20795"/>
    <cellStyle name="Header2 24 2 12 2 3" xfId="20796"/>
    <cellStyle name="Header2 24 2 12 2 3 2" xfId="20797"/>
    <cellStyle name="Header2 24 2 12 2 3 3" xfId="20798"/>
    <cellStyle name="Header2 24 2 12 2 3 4" xfId="20799"/>
    <cellStyle name="Header2 24 2 12 2 4" xfId="20800"/>
    <cellStyle name="Header2 24 2 12 2 5" xfId="20801"/>
    <cellStyle name="Header2 24 2 12 2 6" xfId="20802"/>
    <cellStyle name="Header2 24 2 12 3" xfId="20803"/>
    <cellStyle name="Header2 24 2 12 3 2" xfId="20804"/>
    <cellStyle name="Header2 24 2 12 3 2 2" xfId="20805"/>
    <cellStyle name="Header2 24 2 12 3 2 3" xfId="20806"/>
    <cellStyle name="Header2 24 2 12 3 2 4" xfId="20807"/>
    <cellStyle name="Header2 24 2 12 3 3" xfId="20808"/>
    <cellStyle name="Header2 24 2 12 3 3 2" xfId="20809"/>
    <cellStyle name="Header2 24 2 12 3 3 3" xfId="20810"/>
    <cellStyle name="Header2 24 2 12 3 3 4" xfId="20811"/>
    <cellStyle name="Header2 24 2 12 3 4" xfId="20812"/>
    <cellStyle name="Header2 24 2 12 3 5" xfId="20813"/>
    <cellStyle name="Header2 24 2 12 3 6" xfId="20814"/>
    <cellStyle name="Header2 24 2 12 4" xfId="20815"/>
    <cellStyle name="Header2 24 2 12 5" xfId="20816"/>
    <cellStyle name="Header2 24 2 13" xfId="20817"/>
    <cellStyle name="Header2 24 2 13 2" xfId="20818"/>
    <cellStyle name="Header2 24 2 13 2 2" xfId="20819"/>
    <cellStyle name="Header2 24 2 13 2 2 2" xfId="20820"/>
    <cellStyle name="Header2 24 2 13 2 2 3" xfId="20821"/>
    <cellStyle name="Header2 24 2 13 2 2 4" xfId="20822"/>
    <cellStyle name="Header2 24 2 13 2 2 5" xfId="20823"/>
    <cellStyle name="Header2 24 2 13 2 3" xfId="20824"/>
    <cellStyle name="Header2 24 2 13 2 3 2" xfId="20825"/>
    <cellStyle name="Header2 24 2 13 2 3 3" xfId="20826"/>
    <cellStyle name="Header2 24 2 13 2 3 4" xfId="20827"/>
    <cellStyle name="Header2 24 2 13 2 4" xfId="20828"/>
    <cellStyle name="Header2 24 2 13 2 5" xfId="20829"/>
    <cellStyle name="Header2 24 2 13 2 6" xfId="20830"/>
    <cellStyle name="Header2 24 2 13 3" xfId="20831"/>
    <cellStyle name="Header2 24 2 13 3 2" xfId="20832"/>
    <cellStyle name="Header2 24 2 13 3 2 2" xfId="20833"/>
    <cellStyle name="Header2 24 2 13 3 2 3" xfId="20834"/>
    <cellStyle name="Header2 24 2 13 3 2 4" xfId="20835"/>
    <cellStyle name="Header2 24 2 13 3 3" xfId="20836"/>
    <cellStyle name="Header2 24 2 13 3 3 2" xfId="20837"/>
    <cellStyle name="Header2 24 2 13 3 3 3" xfId="20838"/>
    <cellStyle name="Header2 24 2 13 3 3 4" xfId="20839"/>
    <cellStyle name="Header2 24 2 13 3 4" xfId="20840"/>
    <cellStyle name="Header2 24 2 13 3 5" xfId="20841"/>
    <cellStyle name="Header2 24 2 13 3 6" xfId="20842"/>
    <cellStyle name="Header2 24 2 13 4" xfId="20843"/>
    <cellStyle name="Header2 24 2 13 5" xfId="20844"/>
    <cellStyle name="Header2 24 2 2" xfId="20845"/>
    <cellStyle name="Header2 24 2 2 2" xfId="20846"/>
    <cellStyle name="Header2 24 2 2 2 2" xfId="20847"/>
    <cellStyle name="Header2 24 2 2 2 2 2" xfId="20848"/>
    <cellStyle name="Header2 24 2 2 2 2 2 2" xfId="20849"/>
    <cellStyle name="Header2 24 2 2 2 2 2 3" xfId="20850"/>
    <cellStyle name="Header2 24 2 2 2 2 2 4" xfId="20851"/>
    <cellStyle name="Header2 24 2 2 2 2 2 5" xfId="20852"/>
    <cellStyle name="Header2 24 2 2 2 2 3" xfId="20853"/>
    <cellStyle name="Header2 24 2 2 2 2 3 2" xfId="20854"/>
    <cellStyle name="Header2 24 2 2 2 2 3 3" xfId="20855"/>
    <cellStyle name="Header2 24 2 2 2 2 3 4" xfId="20856"/>
    <cellStyle name="Header2 24 2 2 2 2 4" xfId="20857"/>
    <cellStyle name="Header2 24 2 2 2 2 5" xfId="20858"/>
    <cellStyle name="Header2 24 2 2 2 2 6" xfId="20859"/>
    <cellStyle name="Header2 24 2 2 2 3" xfId="20860"/>
    <cellStyle name="Header2 24 2 2 2 3 2" xfId="20861"/>
    <cellStyle name="Header2 24 2 2 2 3 2 2" xfId="20862"/>
    <cellStyle name="Header2 24 2 2 2 3 2 3" xfId="20863"/>
    <cellStyle name="Header2 24 2 2 2 3 2 4" xfId="20864"/>
    <cellStyle name="Header2 24 2 2 2 3 3" xfId="20865"/>
    <cellStyle name="Header2 24 2 2 2 3 3 2" xfId="20866"/>
    <cellStyle name="Header2 24 2 2 2 3 3 3" xfId="20867"/>
    <cellStyle name="Header2 24 2 2 2 3 3 4" xfId="20868"/>
    <cellStyle name="Header2 24 2 2 2 3 4" xfId="20869"/>
    <cellStyle name="Header2 24 2 2 2 3 5" xfId="20870"/>
    <cellStyle name="Header2 24 2 2 2 3 6" xfId="20871"/>
    <cellStyle name="Header2 24 2 2 2 4" xfId="20872"/>
    <cellStyle name="Header2 24 2 2 2 5" xfId="20873"/>
    <cellStyle name="Header2 24 2 2 3" xfId="20874"/>
    <cellStyle name="Header2 24 2 2 3 2" xfId="20875"/>
    <cellStyle name="Header2 24 2 2 3 2 2" xfId="20876"/>
    <cellStyle name="Header2 24 2 2 3 2 2 2" xfId="20877"/>
    <cellStyle name="Header2 24 2 2 3 2 2 3" xfId="20878"/>
    <cellStyle name="Header2 24 2 2 3 2 2 4" xfId="20879"/>
    <cellStyle name="Header2 24 2 2 3 2 2 5" xfId="20880"/>
    <cellStyle name="Header2 24 2 2 3 2 3" xfId="20881"/>
    <cellStyle name="Header2 24 2 2 3 2 3 2" xfId="20882"/>
    <cellStyle name="Header2 24 2 2 3 2 3 3" xfId="20883"/>
    <cellStyle name="Header2 24 2 2 3 2 3 4" xfId="20884"/>
    <cellStyle name="Header2 24 2 2 3 2 4" xfId="20885"/>
    <cellStyle name="Header2 24 2 2 3 2 5" xfId="20886"/>
    <cellStyle name="Header2 24 2 2 3 2 6" xfId="20887"/>
    <cellStyle name="Header2 24 2 2 3 3" xfId="20888"/>
    <cellStyle name="Header2 24 2 2 3 3 2" xfId="20889"/>
    <cellStyle name="Header2 24 2 2 3 3 2 2" xfId="20890"/>
    <cellStyle name="Header2 24 2 2 3 3 2 3" xfId="20891"/>
    <cellStyle name="Header2 24 2 2 3 3 2 4" xfId="20892"/>
    <cellStyle name="Header2 24 2 2 3 3 3" xfId="20893"/>
    <cellStyle name="Header2 24 2 2 3 3 3 2" xfId="20894"/>
    <cellStyle name="Header2 24 2 2 3 3 3 3" xfId="20895"/>
    <cellStyle name="Header2 24 2 2 3 3 3 4" xfId="20896"/>
    <cellStyle name="Header2 24 2 2 3 3 4" xfId="20897"/>
    <cellStyle name="Header2 24 2 2 3 3 5" xfId="20898"/>
    <cellStyle name="Header2 24 2 2 3 3 6" xfId="20899"/>
    <cellStyle name="Header2 24 2 2 3 4" xfId="20900"/>
    <cellStyle name="Header2 24 2 2 3 5" xfId="20901"/>
    <cellStyle name="Header2 24 2 3" xfId="20902"/>
    <cellStyle name="Header2 24 2 3 2" xfId="20903"/>
    <cellStyle name="Header2 24 2 3 2 2" xfId="20904"/>
    <cellStyle name="Header2 24 2 3 2 3" xfId="20905"/>
    <cellStyle name="Header2 24 2 3 3" xfId="20906"/>
    <cellStyle name="Header2 24 2 4" xfId="20907"/>
    <cellStyle name="Header2 24 2 4 2" xfId="20908"/>
    <cellStyle name="Header2 24 2 4 2 2" xfId="20909"/>
    <cellStyle name="Header2 24 2 4 2 3" xfId="20910"/>
    <cellStyle name="Header2 24 2 4 3" xfId="20911"/>
    <cellStyle name="Header2 24 2 5" xfId="20912"/>
    <cellStyle name="Header2 24 2 5 2" xfId="20913"/>
    <cellStyle name="Header2 24 2 5 2 2" xfId="20914"/>
    <cellStyle name="Header2 24 2 5 2 3" xfId="20915"/>
    <cellStyle name="Header2 24 2 5 3" xfId="20916"/>
    <cellStyle name="Header2 24 2 6" xfId="20917"/>
    <cellStyle name="Header2 24 2 6 2" xfId="20918"/>
    <cellStyle name="Header2 24 2 6 2 2" xfId="20919"/>
    <cellStyle name="Header2 24 2 6 2 2 2" xfId="20920"/>
    <cellStyle name="Header2 24 2 6 2 2 3" xfId="20921"/>
    <cellStyle name="Header2 24 2 6 2 2 4" xfId="20922"/>
    <cellStyle name="Header2 24 2 6 2 2 5" xfId="20923"/>
    <cellStyle name="Header2 24 2 6 2 3" xfId="20924"/>
    <cellStyle name="Header2 24 2 6 2 3 2" xfId="20925"/>
    <cellStyle name="Header2 24 2 6 2 3 3" xfId="20926"/>
    <cellStyle name="Header2 24 2 6 2 3 4" xfId="20927"/>
    <cellStyle name="Header2 24 2 6 2 4" xfId="20928"/>
    <cellStyle name="Header2 24 2 6 2 5" xfId="20929"/>
    <cellStyle name="Header2 24 2 6 2 6" xfId="20930"/>
    <cellStyle name="Header2 24 2 6 3" xfId="20931"/>
    <cellStyle name="Header2 24 2 6 3 2" xfId="20932"/>
    <cellStyle name="Header2 24 2 6 3 2 2" xfId="20933"/>
    <cellStyle name="Header2 24 2 6 3 2 3" xfId="20934"/>
    <cellStyle name="Header2 24 2 6 3 2 4" xfId="20935"/>
    <cellStyle name="Header2 24 2 6 3 3" xfId="20936"/>
    <cellStyle name="Header2 24 2 6 3 3 2" xfId="20937"/>
    <cellStyle name="Header2 24 2 6 3 3 3" xfId="20938"/>
    <cellStyle name="Header2 24 2 6 3 3 4" xfId="20939"/>
    <cellStyle name="Header2 24 2 6 3 4" xfId="20940"/>
    <cellStyle name="Header2 24 2 6 3 5" xfId="20941"/>
    <cellStyle name="Header2 24 2 6 3 6" xfId="20942"/>
    <cellStyle name="Header2 24 2 6 4" xfId="20943"/>
    <cellStyle name="Header2 24 2 6 5" xfId="20944"/>
    <cellStyle name="Header2 24 2 7" xfId="20945"/>
    <cellStyle name="Header2 24 2 7 2" xfId="20946"/>
    <cellStyle name="Header2 24 2 7 2 2" xfId="20947"/>
    <cellStyle name="Header2 24 2 7 2 2 2" xfId="20948"/>
    <cellStyle name="Header2 24 2 7 2 2 3" xfId="20949"/>
    <cellStyle name="Header2 24 2 7 2 2 4" xfId="20950"/>
    <cellStyle name="Header2 24 2 7 2 2 5" xfId="20951"/>
    <cellStyle name="Header2 24 2 7 2 3" xfId="20952"/>
    <cellStyle name="Header2 24 2 7 2 3 2" xfId="20953"/>
    <cellStyle name="Header2 24 2 7 2 3 3" xfId="20954"/>
    <cellStyle name="Header2 24 2 7 2 3 4" xfId="20955"/>
    <cellStyle name="Header2 24 2 7 2 4" xfId="20956"/>
    <cellStyle name="Header2 24 2 7 2 5" xfId="20957"/>
    <cellStyle name="Header2 24 2 7 2 6" xfId="20958"/>
    <cellStyle name="Header2 24 2 7 3" xfId="20959"/>
    <cellStyle name="Header2 24 2 7 3 2" xfId="20960"/>
    <cellStyle name="Header2 24 2 7 3 2 2" xfId="20961"/>
    <cellStyle name="Header2 24 2 7 3 2 3" xfId="20962"/>
    <cellStyle name="Header2 24 2 7 3 2 4" xfId="20963"/>
    <cellStyle name="Header2 24 2 7 3 3" xfId="20964"/>
    <cellStyle name="Header2 24 2 7 3 3 2" xfId="20965"/>
    <cellStyle name="Header2 24 2 7 3 3 3" xfId="20966"/>
    <cellStyle name="Header2 24 2 7 3 3 4" xfId="20967"/>
    <cellStyle name="Header2 24 2 7 3 4" xfId="20968"/>
    <cellStyle name="Header2 24 2 7 3 5" xfId="20969"/>
    <cellStyle name="Header2 24 2 7 3 6" xfId="20970"/>
    <cellStyle name="Header2 24 2 7 4" xfId="20971"/>
    <cellStyle name="Header2 24 2 7 5" xfId="20972"/>
    <cellStyle name="Header2 24 2 8" xfId="20973"/>
    <cellStyle name="Header2 24 2 8 2" xfId="20974"/>
    <cellStyle name="Header2 24 2 8 2 2" xfId="20975"/>
    <cellStyle name="Header2 24 2 8 2 2 2" xfId="20976"/>
    <cellStyle name="Header2 24 2 8 2 2 3" xfId="20977"/>
    <cellStyle name="Header2 24 2 8 2 2 4" xfId="20978"/>
    <cellStyle name="Header2 24 2 8 2 2 5" xfId="20979"/>
    <cellStyle name="Header2 24 2 8 2 3" xfId="20980"/>
    <cellStyle name="Header2 24 2 8 2 3 2" xfId="20981"/>
    <cellStyle name="Header2 24 2 8 2 3 3" xfId="20982"/>
    <cellStyle name="Header2 24 2 8 2 3 4" xfId="20983"/>
    <cellStyle name="Header2 24 2 8 2 4" xfId="20984"/>
    <cellStyle name="Header2 24 2 8 2 5" xfId="20985"/>
    <cellStyle name="Header2 24 2 8 2 6" xfId="20986"/>
    <cellStyle name="Header2 24 2 8 3" xfId="20987"/>
    <cellStyle name="Header2 24 2 8 3 2" xfId="20988"/>
    <cellStyle name="Header2 24 2 8 3 2 2" xfId="20989"/>
    <cellStyle name="Header2 24 2 8 3 2 3" xfId="20990"/>
    <cellStyle name="Header2 24 2 8 3 2 4" xfId="20991"/>
    <cellStyle name="Header2 24 2 8 3 3" xfId="20992"/>
    <cellStyle name="Header2 24 2 8 3 3 2" xfId="20993"/>
    <cellStyle name="Header2 24 2 8 3 3 3" xfId="20994"/>
    <cellStyle name="Header2 24 2 8 3 3 4" xfId="20995"/>
    <cellStyle name="Header2 24 2 8 3 4" xfId="20996"/>
    <cellStyle name="Header2 24 2 8 3 5" xfId="20997"/>
    <cellStyle name="Header2 24 2 8 3 6" xfId="20998"/>
    <cellStyle name="Header2 24 2 8 4" xfId="20999"/>
    <cellStyle name="Header2 24 2 8 5" xfId="21000"/>
    <cellStyle name="Header2 24 2 9" xfId="21001"/>
    <cellStyle name="Header2 24 2 9 2" xfId="21002"/>
    <cellStyle name="Header2 24 2 9 2 2" xfId="21003"/>
    <cellStyle name="Header2 24 2 9 2 2 2" xfId="21004"/>
    <cellStyle name="Header2 24 2 9 2 2 3" xfId="21005"/>
    <cellStyle name="Header2 24 2 9 2 2 4" xfId="21006"/>
    <cellStyle name="Header2 24 2 9 2 2 5" xfId="21007"/>
    <cellStyle name="Header2 24 2 9 2 3" xfId="21008"/>
    <cellStyle name="Header2 24 2 9 2 3 2" xfId="21009"/>
    <cellStyle name="Header2 24 2 9 2 3 3" xfId="21010"/>
    <cellStyle name="Header2 24 2 9 2 3 4" xfId="21011"/>
    <cellStyle name="Header2 24 2 9 2 4" xfId="21012"/>
    <cellStyle name="Header2 24 2 9 2 5" xfId="21013"/>
    <cellStyle name="Header2 24 2 9 2 6" xfId="21014"/>
    <cellStyle name="Header2 24 2 9 3" xfId="21015"/>
    <cellStyle name="Header2 24 2 9 3 2" xfId="21016"/>
    <cellStyle name="Header2 24 2 9 3 2 2" xfId="21017"/>
    <cellStyle name="Header2 24 2 9 3 2 3" xfId="21018"/>
    <cellStyle name="Header2 24 2 9 3 2 4" xfId="21019"/>
    <cellStyle name="Header2 24 2 9 3 3" xfId="21020"/>
    <cellStyle name="Header2 24 2 9 3 3 2" xfId="21021"/>
    <cellStyle name="Header2 24 2 9 3 3 3" xfId="21022"/>
    <cellStyle name="Header2 24 2 9 3 3 4" xfId="21023"/>
    <cellStyle name="Header2 24 2 9 3 4" xfId="21024"/>
    <cellStyle name="Header2 24 2 9 3 5" xfId="21025"/>
    <cellStyle name="Header2 24 2 9 3 6" xfId="21026"/>
    <cellStyle name="Header2 24 2 9 4" xfId="21027"/>
    <cellStyle name="Header2 24 2 9 5" xfId="21028"/>
    <cellStyle name="Header2 24 3" xfId="21029"/>
    <cellStyle name="Header2 24 3 10" xfId="21030"/>
    <cellStyle name="Header2 24 3 10 2" xfId="21031"/>
    <cellStyle name="Header2 24 3 10 2 2" xfId="21032"/>
    <cellStyle name="Header2 24 3 10 2 2 2" xfId="21033"/>
    <cellStyle name="Header2 24 3 10 2 2 3" xfId="21034"/>
    <cellStyle name="Header2 24 3 10 2 2 4" xfId="21035"/>
    <cellStyle name="Header2 24 3 10 2 2 5" xfId="21036"/>
    <cellStyle name="Header2 24 3 10 2 3" xfId="21037"/>
    <cellStyle name="Header2 24 3 10 2 3 2" xfId="21038"/>
    <cellStyle name="Header2 24 3 10 2 3 3" xfId="21039"/>
    <cellStyle name="Header2 24 3 10 2 3 4" xfId="21040"/>
    <cellStyle name="Header2 24 3 10 2 4" xfId="21041"/>
    <cellStyle name="Header2 24 3 10 2 5" xfId="21042"/>
    <cellStyle name="Header2 24 3 10 2 6" xfId="21043"/>
    <cellStyle name="Header2 24 3 10 3" xfId="21044"/>
    <cellStyle name="Header2 24 3 10 3 2" xfId="21045"/>
    <cellStyle name="Header2 24 3 10 3 2 2" xfId="21046"/>
    <cellStyle name="Header2 24 3 10 3 2 3" xfId="21047"/>
    <cellStyle name="Header2 24 3 10 3 2 4" xfId="21048"/>
    <cellStyle name="Header2 24 3 10 3 3" xfId="21049"/>
    <cellStyle name="Header2 24 3 10 3 3 2" xfId="21050"/>
    <cellStyle name="Header2 24 3 10 3 3 3" xfId="21051"/>
    <cellStyle name="Header2 24 3 10 3 3 4" xfId="21052"/>
    <cellStyle name="Header2 24 3 10 3 4" xfId="21053"/>
    <cellStyle name="Header2 24 3 10 3 5" xfId="21054"/>
    <cellStyle name="Header2 24 3 10 3 6" xfId="21055"/>
    <cellStyle name="Header2 24 3 10 4" xfId="21056"/>
    <cellStyle name="Header2 24 3 10 5" xfId="21057"/>
    <cellStyle name="Header2 24 3 11" xfId="21058"/>
    <cellStyle name="Header2 24 3 11 2" xfId="21059"/>
    <cellStyle name="Header2 24 3 11 2 2" xfId="21060"/>
    <cellStyle name="Header2 24 3 11 2 2 2" xfId="21061"/>
    <cellStyle name="Header2 24 3 11 2 2 3" xfId="21062"/>
    <cellStyle name="Header2 24 3 11 2 2 4" xfId="21063"/>
    <cellStyle name="Header2 24 3 11 2 2 5" xfId="21064"/>
    <cellStyle name="Header2 24 3 11 2 3" xfId="21065"/>
    <cellStyle name="Header2 24 3 11 2 3 2" xfId="21066"/>
    <cellStyle name="Header2 24 3 11 2 3 3" xfId="21067"/>
    <cellStyle name="Header2 24 3 11 2 3 4" xfId="21068"/>
    <cellStyle name="Header2 24 3 11 2 4" xfId="21069"/>
    <cellStyle name="Header2 24 3 11 2 5" xfId="21070"/>
    <cellStyle name="Header2 24 3 11 2 6" xfId="21071"/>
    <cellStyle name="Header2 24 3 11 3" xfId="21072"/>
    <cellStyle name="Header2 24 3 11 3 2" xfId="21073"/>
    <cellStyle name="Header2 24 3 11 3 2 2" xfId="21074"/>
    <cellStyle name="Header2 24 3 11 3 2 3" xfId="21075"/>
    <cellStyle name="Header2 24 3 11 3 2 4" xfId="21076"/>
    <cellStyle name="Header2 24 3 11 3 3" xfId="21077"/>
    <cellStyle name="Header2 24 3 11 3 3 2" xfId="21078"/>
    <cellStyle name="Header2 24 3 11 3 3 3" xfId="21079"/>
    <cellStyle name="Header2 24 3 11 3 3 4" xfId="21080"/>
    <cellStyle name="Header2 24 3 11 3 4" xfId="21081"/>
    <cellStyle name="Header2 24 3 11 3 5" xfId="21082"/>
    <cellStyle name="Header2 24 3 11 3 6" xfId="21083"/>
    <cellStyle name="Header2 24 3 11 4" xfId="21084"/>
    <cellStyle name="Header2 24 3 11 5" xfId="21085"/>
    <cellStyle name="Header2 24 3 12" xfId="21086"/>
    <cellStyle name="Header2 24 3 12 2" xfId="21087"/>
    <cellStyle name="Header2 24 3 12 2 2" xfId="21088"/>
    <cellStyle name="Header2 24 3 12 2 2 2" xfId="21089"/>
    <cellStyle name="Header2 24 3 12 2 2 3" xfId="21090"/>
    <cellStyle name="Header2 24 3 12 2 2 4" xfId="21091"/>
    <cellStyle name="Header2 24 3 12 2 2 5" xfId="21092"/>
    <cellStyle name="Header2 24 3 12 2 3" xfId="21093"/>
    <cellStyle name="Header2 24 3 12 2 3 2" xfId="21094"/>
    <cellStyle name="Header2 24 3 12 2 3 3" xfId="21095"/>
    <cellStyle name="Header2 24 3 12 2 3 4" xfId="21096"/>
    <cellStyle name="Header2 24 3 12 2 4" xfId="21097"/>
    <cellStyle name="Header2 24 3 12 2 5" xfId="21098"/>
    <cellStyle name="Header2 24 3 12 2 6" xfId="21099"/>
    <cellStyle name="Header2 24 3 12 3" xfId="21100"/>
    <cellStyle name="Header2 24 3 12 3 2" xfId="21101"/>
    <cellStyle name="Header2 24 3 12 3 2 2" xfId="21102"/>
    <cellStyle name="Header2 24 3 12 3 2 3" xfId="21103"/>
    <cellStyle name="Header2 24 3 12 3 2 4" xfId="21104"/>
    <cellStyle name="Header2 24 3 12 3 3" xfId="21105"/>
    <cellStyle name="Header2 24 3 12 3 3 2" xfId="21106"/>
    <cellStyle name="Header2 24 3 12 3 3 3" xfId="21107"/>
    <cellStyle name="Header2 24 3 12 3 3 4" xfId="21108"/>
    <cellStyle name="Header2 24 3 12 3 4" xfId="21109"/>
    <cellStyle name="Header2 24 3 12 3 5" xfId="21110"/>
    <cellStyle name="Header2 24 3 12 3 6" xfId="21111"/>
    <cellStyle name="Header2 24 3 12 4" xfId="21112"/>
    <cellStyle name="Header2 24 3 12 5" xfId="21113"/>
    <cellStyle name="Header2 24 3 2" xfId="21114"/>
    <cellStyle name="Header2 24 3 2 2" xfId="21115"/>
    <cellStyle name="Header2 24 3 2 2 2" xfId="21116"/>
    <cellStyle name="Header2 24 3 2 2 3" xfId="21117"/>
    <cellStyle name="Header2 24 3 2 3" xfId="21118"/>
    <cellStyle name="Header2 24 3 3" xfId="21119"/>
    <cellStyle name="Header2 24 3 3 2" xfId="21120"/>
    <cellStyle name="Header2 24 3 3 2 2" xfId="21121"/>
    <cellStyle name="Header2 24 3 3 2 3" xfId="21122"/>
    <cellStyle name="Header2 24 3 3 3" xfId="21123"/>
    <cellStyle name="Header2 24 3 4" xfId="21124"/>
    <cellStyle name="Header2 24 3 4 2" xfId="21125"/>
    <cellStyle name="Header2 24 3 4 2 2" xfId="21126"/>
    <cellStyle name="Header2 24 3 4 2 3" xfId="21127"/>
    <cellStyle name="Header2 24 3 4 3" xfId="21128"/>
    <cellStyle name="Header2 24 3 5" xfId="21129"/>
    <cellStyle name="Header2 24 3 5 2" xfId="21130"/>
    <cellStyle name="Header2 24 3 5 2 2" xfId="21131"/>
    <cellStyle name="Header2 24 3 5 2 2 2" xfId="21132"/>
    <cellStyle name="Header2 24 3 5 2 2 3" xfId="21133"/>
    <cellStyle name="Header2 24 3 5 2 2 4" xfId="21134"/>
    <cellStyle name="Header2 24 3 5 2 2 5" xfId="21135"/>
    <cellStyle name="Header2 24 3 5 2 3" xfId="21136"/>
    <cellStyle name="Header2 24 3 5 2 3 2" xfId="21137"/>
    <cellStyle name="Header2 24 3 5 2 3 3" xfId="21138"/>
    <cellStyle name="Header2 24 3 5 2 3 4" xfId="21139"/>
    <cellStyle name="Header2 24 3 5 2 4" xfId="21140"/>
    <cellStyle name="Header2 24 3 5 2 5" xfId="21141"/>
    <cellStyle name="Header2 24 3 5 2 6" xfId="21142"/>
    <cellStyle name="Header2 24 3 5 3" xfId="21143"/>
    <cellStyle name="Header2 24 3 5 3 2" xfId="21144"/>
    <cellStyle name="Header2 24 3 5 3 2 2" xfId="21145"/>
    <cellStyle name="Header2 24 3 5 3 2 3" xfId="21146"/>
    <cellStyle name="Header2 24 3 5 3 2 4" xfId="21147"/>
    <cellStyle name="Header2 24 3 5 3 3" xfId="21148"/>
    <cellStyle name="Header2 24 3 5 3 3 2" xfId="21149"/>
    <cellStyle name="Header2 24 3 5 3 3 3" xfId="21150"/>
    <cellStyle name="Header2 24 3 5 3 3 4" xfId="21151"/>
    <cellStyle name="Header2 24 3 5 3 4" xfId="21152"/>
    <cellStyle name="Header2 24 3 5 3 5" xfId="21153"/>
    <cellStyle name="Header2 24 3 5 3 6" xfId="21154"/>
    <cellStyle name="Header2 24 3 5 4" xfId="21155"/>
    <cellStyle name="Header2 24 3 5 5" xfId="21156"/>
    <cellStyle name="Header2 24 3 6" xfId="21157"/>
    <cellStyle name="Header2 24 3 6 2" xfId="21158"/>
    <cellStyle name="Header2 24 3 6 2 2" xfId="21159"/>
    <cellStyle name="Header2 24 3 6 2 2 2" xfId="21160"/>
    <cellStyle name="Header2 24 3 6 2 2 3" xfId="21161"/>
    <cellStyle name="Header2 24 3 6 2 2 4" xfId="21162"/>
    <cellStyle name="Header2 24 3 6 2 2 5" xfId="21163"/>
    <cellStyle name="Header2 24 3 6 2 3" xfId="21164"/>
    <cellStyle name="Header2 24 3 6 2 3 2" xfId="21165"/>
    <cellStyle name="Header2 24 3 6 2 3 3" xfId="21166"/>
    <cellStyle name="Header2 24 3 6 2 3 4" xfId="21167"/>
    <cellStyle name="Header2 24 3 6 2 4" xfId="21168"/>
    <cellStyle name="Header2 24 3 6 2 5" xfId="21169"/>
    <cellStyle name="Header2 24 3 6 2 6" xfId="21170"/>
    <cellStyle name="Header2 24 3 6 3" xfId="21171"/>
    <cellStyle name="Header2 24 3 6 3 2" xfId="21172"/>
    <cellStyle name="Header2 24 3 6 3 2 2" xfId="21173"/>
    <cellStyle name="Header2 24 3 6 3 2 3" xfId="21174"/>
    <cellStyle name="Header2 24 3 6 3 2 4" xfId="21175"/>
    <cellStyle name="Header2 24 3 6 3 3" xfId="21176"/>
    <cellStyle name="Header2 24 3 6 3 3 2" xfId="21177"/>
    <cellStyle name="Header2 24 3 6 3 3 3" xfId="21178"/>
    <cellStyle name="Header2 24 3 6 3 3 4" xfId="21179"/>
    <cellStyle name="Header2 24 3 6 3 4" xfId="21180"/>
    <cellStyle name="Header2 24 3 6 3 5" xfId="21181"/>
    <cellStyle name="Header2 24 3 6 3 6" xfId="21182"/>
    <cellStyle name="Header2 24 3 6 4" xfId="21183"/>
    <cellStyle name="Header2 24 3 6 5" xfId="21184"/>
    <cellStyle name="Header2 24 3 7" xfId="21185"/>
    <cellStyle name="Header2 24 3 7 2" xfId="21186"/>
    <cellStyle name="Header2 24 3 7 2 2" xfId="21187"/>
    <cellStyle name="Header2 24 3 7 2 2 2" xfId="21188"/>
    <cellStyle name="Header2 24 3 7 2 2 3" xfId="21189"/>
    <cellStyle name="Header2 24 3 7 2 2 4" xfId="21190"/>
    <cellStyle name="Header2 24 3 7 2 2 5" xfId="21191"/>
    <cellStyle name="Header2 24 3 7 2 3" xfId="21192"/>
    <cellStyle name="Header2 24 3 7 2 3 2" xfId="21193"/>
    <cellStyle name="Header2 24 3 7 2 3 3" xfId="21194"/>
    <cellStyle name="Header2 24 3 7 2 3 4" xfId="21195"/>
    <cellStyle name="Header2 24 3 7 2 4" xfId="21196"/>
    <cellStyle name="Header2 24 3 7 2 5" xfId="21197"/>
    <cellStyle name="Header2 24 3 7 2 6" xfId="21198"/>
    <cellStyle name="Header2 24 3 7 3" xfId="21199"/>
    <cellStyle name="Header2 24 3 7 3 2" xfId="21200"/>
    <cellStyle name="Header2 24 3 7 3 2 2" xfId="21201"/>
    <cellStyle name="Header2 24 3 7 3 2 3" xfId="21202"/>
    <cellStyle name="Header2 24 3 7 3 2 4" xfId="21203"/>
    <cellStyle name="Header2 24 3 7 3 3" xfId="21204"/>
    <cellStyle name="Header2 24 3 7 3 3 2" xfId="21205"/>
    <cellStyle name="Header2 24 3 7 3 3 3" xfId="21206"/>
    <cellStyle name="Header2 24 3 7 3 3 4" xfId="21207"/>
    <cellStyle name="Header2 24 3 7 3 4" xfId="21208"/>
    <cellStyle name="Header2 24 3 7 3 5" xfId="21209"/>
    <cellStyle name="Header2 24 3 7 3 6" xfId="21210"/>
    <cellStyle name="Header2 24 3 7 4" xfId="21211"/>
    <cellStyle name="Header2 24 3 7 5" xfId="21212"/>
    <cellStyle name="Header2 24 3 8" xfId="21213"/>
    <cellStyle name="Header2 24 3 8 2" xfId="21214"/>
    <cellStyle name="Header2 24 3 8 2 2" xfId="21215"/>
    <cellStyle name="Header2 24 3 8 2 2 2" xfId="21216"/>
    <cellStyle name="Header2 24 3 8 2 2 3" xfId="21217"/>
    <cellStyle name="Header2 24 3 8 2 2 4" xfId="21218"/>
    <cellStyle name="Header2 24 3 8 2 2 5" xfId="21219"/>
    <cellStyle name="Header2 24 3 8 2 3" xfId="21220"/>
    <cellStyle name="Header2 24 3 8 2 3 2" xfId="21221"/>
    <cellStyle name="Header2 24 3 8 2 3 3" xfId="21222"/>
    <cellStyle name="Header2 24 3 8 2 3 4" xfId="21223"/>
    <cellStyle name="Header2 24 3 8 2 4" xfId="21224"/>
    <cellStyle name="Header2 24 3 8 2 5" xfId="21225"/>
    <cellStyle name="Header2 24 3 8 2 6" xfId="21226"/>
    <cellStyle name="Header2 24 3 8 3" xfId="21227"/>
    <cellStyle name="Header2 24 3 8 3 2" xfId="21228"/>
    <cellStyle name="Header2 24 3 8 3 2 2" xfId="21229"/>
    <cellStyle name="Header2 24 3 8 3 2 3" xfId="21230"/>
    <cellStyle name="Header2 24 3 8 3 2 4" xfId="21231"/>
    <cellStyle name="Header2 24 3 8 3 3" xfId="21232"/>
    <cellStyle name="Header2 24 3 8 3 3 2" xfId="21233"/>
    <cellStyle name="Header2 24 3 8 3 3 3" xfId="21234"/>
    <cellStyle name="Header2 24 3 8 3 3 4" xfId="21235"/>
    <cellStyle name="Header2 24 3 8 3 4" xfId="21236"/>
    <cellStyle name="Header2 24 3 8 3 5" xfId="21237"/>
    <cellStyle name="Header2 24 3 8 3 6" xfId="21238"/>
    <cellStyle name="Header2 24 3 8 4" xfId="21239"/>
    <cellStyle name="Header2 24 3 8 5" xfId="21240"/>
    <cellStyle name="Header2 24 3 9" xfId="21241"/>
    <cellStyle name="Header2 24 3 9 2" xfId="21242"/>
    <cellStyle name="Header2 24 3 9 2 2" xfId="21243"/>
    <cellStyle name="Header2 24 3 9 2 2 2" xfId="21244"/>
    <cellStyle name="Header2 24 3 9 2 2 3" xfId="21245"/>
    <cellStyle name="Header2 24 3 9 2 2 4" xfId="21246"/>
    <cellStyle name="Header2 24 3 9 2 2 5" xfId="21247"/>
    <cellStyle name="Header2 24 3 9 2 3" xfId="21248"/>
    <cellStyle name="Header2 24 3 9 2 3 2" xfId="21249"/>
    <cellStyle name="Header2 24 3 9 2 3 3" xfId="21250"/>
    <cellStyle name="Header2 24 3 9 2 3 4" xfId="21251"/>
    <cellStyle name="Header2 24 3 9 2 4" xfId="21252"/>
    <cellStyle name="Header2 24 3 9 2 5" xfId="21253"/>
    <cellStyle name="Header2 24 3 9 2 6" xfId="21254"/>
    <cellStyle name="Header2 24 3 9 3" xfId="21255"/>
    <cellStyle name="Header2 24 3 9 3 2" xfId="21256"/>
    <cellStyle name="Header2 24 3 9 3 2 2" xfId="21257"/>
    <cellStyle name="Header2 24 3 9 3 2 3" xfId="21258"/>
    <cellStyle name="Header2 24 3 9 3 2 4" xfId="21259"/>
    <cellStyle name="Header2 24 3 9 3 3" xfId="21260"/>
    <cellStyle name="Header2 24 3 9 3 3 2" xfId="21261"/>
    <cellStyle name="Header2 24 3 9 3 3 3" xfId="21262"/>
    <cellStyle name="Header2 24 3 9 3 3 4" xfId="21263"/>
    <cellStyle name="Header2 24 3 9 3 4" xfId="21264"/>
    <cellStyle name="Header2 24 3 9 3 5" xfId="21265"/>
    <cellStyle name="Header2 24 3 9 3 6" xfId="21266"/>
    <cellStyle name="Header2 24 3 9 4" xfId="21267"/>
    <cellStyle name="Header2 24 3 9 5" xfId="21268"/>
    <cellStyle name="Header2 25" xfId="21269"/>
    <cellStyle name="Header2 25 2" xfId="21270"/>
    <cellStyle name="Header2 25 2 10" xfId="21271"/>
    <cellStyle name="Header2 25 2 10 2" xfId="21272"/>
    <cellStyle name="Header2 25 2 10 2 2" xfId="21273"/>
    <cellStyle name="Header2 25 2 10 2 2 2" xfId="21274"/>
    <cellStyle name="Header2 25 2 10 2 2 3" xfId="21275"/>
    <cellStyle name="Header2 25 2 10 2 2 4" xfId="21276"/>
    <cellStyle name="Header2 25 2 10 2 2 5" xfId="21277"/>
    <cellStyle name="Header2 25 2 10 2 3" xfId="21278"/>
    <cellStyle name="Header2 25 2 10 2 3 2" xfId="21279"/>
    <cellStyle name="Header2 25 2 10 2 3 3" xfId="21280"/>
    <cellStyle name="Header2 25 2 10 2 3 4" xfId="21281"/>
    <cellStyle name="Header2 25 2 10 2 4" xfId="21282"/>
    <cellStyle name="Header2 25 2 10 2 5" xfId="21283"/>
    <cellStyle name="Header2 25 2 10 2 6" xfId="21284"/>
    <cellStyle name="Header2 25 2 10 3" xfId="21285"/>
    <cellStyle name="Header2 25 2 10 3 2" xfId="21286"/>
    <cellStyle name="Header2 25 2 10 3 2 2" xfId="21287"/>
    <cellStyle name="Header2 25 2 10 3 2 3" xfId="21288"/>
    <cellStyle name="Header2 25 2 10 3 2 4" xfId="21289"/>
    <cellStyle name="Header2 25 2 10 3 3" xfId="21290"/>
    <cellStyle name="Header2 25 2 10 3 3 2" xfId="21291"/>
    <cellStyle name="Header2 25 2 10 3 3 3" xfId="21292"/>
    <cellStyle name="Header2 25 2 10 3 3 4" xfId="21293"/>
    <cellStyle name="Header2 25 2 10 3 4" xfId="21294"/>
    <cellStyle name="Header2 25 2 10 3 5" xfId="21295"/>
    <cellStyle name="Header2 25 2 10 3 6" xfId="21296"/>
    <cellStyle name="Header2 25 2 10 4" xfId="21297"/>
    <cellStyle name="Header2 25 2 10 5" xfId="21298"/>
    <cellStyle name="Header2 25 2 11" xfId="21299"/>
    <cellStyle name="Header2 25 2 11 2" xfId="21300"/>
    <cellStyle name="Header2 25 2 11 2 2" xfId="21301"/>
    <cellStyle name="Header2 25 2 11 2 2 2" xfId="21302"/>
    <cellStyle name="Header2 25 2 11 2 2 3" xfId="21303"/>
    <cellStyle name="Header2 25 2 11 2 2 4" xfId="21304"/>
    <cellStyle name="Header2 25 2 11 2 2 5" xfId="21305"/>
    <cellStyle name="Header2 25 2 11 2 3" xfId="21306"/>
    <cellStyle name="Header2 25 2 11 2 3 2" xfId="21307"/>
    <cellStyle name="Header2 25 2 11 2 3 3" xfId="21308"/>
    <cellStyle name="Header2 25 2 11 2 3 4" xfId="21309"/>
    <cellStyle name="Header2 25 2 11 2 4" xfId="21310"/>
    <cellStyle name="Header2 25 2 11 2 5" xfId="21311"/>
    <cellStyle name="Header2 25 2 11 2 6" xfId="21312"/>
    <cellStyle name="Header2 25 2 11 3" xfId="21313"/>
    <cellStyle name="Header2 25 2 11 3 2" xfId="21314"/>
    <cellStyle name="Header2 25 2 11 3 2 2" xfId="21315"/>
    <cellStyle name="Header2 25 2 11 3 2 3" xfId="21316"/>
    <cellStyle name="Header2 25 2 11 3 2 4" xfId="21317"/>
    <cellStyle name="Header2 25 2 11 3 3" xfId="21318"/>
    <cellStyle name="Header2 25 2 11 3 3 2" xfId="21319"/>
    <cellStyle name="Header2 25 2 11 3 3 3" xfId="21320"/>
    <cellStyle name="Header2 25 2 11 3 3 4" xfId="21321"/>
    <cellStyle name="Header2 25 2 11 3 4" xfId="21322"/>
    <cellStyle name="Header2 25 2 11 3 5" xfId="21323"/>
    <cellStyle name="Header2 25 2 11 3 6" xfId="21324"/>
    <cellStyle name="Header2 25 2 11 4" xfId="21325"/>
    <cellStyle name="Header2 25 2 11 5" xfId="21326"/>
    <cellStyle name="Header2 25 2 12" xfId="21327"/>
    <cellStyle name="Header2 25 2 12 2" xfId="21328"/>
    <cellStyle name="Header2 25 2 12 2 2" xfId="21329"/>
    <cellStyle name="Header2 25 2 12 2 2 2" xfId="21330"/>
    <cellStyle name="Header2 25 2 12 2 2 3" xfId="21331"/>
    <cellStyle name="Header2 25 2 12 2 2 4" xfId="21332"/>
    <cellStyle name="Header2 25 2 12 2 2 5" xfId="21333"/>
    <cellStyle name="Header2 25 2 12 2 3" xfId="21334"/>
    <cellStyle name="Header2 25 2 12 2 3 2" xfId="21335"/>
    <cellStyle name="Header2 25 2 12 2 3 3" xfId="21336"/>
    <cellStyle name="Header2 25 2 12 2 3 4" xfId="21337"/>
    <cellStyle name="Header2 25 2 12 2 4" xfId="21338"/>
    <cellStyle name="Header2 25 2 12 2 5" xfId="21339"/>
    <cellStyle name="Header2 25 2 12 2 6" xfId="21340"/>
    <cellStyle name="Header2 25 2 12 3" xfId="21341"/>
    <cellStyle name="Header2 25 2 12 3 2" xfId="21342"/>
    <cellStyle name="Header2 25 2 12 3 2 2" xfId="21343"/>
    <cellStyle name="Header2 25 2 12 3 2 3" xfId="21344"/>
    <cellStyle name="Header2 25 2 12 3 2 4" xfId="21345"/>
    <cellStyle name="Header2 25 2 12 3 3" xfId="21346"/>
    <cellStyle name="Header2 25 2 12 3 3 2" xfId="21347"/>
    <cellStyle name="Header2 25 2 12 3 3 3" xfId="21348"/>
    <cellStyle name="Header2 25 2 12 3 3 4" xfId="21349"/>
    <cellStyle name="Header2 25 2 12 3 4" xfId="21350"/>
    <cellStyle name="Header2 25 2 12 3 5" xfId="21351"/>
    <cellStyle name="Header2 25 2 12 3 6" xfId="21352"/>
    <cellStyle name="Header2 25 2 12 4" xfId="21353"/>
    <cellStyle name="Header2 25 2 12 5" xfId="21354"/>
    <cellStyle name="Header2 25 2 13" xfId="21355"/>
    <cellStyle name="Header2 25 2 13 2" xfId="21356"/>
    <cellStyle name="Header2 25 2 13 2 2" xfId="21357"/>
    <cellStyle name="Header2 25 2 13 2 2 2" xfId="21358"/>
    <cellStyle name="Header2 25 2 13 2 2 3" xfId="21359"/>
    <cellStyle name="Header2 25 2 13 2 2 4" xfId="21360"/>
    <cellStyle name="Header2 25 2 13 2 2 5" xfId="21361"/>
    <cellStyle name="Header2 25 2 13 2 3" xfId="21362"/>
    <cellStyle name="Header2 25 2 13 2 3 2" xfId="21363"/>
    <cellStyle name="Header2 25 2 13 2 3 3" xfId="21364"/>
    <cellStyle name="Header2 25 2 13 2 3 4" xfId="21365"/>
    <cellStyle name="Header2 25 2 13 2 4" xfId="21366"/>
    <cellStyle name="Header2 25 2 13 2 5" xfId="21367"/>
    <cellStyle name="Header2 25 2 13 2 6" xfId="21368"/>
    <cellStyle name="Header2 25 2 13 3" xfId="21369"/>
    <cellStyle name="Header2 25 2 13 3 2" xfId="21370"/>
    <cellStyle name="Header2 25 2 13 3 2 2" xfId="21371"/>
    <cellStyle name="Header2 25 2 13 3 2 3" xfId="21372"/>
    <cellStyle name="Header2 25 2 13 3 2 4" xfId="21373"/>
    <cellStyle name="Header2 25 2 13 3 3" xfId="21374"/>
    <cellStyle name="Header2 25 2 13 3 3 2" xfId="21375"/>
    <cellStyle name="Header2 25 2 13 3 3 3" xfId="21376"/>
    <cellStyle name="Header2 25 2 13 3 3 4" xfId="21377"/>
    <cellStyle name="Header2 25 2 13 3 4" xfId="21378"/>
    <cellStyle name="Header2 25 2 13 3 5" xfId="21379"/>
    <cellStyle name="Header2 25 2 13 3 6" xfId="21380"/>
    <cellStyle name="Header2 25 2 13 4" xfId="21381"/>
    <cellStyle name="Header2 25 2 13 5" xfId="21382"/>
    <cellStyle name="Header2 25 2 2" xfId="21383"/>
    <cellStyle name="Header2 25 2 2 2" xfId="21384"/>
    <cellStyle name="Header2 25 2 2 2 2" xfId="21385"/>
    <cellStyle name="Header2 25 2 2 2 2 2" xfId="21386"/>
    <cellStyle name="Header2 25 2 2 2 2 2 2" xfId="21387"/>
    <cellStyle name="Header2 25 2 2 2 2 2 3" xfId="21388"/>
    <cellStyle name="Header2 25 2 2 2 2 2 4" xfId="21389"/>
    <cellStyle name="Header2 25 2 2 2 2 2 5" xfId="21390"/>
    <cellStyle name="Header2 25 2 2 2 2 3" xfId="21391"/>
    <cellStyle name="Header2 25 2 2 2 2 3 2" xfId="21392"/>
    <cellStyle name="Header2 25 2 2 2 2 3 3" xfId="21393"/>
    <cellStyle name="Header2 25 2 2 2 2 3 4" xfId="21394"/>
    <cellStyle name="Header2 25 2 2 2 2 4" xfId="21395"/>
    <cellStyle name="Header2 25 2 2 2 2 5" xfId="21396"/>
    <cellStyle name="Header2 25 2 2 2 2 6" xfId="21397"/>
    <cellStyle name="Header2 25 2 2 2 3" xfId="21398"/>
    <cellStyle name="Header2 25 2 2 2 3 2" xfId="21399"/>
    <cellStyle name="Header2 25 2 2 2 3 2 2" xfId="21400"/>
    <cellStyle name="Header2 25 2 2 2 3 2 3" xfId="21401"/>
    <cellStyle name="Header2 25 2 2 2 3 2 4" xfId="21402"/>
    <cellStyle name="Header2 25 2 2 2 3 3" xfId="21403"/>
    <cellStyle name="Header2 25 2 2 2 3 3 2" xfId="21404"/>
    <cellStyle name="Header2 25 2 2 2 3 3 3" xfId="21405"/>
    <cellStyle name="Header2 25 2 2 2 3 3 4" xfId="21406"/>
    <cellStyle name="Header2 25 2 2 2 3 4" xfId="21407"/>
    <cellStyle name="Header2 25 2 2 2 3 5" xfId="21408"/>
    <cellStyle name="Header2 25 2 2 2 3 6" xfId="21409"/>
    <cellStyle name="Header2 25 2 2 2 4" xfId="21410"/>
    <cellStyle name="Header2 25 2 2 2 5" xfId="21411"/>
    <cellStyle name="Header2 25 2 2 3" xfId="21412"/>
    <cellStyle name="Header2 25 2 2 3 2" xfId="21413"/>
    <cellStyle name="Header2 25 2 2 3 2 2" xfId="21414"/>
    <cellStyle name="Header2 25 2 2 3 2 2 2" xfId="21415"/>
    <cellStyle name="Header2 25 2 2 3 2 2 3" xfId="21416"/>
    <cellStyle name="Header2 25 2 2 3 2 2 4" xfId="21417"/>
    <cellStyle name="Header2 25 2 2 3 2 2 5" xfId="21418"/>
    <cellStyle name="Header2 25 2 2 3 2 3" xfId="21419"/>
    <cellStyle name="Header2 25 2 2 3 2 3 2" xfId="21420"/>
    <cellStyle name="Header2 25 2 2 3 2 3 3" xfId="21421"/>
    <cellStyle name="Header2 25 2 2 3 2 3 4" xfId="21422"/>
    <cellStyle name="Header2 25 2 2 3 2 4" xfId="21423"/>
    <cellStyle name="Header2 25 2 2 3 2 5" xfId="21424"/>
    <cellStyle name="Header2 25 2 2 3 2 6" xfId="21425"/>
    <cellStyle name="Header2 25 2 2 3 3" xfId="21426"/>
    <cellStyle name="Header2 25 2 2 3 3 2" xfId="21427"/>
    <cellStyle name="Header2 25 2 2 3 3 2 2" xfId="21428"/>
    <cellStyle name="Header2 25 2 2 3 3 2 3" xfId="21429"/>
    <cellStyle name="Header2 25 2 2 3 3 2 4" xfId="21430"/>
    <cellStyle name="Header2 25 2 2 3 3 3" xfId="21431"/>
    <cellStyle name="Header2 25 2 2 3 3 3 2" xfId="21432"/>
    <cellStyle name="Header2 25 2 2 3 3 3 3" xfId="21433"/>
    <cellStyle name="Header2 25 2 2 3 3 3 4" xfId="21434"/>
    <cellStyle name="Header2 25 2 2 3 3 4" xfId="21435"/>
    <cellStyle name="Header2 25 2 2 3 3 5" xfId="21436"/>
    <cellStyle name="Header2 25 2 2 3 3 6" xfId="21437"/>
    <cellStyle name="Header2 25 2 2 3 4" xfId="21438"/>
    <cellStyle name="Header2 25 2 2 3 5" xfId="21439"/>
    <cellStyle name="Header2 25 2 3" xfId="21440"/>
    <cellStyle name="Header2 25 2 3 2" xfId="21441"/>
    <cellStyle name="Header2 25 2 3 2 2" xfId="21442"/>
    <cellStyle name="Header2 25 2 3 2 3" xfId="21443"/>
    <cellStyle name="Header2 25 2 3 3" xfId="21444"/>
    <cellStyle name="Header2 25 2 4" xfId="21445"/>
    <cellStyle name="Header2 25 2 4 2" xfId="21446"/>
    <cellStyle name="Header2 25 2 4 2 2" xfId="21447"/>
    <cellStyle name="Header2 25 2 4 2 3" xfId="21448"/>
    <cellStyle name="Header2 25 2 4 3" xfId="21449"/>
    <cellStyle name="Header2 25 2 5" xfId="21450"/>
    <cellStyle name="Header2 25 2 5 2" xfId="21451"/>
    <cellStyle name="Header2 25 2 5 2 2" xfId="21452"/>
    <cellStyle name="Header2 25 2 5 2 3" xfId="21453"/>
    <cellStyle name="Header2 25 2 5 3" xfId="21454"/>
    <cellStyle name="Header2 25 2 6" xfId="21455"/>
    <cellStyle name="Header2 25 2 6 2" xfId="21456"/>
    <cellStyle name="Header2 25 2 6 2 2" xfId="21457"/>
    <cellStyle name="Header2 25 2 6 2 2 2" xfId="21458"/>
    <cellStyle name="Header2 25 2 6 2 2 3" xfId="21459"/>
    <cellStyle name="Header2 25 2 6 2 2 4" xfId="21460"/>
    <cellStyle name="Header2 25 2 6 2 2 5" xfId="21461"/>
    <cellStyle name="Header2 25 2 6 2 3" xfId="21462"/>
    <cellStyle name="Header2 25 2 6 2 3 2" xfId="21463"/>
    <cellStyle name="Header2 25 2 6 2 3 3" xfId="21464"/>
    <cellStyle name="Header2 25 2 6 2 3 4" xfId="21465"/>
    <cellStyle name="Header2 25 2 6 2 4" xfId="21466"/>
    <cellStyle name="Header2 25 2 6 2 5" xfId="21467"/>
    <cellStyle name="Header2 25 2 6 2 6" xfId="21468"/>
    <cellStyle name="Header2 25 2 6 3" xfId="21469"/>
    <cellStyle name="Header2 25 2 6 3 2" xfId="21470"/>
    <cellStyle name="Header2 25 2 6 3 2 2" xfId="21471"/>
    <cellStyle name="Header2 25 2 6 3 2 3" xfId="21472"/>
    <cellStyle name="Header2 25 2 6 3 2 4" xfId="21473"/>
    <cellStyle name="Header2 25 2 6 3 3" xfId="21474"/>
    <cellStyle name="Header2 25 2 6 3 3 2" xfId="21475"/>
    <cellStyle name="Header2 25 2 6 3 3 3" xfId="21476"/>
    <cellStyle name="Header2 25 2 6 3 3 4" xfId="21477"/>
    <cellStyle name="Header2 25 2 6 3 4" xfId="21478"/>
    <cellStyle name="Header2 25 2 6 3 5" xfId="21479"/>
    <cellStyle name="Header2 25 2 6 3 6" xfId="21480"/>
    <cellStyle name="Header2 25 2 6 4" xfId="21481"/>
    <cellStyle name="Header2 25 2 6 5" xfId="21482"/>
    <cellStyle name="Header2 25 2 7" xfId="21483"/>
    <cellStyle name="Header2 25 2 7 2" xfId="21484"/>
    <cellStyle name="Header2 25 2 7 2 2" xfId="21485"/>
    <cellStyle name="Header2 25 2 7 2 2 2" xfId="21486"/>
    <cellStyle name="Header2 25 2 7 2 2 3" xfId="21487"/>
    <cellStyle name="Header2 25 2 7 2 2 4" xfId="21488"/>
    <cellStyle name="Header2 25 2 7 2 2 5" xfId="21489"/>
    <cellStyle name="Header2 25 2 7 2 3" xfId="21490"/>
    <cellStyle name="Header2 25 2 7 2 3 2" xfId="21491"/>
    <cellStyle name="Header2 25 2 7 2 3 3" xfId="21492"/>
    <cellStyle name="Header2 25 2 7 2 3 4" xfId="21493"/>
    <cellStyle name="Header2 25 2 7 2 4" xfId="21494"/>
    <cellStyle name="Header2 25 2 7 2 5" xfId="21495"/>
    <cellStyle name="Header2 25 2 7 2 6" xfId="21496"/>
    <cellStyle name="Header2 25 2 7 3" xfId="21497"/>
    <cellStyle name="Header2 25 2 7 3 2" xfId="21498"/>
    <cellStyle name="Header2 25 2 7 3 2 2" xfId="21499"/>
    <cellStyle name="Header2 25 2 7 3 2 3" xfId="21500"/>
    <cellStyle name="Header2 25 2 7 3 2 4" xfId="21501"/>
    <cellStyle name="Header2 25 2 7 3 3" xfId="21502"/>
    <cellStyle name="Header2 25 2 7 3 3 2" xfId="21503"/>
    <cellStyle name="Header2 25 2 7 3 3 3" xfId="21504"/>
    <cellStyle name="Header2 25 2 7 3 3 4" xfId="21505"/>
    <cellStyle name="Header2 25 2 7 3 4" xfId="21506"/>
    <cellStyle name="Header2 25 2 7 3 5" xfId="21507"/>
    <cellStyle name="Header2 25 2 7 3 6" xfId="21508"/>
    <cellStyle name="Header2 25 2 7 4" xfId="21509"/>
    <cellStyle name="Header2 25 2 7 5" xfId="21510"/>
    <cellStyle name="Header2 25 2 8" xfId="21511"/>
    <cellStyle name="Header2 25 2 8 2" xfId="21512"/>
    <cellStyle name="Header2 25 2 8 2 2" xfId="21513"/>
    <cellStyle name="Header2 25 2 8 2 2 2" xfId="21514"/>
    <cellStyle name="Header2 25 2 8 2 2 3" xfId="21515"/>
    <cellStyle name="Header2 25 2 8 2 2 4" xfId="21516"/>
    <cellStyle name="Header2 25 2 8 2 2 5" xfId="21517"/>
    <cellStyle name="Header2 25 2 8 2 3" xfId="21518"/>
    <cellStyle name="Header2 25 2 8 2 3 2" xfId="21519"/>
    <cellStyle name="Header2 25 2 8 2 3 3" xfId="21520"/>
    <cellStyle name="Header2 25 2 8 2 3 4" xfId="21521"/>
    <cellStyle name="Header2 25 2 8 2 4" xfId="21522"/>
    <cellStyle name="Header2 25 2 8 2 5" xfId="21523"/>
    <cellStyle name="Header2 25 2 8 2 6" xfId="21524"/>
    <cellStyle name="Header2 25 2 8 3" xfId="21525"/>
    <cellStyle name="Header2 25 2 8 3 2" xfId="21526"/>
    <cellStyle name="Header2 25 2 8 3 2 2" xfId="21527"/>
    <cellStyle name="Header2 25 2 8 3 2 3" xfId="21528"/>
    <cellStyle name="Header2 25 2 8 3 2 4" xfId="21529"/>
    <cellStyle name="Header2 25 2 8 3 3" xfId="21530"/>
    <cellStyle name="Header2 25 2 8 3 3 2" xfId="21531"/>
    <cellStyle name="Header2 25 2 8 3 3 3" xfId="21532"/>
    <cellStyle name="Header2 25 2 8 3 3 4" xfId="21533"/>
    <cellStyle name="Header2 25 2 8 3 4" xfId="21534"/>
    <cellStyle name="Header2 25 2 8 3 5" xfId="21535"/>
    <cellStyle name="Header2 25 2 8 3 6" xfId="21536"/>
    <cellStyle name="Header2 25 2 8 4" xfId="21537"/>
    <cellStyle name="Header2 25 2 8 5" xfId="21538"/>
    <cellStyle name="Header2 25 2 9" xfId="21539"/>
    <cellStyle name="Header2 25 2 9 2" xfId="21540"/>
    <cellStyle name="Header2 25 2 9 2 2" xfId="21541"/>
    <cellStyle name="Header2 25 2 9 2 2 2" xfId="21542"/>
    <cellStyle name="Header2 25 2 9 2 2 3" xfId="21543"/>
    <cellStyle name="Header2 25 2 9 2 2 4" xfId="21544"/>
    <cellStyle name="Header2 25 2 9 2 2 5" xfId="21545"/>
    <cellStyle name="Header2 25 2 9 2 3" xfId="21546"/>
    <cellStyle name="Header2 25 2 9 2 3 2" xfId="21547"/>
    <cellStyle name="Header2 25 2 9 2 3 3" xfId="21548"/>
    <cellStyle name="Header2 25 2 9 2 3 4" xfId="21549"/>
    <cellStyle name="Header2 25 2 9 2 4" xfId="21550"/>
    <cellStyle name="Header2 25 2 9 2 5" xfId="21551"/>
    <cellStyle name="Header2 25 2 9 2 6" xfId="21552"/>
    <cellStyle name="Header2 25 2 9 3" xfId="21553"/>
    <cellStyle name="Header2 25 2 9 3 2" xfId="21554"/>
    <cellStyle name="Header2 25 2 9 3 2 2" xfId="21555"/>
    <cellStyle name="Header2 25 2 9 3 2 3" xfId="21556"/>
    <cellStyle name="Header2 25 2 9 3 2 4" xfId="21557"/>
    <cellStyle name="Header2 25 2 9 3 3" xfId="21558"/>
    <cellStyle name="Header2 25 2 9 3 3 2" xfId="21559"/>
    <cellStyle name="Header2 25 2 9 3 3 3" xfId="21560"/>
    <cellStyle name="Header2 25 2 9 3 3 4" xfId="21561"/>
    <cellStyle name="Header2 25 2 9 3 4" xfId="21562"/>
    <cellStyle name="Header2 25 2 9 3 5" xfId="21563"/>
    <cellStyle name="Header2 25 2 9 3 6" xfId="21564"/>
    <cellStyle name="Header2 25 2 9 4" xfId="21565"/>
    <cellStyle name="Header2 25 2 9 5" xfId="21566"/>
    <cellStyle name="Header2 25 3" xfId="21567"/>
    <cellStyle name="Header2 25 3 10" xfId="21568"/>
    <cellStyle name="Header2 25 3 10 2" xfId="21569"/>
    <cellStyle name="Header2 25 3 10 2 2" xfId="21570"/>
    <cellStyle name="Header2 25 3 10 2 2 2" xfId="21571"/>
    <cellStyle name="Header2 25 3 10 2 2 3" xfId="21572"/>
    <cellStyle name="Header2 25 3 10 2 2 4" xfId="21573"/>
    <cellStyle name="Header2 25 3 10 2 2 5" xfId="21574"/>
    <cellStyle name="Header2 25 3 10 2 3" xfId="21575"/>
    <cellStyle name="Header2 25 3 10 2 3 2" xfId="21576"/>
    <cellStyle name="Header2 25 3 10 2 3 3" xfId="21577"/>
    <cellStyle name="Header2 25 3 10 2 3 4" xfId="21578"/>
    <cellStyle name="Header2 25 3 10 2 4" xfId="21579"/>
    <cellStyle name="Header2 25 3 10 2 5" xfId="21580"/>
    <cellStyle name="Header2 25 3 10 2 6" xfId="21581"/>
    <cellStyle name="Header2 25 3 10 3" xfId="21582"/>
    <cellStyle name="Header2 25 3 10 3 2" xfId="21583"/>
    <cellStyle name="Header2 25 3 10 3 2 2" xfId="21584"/>
    <cellStyle name="Header2 25 3 10 3 2 3" xfId="21585"/>
    <cellStyle name="Header2 25 3 10 3 2 4" xfId="21586"/>
    <cellStyle name="Header2 25 3 10 3 3" xfId="21587"/>
    <cellStyle name="Header2 25 3 10 3 3 2" xfId="21588"/>
    <cellStyle name="Header2 25 3 10 3 3 3" xfId="21589"/>
    <cellStyle name="Header2 25 3 10 3 3 4" xfId="21590"/>
    <cellStyle name="Header2 25 3 10 3 4" xfId="21591"/>
    <cellStyle name="Header2 25 3 10 3 5" xfId="21592"/>
    <cellStyle name="Header2 25 3 10 3 6" xfId="21593"/>
    <cellStyle name="Header2 25 3 10 4" xfId="21594"/>
    <cellStyle name="Header2 25 3 10 5" xfId="21595"/>
    <cellStyle name="Header2 25 3 11" xfId="21596"/>
    <cellStyle name="Header2 25 3 11 2" xfId="21597"/>
    <cellStyle name="Header2 25 3 11 2 2" xfId="21598"/>
    <cellStyle name="Header2 25 3 11 2 2 2" xfId="21599"/>
    <cellStyle name="Header2 25 3 11 2 2 3" xfId="21600"/>
    <cellStyle name="Header2 25 3 11 2 2 4" xfId="21601"/>
    <cellStyle name="Header2 25 3 11 2 2 5" xfId="21602"/>
    <cellStyle name="Header2 25 3 11 2 3" xfId="21603"/>
    <cellStyle name="Header2 25 3 11 2 3 2" xfId="21604"/>
    <cellStyle name="Header2 25 3 11 2 3 3" xfId="21605"/>
    <cellStyle name="Header2 25 3 11 2 3 4" xfId="21606"/>
    <cellStyle name="Header2 25 3 11 2 4" xfId="21607"/>
    <cellStyle name="Header2 25 3 11 2 5" xfId="21608"/>
    <cellStyle name="Header2 25 3 11 2 6" xfId="21609"/>
    <cellStyle name="Header2 25 3 11 3" xfId="21610"/>
    <cellStyle name="Header2 25 3 11 3 2" xfId="21611"/>
    <cellStyle name="Header2 25 3 11 3 2 2" xfId="21612"/>
    <cellStyle name="Header2 25 3 11 3 2 3" xfId="21613"/>
    <cellStyle name="Header2 25 3 11 3 2 4" xfId="21614"/>
    <cellStyle name="Header2 25 3 11 3 3" xfId="21615"/>
    <cellStyle name="Header2 25 3 11 3 3 2" xfId="21616"/>
    <cellStyle name="Header2 25 3 11 3 3 3" xfId="21617"/>
    <cellStyle name="Header2 25 3 11 3 3 4" xfId="21618"/>
    <cellStyle name="Header2 25 3 11 3 4" xfId="21619"/>
    <cellStyle name="Header2 25 3 11 3 5" xfId="21620"/>
    <cellStyle name="Header2 25 3 11 3 6" xfId="21621"/>
    <cellStyle name="Header2 25 3 11 4" xfId="21622"/>
    <cellStyle name="Header2 25 3 11 5" xfId="21623"/>
    <cellStyle name="Header2 25 3 12" xfId="21624"/>
    <cellStyle name="Header2 25 3 12 2" xfId="21625"/>
    <cellStyle name="Header2 25 3 12 2 2" xfId="21626"/>
    <cellStyle name="Header2 25 3 12 2 2 2" xfId="21627"/>
    <cellStyle name="Header2 25 3 12 2 2 3" xfId="21628"/>
    <cellStyle name="Header2 25 3 12 2 2 4" xfId="21629"/>
    <cellStyle name="Header2 25 3 12 2 2 5" xfId="21630"/>
    <cellStyle name="Header2 25 3 12 2 3" xfId="21631"/>
    <cellStyle name="Header2 25 3 12 2 3 2" xfId="21632"/>
    <cellStyle name="Header2 25 3 12 2 3 3" xfId="21633"/>
    <cellStyle name="Header2 25 3 12 2 3 4" xfId="21634"/>
    <cellStyle name="Header2 25 3 12 2 4" xfId="21635"/>
    <cellStyle name="Header2 25 3 12 2 5" xfId="21636"/>
    <cellStyle name="Header2 25 3 12 2 6" xfId="21637"/>
    <cellStyle name="Header2 25 3 12 3" xfId="21638"/>
    <cellStyle name="Header2 25 3 12 3 2" xfId="21639"/>
    <cellStyle name="Header2 25 3 12 3 2 2" xfId="21640"/>
    <cellStyle name="Header2 25 3 12 3 2 3" xfId="21641"/>
    <cellStyle name="Header2 25 3 12 3 2 4" xfId="21642"/>
    <cellStyle name="Header2 25 3 12 3 3" xfId="21643"/>
    <cellStyle name="Header2 25 3 12 3 3 2" xfId="21644"/>
    <cellStyle name="Header2 25 3 12 3 3 3" xfId="21645"/>
    <cellStyle name="Header2 25 3 12 3 3 4" xfId="21646"/>
    <cellStyle name="Header2 25 3 12 3 4" xfId="21647"/>
    <cellStyle name="Header2 25 3 12 3 5" xfId="21648"/>
    <cellStyle name="Header2 25 3 12 3 6" xfId="21649"/>
    <cellStyle name="Header2 25 3 12 4" xfId="21650"/>
    <cellStyle name="Header2 25 3 12 5" xfId="21651"/>
    <cellStyle name="Header2 25 3 2" xfId="21652"/>
    <cellStyle name="Header2 25 3 2 2" xfId="21653"/>
    <cellStyle name="Header2 25 3 2 2 2" xfId="21654"/>
    <cellStyle name="Header2 25 3 2 2 3" xfId="21655"/>
    <cellStyle name="Header2 25 3 2 3" xfId="21656"/>
    <cellStyle name="Header2 25 3 3" xfId="21657"/>
    <cellStyle name="Header2 25 3 3 2" xfId="21658"/>
    <cellStyle name="Header2 25 3 3 2 2" xfId="21659"/>
    <cellStyle name="Header2 25 3 3 2 3" xfId="21660"/>
    <cellStyle name="Header2 25 3 3 3" xfId="21661"/>
    <cellStyle name="Header2 25 3 4" xfId="21662"/>
    <cellStyle name="Header2 25 3 4 2" xfId="21663"/>
    <cellStyle name="Header2 25 3 4 2 2" xfId="21664"/>
    <cellStyle name="Header2 25 3 4 2 3" xfId="21665"/>
    <cellStyle name="Header2 25 3 4 3" xfId="21666"/>
    <cellStyle name="Header2 25 3 5" xfId="21667"/>
    <cellStyle name="Header2 25 3 5 2" xfId="21668"/>
    <cellStyle name="Header2 25 3 5 2 2" xfId="21669"/>
    <cellStyle name="Header2 25 3 5 2 2 2" xfId="21670"/>
    <cellStyle name="Header2 25 3 5 2 2 3" xfId="21671"/>
    <cellStyle name="Header2 25 3 5 2 2 4" xfId="21672"/>
    <cellStyle name="Header2 25 3 5 2 2 5" xfId="21673"/>
    <cellStyle name="Header2 25 3 5 2 3" xfId="21674"/>
    <cellStyle name="Header2 25 3 5 2 3 2" xfId="21675"/>
    <cellStyle name="Header2 25 3 5 2 3 3" xfId="21676"/>
    <cellStyle name="Header2 25 3 5 2 3 4" xfId="21677"/>
    <cellStyle name="Header2 25 3 5 2 4" xfId="21678"/>
    <cellStyle name="Header2 25 3 5 2 5" xfId="21679"/>
    <cellStyle name="Header2 25 3 5 2 6" xfId="21680"/>
    <cellStyle name="Header2 25 3 5 3" xfId="21681"/>
    <cellStyle name="Header2 25 3 5 3 2" xfId="21682"/>
    <cellStyle name="Header2 25 3 5 3 2 2" xfId="21683"/>
    <cellStyle name="Header2 25 3 5 3 2 3" xfId="21684"/>
    <cellStyle name="Header2 25 3 5 3 2 4" xfId="21685"/>
    <cellStyle name="Header2 25 3 5 3 3" xfId="21686"/>
    <cellStyle name="Header2 25 3 5 3 3 2" xfId="21687"/>
    <cellStyle name="Header2 25 3 5 3 3 3" xfId="21688"/>
    <cellStyle name="Header2 25 3 5 3 3 4" xfId="21689"/>
    <cellStyle name="Header2 25 3 5 3 4" xfId="21690"/>
    <cellStyle name="Header2 25 3 5 3 5" xfId="21691"/>
    <cellStyle name="Header2 25 3 5 3 6" xfId="21692"/>
    <cellStyle name="Header2 25 3 5 4" xfId="21693"/>
    <cellStyle name="Header2 25 3 5 5" xfId="21694"/>
    <cellStyle name="Header2 25 3 6" xfId="21695"/>
    <cellStyle name="Header2 25 3 6 2" xfId="21696"/>
    <cellStyle name="Header2 25 3 6 2 2" xfId="21697"/>
    <cellStyle name="Header2 25 3 6 2 2 2" xfId="21698"/>
    <cellStyle name="Header2 25 3 6 2 2 3" xfId="21699"/>
    <cellStyle name="Header2 25 3 6 2 2 4" xfId="21700"/>
    <cellStyle name="Header2 25 3 6 2 2 5" xfId="21701"/>
    <cellStyle name="Header2 25 3 6 2 3" xfId="21702"/>
    <cellStyle name="Header2 25 3 6 2 3 2" xfId="21703"/>
    <cellStyle name="Header2 25 3 6 2 3 3" xfId="21704"/>
    <cellStyle name="Header2 25 3 6 2 3 4" xfId="21705"/>
    <cellStyle name="Header2 25 3 6 2 4" xfId="21706"/>
    <cellStyle name="Header2 25 3 6 2 5" xfId="21707"/>
    <cellStyle name="Header2 25 3 6 2 6" xfId="21708"/>
    <cellStyle name="Header2 25 3 6 3" xfId="21709"/>
    <cellStyle name="Header2 25 3 6 3 2" xfId="21710"/>
    <cellStyle name="Header2 25 3 6 3 2 2" xfId="21711"/>
    <cellStyle name="Header2 25 3 6 3 2 3" xfId="21712"/>
    <cellStyle name="Header2 25 3 6 3 2 4" xfId="21713"/>
    <cellStyle name="Header2 25 3 6 3 3" xfId="21714"/>
    <cellStyle name="Header2 25 3 6 3 3 2" xfId="21715"/>
    <cellStyle name="Header2 25 3 6 3 3 3" xfId="21716"/>
    <cellStyle name="Header2 25 3 6 3 3 4" xfId="21717"/>
    <cellStyle name="Header2 25 3 6 3 4" xfId="21718"/>
    <cellStyle name="Header2 25 3 6 3 5" xfId="21719"/>
    <cellStyle name="Header2 25 3 6 3 6" xfId="21720"/>
    <cellStyle name="Header2 25 3 6 4" xfId="21721"/>
    <cellStyle name="Header2 25 3 6 5" xfId="21722"/>
    <cellStyle name="Header2 25 3 7" xfId="21723"/>
    <cellStyle name="Header2 25 3 7 2" xfId="21724"/>
    <cellStyle name="Header2 25 3 7 2 2" xfId="21725"/>
    <cellStyle name="Header2 25 3 7 2 2 2" xfId="21726"/>
    <cellStyle name="Header2 25 3 7 2 2 3" xfId="21727"/>
    <cellStyle name="Header2 25 3 7 2 2 4" xfId="21728"/>
    <cellStyle name="Header2 25 3 7 2 2 5" xfId="21729"/>
    <cellStyle name="Header2 25 3 7 2 3" xfId="21730"/>
    <cellStyle name="Header2 25 3 7 2 3 2" xfId="21731"/>
    <cellStyle name="Header2 25 3 7 2 3 3" xfId="21732"/>
    <cellStyle name="Header2 25 3 7 2 3 4" xfId="21733"/>
    <cellStyle name="Header2 25 3 7 2 4" xfId="21734"/>
    <cellStyle name="Header2 25 3 7 2 5" xfId="21735"/>
    <cellStyle name="Header2 25 3 7 2 6" xfId="21736"/>
    <cellStyle name="Header2 25 3 7 3" xfId="21737"/>
    <cellStyle name="Header2 25 3 7 3 2" xfId="21738"/>
    <cellStyle name="Header2 25 3 7 3 2 2" xfId="21739"/>
    <cellStyle name="Header2 25 3 7 3 2 3" xfId="21740"/>
    <cellStyle name="Header2 25 3 7 3 2 4" xfId="21741"/>
    <cellStyle name="Header2 25 3 7 3 3" xfId="21742"/>
    <cellStyle name="Header2 25 3 7 3 3 2" xfId="21743"/>
    <cellStyle name="Header2 25 3 7 3 3 3" xfId="21744"/>
    <cellStyle name="Header2 25 3 7 3 3 4" xfId="21745"/>
    <cellStyle name="Header2 25 3 7 3 4" xfId="21746"/>
    <cellStyle name="Header2 25 3 7 3 5" xfId="21747"/>
    <cellStyle name="Header2 25 3 7 3 6" xfId="21748"/>
    <cellStyle name="Header2 25 3 7 4" xfId="21749"/>
    <cellStyle name="Header2 25 3 7 5" xfId="21750"/>
    <cellStyle name="Header2 25 3 8" xfId="21751"/>
    <cellStyle name="Header2 25 3 8 2" xfId="21752"/>
    <cellStyle name="Header2 25 3 8 2 2" xfId="21753"/>
    <cellStyle name="Header2 25 3 8 2 2 2" xfId="21754"/>
    <cellStyle name="Header2 25 3 8 2 2 3" xfId="21755"/>
    <cellStyle name="Header2 25 3 8 2 2 4" xfId="21756"/>
    <cellStyle name="Header2 25 3 8 2 2 5" xfId="21757"/>
    <cellStyle name="Header2 25 3 8 2 3" xfId="21758"/>
    <cellStyle name="Header2 25 3 8 2 3 2" xfId="21759"/>
    <cellStyle name="Header2 25 3 8 2 3 3" xfId="21760"/>
    <cellStyle name="Header2 25 3 8 2 3 4" xfId="21761"/>
    <cellStyle name="Header2 25 3 8 2 4" xfId="21762"/>
    <cellStyle name="Header2 25 3 8 2 5" xfId="21763"/>
    <cellStyle name="Header2 25 3 8 2 6" xfId="21764"/>
    <cellStyle name="Header2 25 3 8 3" xfId="21765"/>
    <cellStyle name="Header2 25 3 8 3 2" xfId="21766"/>
    <cellStyle name="Header2 25 3 8 3 2 2" xfId="21767"/>
    <cellStyle name="Header2 25 3 8 3 2 3" xfId="21768"/>
    <cellStyle name="Header2 25 3 8 3 2 4" xfId="21769"/>
    <cellStyle name="Header2 25 3 8 3 3" xfId="21770"/>
    <cellStyle name="Header2 25 3 8 3 3 2" xfId="21771"/>
    <cellStyle name="Header2 25 3 8 3 3 3" xfId="21772"/>
    <cellStyle name="Header2 25 3 8 3 3 4" xfId="21773"/>
    <cellStyle name="Header2 25 3 8 3 4" xfId="21774"/>
    <cellStyle name="Header2 25 3 8 3 5" xfId="21775"/>
    <cellStyle name="Header2 25 3 8 3 6" xfId="21776"/>
    <cellStyle name="Header2 25 3 8 4" xfId="21777"/>
    <cellStyle name="Header2 25 3 8 5" xfId="21778"/>
    <cellStyle name="Header2 25 3 9" xfId="21779"/>
    <cellStyle name="Header2 25 3 9 2" xfId="21780"/>
    <cellStyle name="Header2 25 3 9 2 2" xfId="21781"/>
    <cellStyle name="Header2 25 3 9 2 2 2" xfId="21782"/>
    <cellStyle name="Header2 25 3 9 2 2 3" xfId="21783"/>
    <cellStyle name="Header2 25 3 9 2 2 4" xfId="21784"/>
    <cellStyle name="Header2 25 3 9 2 2 5" xfId="21785"/>
    <cellStyle name="Header2 25 3 9 2 3" xfId="21786"/>
    <cellStyle name="Header2 25 3 9 2 3 2" xfId="21787"/>
    <cellStyle name="Header2 25 3 9 2 3 3" xfId="21788"/>
    <cellStyle name="Header2 25 3 9 2 3 4" xfId="21789"/>
    <cellStyle name="Header2 25 3 9 2 4" xfId="21790"/>
    <cellStyle name="Header2 25 3 9 2 5" xfId="21791"/>
    <cellStyle name="Header2 25 3 9 2 6" xfId="21792"/>
    <cellStyle name="Header2 25 3 9 3" xfId="21793"/>
    <cellStyle name="Header2 25 3 9 3 2" xfId="21794"/>
    <cellStyle name="Header2 25 3 9 3 2 2" xfId="21795"/>
    <cellStyle name="Header2 25 3 9 3 2 3" xfId="21796"/>
    <cellStyle name="Header2 25 3 9 3 2 4" xfId="21797"/>
    <cellStyle name="Header2 25 3 9 3 3" xfId="21798"/>
    <cellStyle name="Header2 25 3 9 3 3 2" xfId="21799"/>
    <cellStyle name="Header2 25 3 9 3 3 3" xfId="21800"/>
    <cellStyle name="Header2 25 3 9 3 3 4" xfId="21801"/>
    <cellStyle name="Header2 25 3 9 3 4" xfId="21802"/>
    <cellStyle name="Header2 25 3 9 3 5" xfId="21803"/>
    <cellStyle name="Header2 25 3 9 3 6" xfId="21804"/>
    <cellStyle name="Header2 25 3 9 4" xfId="21805"/>
    <cellStyle name="Header2 25 3 9 5" xfId="21806"/>
    <cellStyle name="Header2 26" xfId="21807"/>
    <cellStyle name="Header2 26 2" xfId="21808"/>
    <cellStyle name="Header2 26 2 10" xfId="21809"/>
    <cellStyle name="Header2 26 2 10 2" xfId="21810"/>
    <cellStyle name="Header2 26 2 10 2 2" xfId="21811"/>
    <cellStyle name="Header2 26 2 10 2 2 2" xfId="21812"/>
    <cellStyle name="Header2 26 2 10 2 2 3" xfId="21813"/>
    <cellStyle name="Header2 26 2 10 2 2 4" xfId="21814"/>
    <cellStyle name="Header2 26 2 10 2 2 5" xfId="21815"/>
    <cellStyle name="Header2 26 2 10 2 3" xfId="21816"/>
    <cellStyle name="Header2 26 2 10 2 3 2" xfId="21817"/>
    <cellStyle name="Header2 26 2 10 2 3 3" xfId="21818"/>
    <cellStyle name="Header2 26 2 10 2 3 4" xfId="21819"/>
    <cellStyle name="Header2 26 2 10 2 4" xfId="21820"/>
    <cellStyle name="Header2 26 2 10 2 5" xfId="21821"/>
    <cellStyle name="Header2 26 2 10 2 6" xfId="21822"/>
    <cellStyle name="Header2 26 2 10 3" xfId="21823"/>
    <cellStyle name="Header2 26 2 10 3 2" xfId="21824"/>
    <cellStyle name="Header2 26 2 10 3 2 2" xfId="21825"/>
    <cellStyle name="Header2 26 2 10 3 2 3" xfId="21826"/>
    <cellStyle name="Header2 26 2 10 3 2 4" xfId="21827"/>
    <cellStyle name="Header2 26 2 10 3 3" xfId="21828"/>
    <cellStyle name="Header2 26 2 10 3 3 2" xfId="21829"/>
    <cellStyle name="Header2 26 2 10 3 3 3" xfId="21830"/>
    <cellStyle name="Header2 26 2 10 3 3 4" xfId="21831"/>
    <cellStyle name="Header2 26 2 10 3 4" xfId="21832"/>
    <cellStyle name="Header2 26 2 10 3 5" xfId="21833"/>
    <cellStyle name="Header2 26 2 10 3 6" xfId="21834"/>
    <cellStyle name="Header2 26 2 10 4" xfId="21835"/>
    <cellStyle name="Header2 26 2 10 5" xfId="21836"/>
    <cellStyle name="Header2 26 2 11" xfId="21837"/>
    <cellStyle name="Header2 26 2 11 2" xfId="21838"/>
    <cellStyle name="Header2 26 2 11 2 2" xfId="21839"/>
    <cellStyle name="Header2 26 2 11 2 2 2" xfId="21840"/>
    <cellStyle name="Header2 26 2 11 2 2 3" xfId="21841"/>
    <cellStyle name="Header2 26 2 11 2 2 4" xfId="21842"/>
    <cellStyle name="Header2 26 2 11 2 2 5" xfId="21843"/>
    <cellStyle name="Header2 26 2 11 2 3" xfId="21844"/>
    <cellStyle name="Header2 26 2 11 2 3 2" xfId="21845"/>
    <cellStyle name="Header2 26 2 11 2 3 3" xfId="21846"/>
    <cellStyle name="Header2 26 2 11 2 3 4" xfId="21847"/>
    <cellStyle name="Header2 26 2 11 2 4" xfId="21848"/>
    <cellStyle name="Header2 26 2 11 2 5" xfId="21849"/>
    <cellStyle name="Header2 26 2 11 2 6" xfId="21850"/>
    <cellStyle name="Header2 26 2 11 3" xfId="21851"/>
    <cellStyle name="Header2 26 2 11 3 2" xfId="21852"/>
    <cellStyle name="Header2 26 2 11 3 2 2" xfId="21853"/>
    <cellStyle name="Header2 26 2 11 3 2 3" xfId="21854"/>
    <cellStyle name="Header2 26 2 11 3 2 4" xfId="21855"/>
    <cellStyle name="Header2 26 2 11 3 3" xfId="21856"/>
    <cellStyle name="Header2 26 2 11 3 3 2" xfId="21857"/>
    <cellStyle name="Header2 26 2 11 3 3 3" xfId="21858"/>
    <cellStyle name="Header2 26 2 11 3 3 4" xfId="21859"/>
    <cellStyle name="Header2 26 2 11 3 4" xfId="21860"/>
    <cellStyle name="Header2 26 2 11 3 5" xfId="21861"/>
    <cellStyle name="Header2 26 2 11 3 6" xfId="21862"/>
    <cellStyle name="Header2 26 2 11 4" xfId="21863"/>
    <cellStyle name="Header2 26 2 11 5" xfId="21864"/>
    <cellStyle name="Header2 26 2 12" xfId="21865"/>
    <cellStyle name="Header2 26 2 12 2" xfId="21866"/>
    <cellStyle name="Header2 26 2 12 2 2" xfId="21867"/>
    <cellStyle name="Header2 26 2 12 2 2 2" xfId="21868"/>
    <cellStyle name="Header2 26 2 12 2 2 3" xfId="21869"/>
    <cellStyle name="Header2 26 2 12 2 2 4" xfId="21870"/>
    <cellStyle name="Header2 26 2 12 2 2 5" xfId="21871"/>
    <cellStyle name="Header2 26 2 12 2 3" xfId="21872"/>
    <cellStyle name="Header2 26 2 12 2 3 2" xfId="21873"/>
    <cellStyle name="Header2 26 2 12 2 3 3" xfId="21874"/>
    <cellStyle name="Header2 26 2 12 2 3 4" xfId="21875"/>
    <cellStyle name="Header2 26 2 12 2 4" xfId="21876"/>
    <cellStyle name="Header2 26 2 12 2 5" xfId="21877"/>
    <cellStyle name="Header2 26 2 12 2 6" xfId="21878"/>
    <cellStyle name="Header2 26 2 12 3" xfId="21879"/>
    <cellStyle name="Header2 26 2 12 3 2" xfId="21880"/>
    <cellStyle name="Header2 26 2 12 3 2 2" xfId="21881"/>
    <cellStyle name="Header2 26 2 12 3 2 3" xfId="21882"/>
    <cellStyle name="Header2 26 2 12 3 2 4" xfId="21883"/>
    <cellStyle name="Header2 26 2 12 3 3" xfId="21884"/>
    <cellStyle name="Header2 26 2 12 3 3 2" xfId="21885"/>
    <cellStyle name="Header2 26 2 12 3 3 3" xfId="21886"/>
    <cellStyle name="Header2 26 2 12 3 3 4" xfId="21887"/>
    <cellStyle name="Header2 26 2 12 3 4" xfId="21888"/>
    <cellStyle name="Header2 26 2 12 3 5" xfId="21889"/>
    <cellStyle name="Header2 26 2 12 3 6" xfId="21890"/>
    <cellStyle name="Header2 26 2 12 4" xfId="21891"/>
    <cellStyle name="Header2 26 2 12 5" xfId="21892"/>
    <cellStyle name="Header2 26 2 13" xfId="21893"/>
    <cellStyle name="Header2 26 2 13 2" xfId="21894"/>
    <cellStyle name="Header2 26 2 13 2 2" xfId="21895"/>
    <cellStyle name="Header2 26 2 13 2 2 2" xfId="21896"/>
    <cellStyle name="Header2 26 2 13 2 2 3" xfId="21897"/>
    <cellStyle name="Header2 26 2 13 2 2 4" xfId="21898"/>
    <cellStyle name="Header2 26 2 13 2 2 5" xfId="21899"/>
    <cellStyle name="Header2 26 2 13 2 3" xfId="21900"/>
    <cellStyle name="Header2 26 2 13 2 3 2" xfId="21901"/>
    <cellStyle name="Header2 26 2 13 2 3 3" xfId="21902"/>
    <cellStyle name="Header2 26 2 13 2 3 4" xfId="21903"/>
    <cellStyle name="Header2 26 2 13 2 4" xfId="21904"/>
    <cellStyle name="Header2 26 2 13 2 5" xfId="21905"/>
    <cellStyle name="Header2 26 2 13 2 6" xfId="21906"/>
    <cellStyle name="Header2 26 2 13 3" xfId="21907"/>
    <cellStyle name="Header2 26 2 13 3 2" xfId="21908"/>
    <cellStyle name="Header2 26 2 13 3 2 2" xfId="21909"/>
    <cellStyle name="Header2 26 2 13 3 2 3" xfId="21910"/>
    <cellStyle name="Header2 26 2 13 3 2 4" xfId="21911"/>
    <cellStyle name="Header2 26 2 13 3 3" xfId="21912"/>
    <cellStyle name="Header2 26 2 13 3 3 2" xfId="21913"/>
    <cellStyle name="Header2 26 2 13 3 3 3" xfId="21914"/>
    <cellStyle name="Header2 26 2 13 3 3 4" xfId="21915"/>
    <cellStyle name="Header2 26 2 13 3 4" xfId="21916"/>
    <cellStyle name="Header2 26 2 13 3 5" xfId="21917"/>
    <cellStyle name="Header2 26 2 13 3 6" xfId="21918"/>
    <cellStyle name="Header2 26 2 13 4" xfId="21919"/>
    <cellStyle name="Header2 26 2 13 5" xfId="21920"/>
    <cellStyle name="Header2 26 2 2" xfId="21921"/>
    <cellStyle name="Header2 26 2 2 2" xfId="21922"/>
    <cellStyle name="Header2 26 2 2 2 2" xfId="21923"/>
    <cellStyle name="Header2 26 2 2 2 2 2" xfId="21924"/>
    <cellStyle name="Header2 26 2 2 2 2 2 2" xfId="21925"/>
    <cellStyle name="Header2 26 2 2 2 2 2 3" xfId="21926"/>
    <cellStyle name="Header2 26 2 2 2 2 2 4" xfId="21927"/>
    <cellStyle name="Header2 26 2 2 2 2 2 5" xfId="21928"/>
    <cellStyle name="Header2 26 2 2 2 2 3" xfId="21929"/>
    <cellStyle name="Header2 26 2 2 2 2 3 2" xfId="21930"/>
    <cellStyle name="Header2 26 2 2 2 2 3 3" xfId="21931"/>
    <cellStyle name="Header2 26 2 2 2 2 3 4" xfId="21932"/>
    <cellStyle name="Header2 26 2 2 2 2 4" xfId="21933"/>
    <cellStyle name="Header2 26 2 2 2 2 5" xfId="21934"/>
    <cellStyle name="Header2 26 2 2 2 2 6" xfId="21935"/>
    <cellStyle name="Header2 26 2 2 2 3" xfId="21936"/>
    <cellStyle name="Header2 26 2 2 2 3 2" xfId="21937"/>
    <cellStyle name="Header2 26 2 2 2 3 2 2" xfId="21938"/>
    <cellStyle name="Header2 26 2 2 2 3 2 3" xfId="21939"/>
    <cellStyle name="Header2 26 2 2 2 3 2 4" xfId="21940"/>
    <cellStyle name="Header2 26 2 2 2 3 3" xfId="21941"/>
    <cellStyle name="Header2 26 2 2 2 3 3 2" xfId="21942"/>
    <cellStyle name="Header2 26 2 2 2 3 3 3" xfId="21943"/>
    <cellStyle name="Header2 26 2 2 2 3 3 4" xfId="21944"/>
    <cellStyle name="Header2 26 2 2 2 3 4" xfId="21945"/>
    <cellStyle name="Header2 26 2 2 2 3 5" xfId="21946"/>
    <cellStyle name="Header2 26 2 2 2 3 6" xfId="21947"/>
    <cellStyle name="Header2 26 2 2 2 4" xfId="21948"/>
    <cellStyle name="Header2 26 2 2 2 5" xfId="21949"/>
    <cellStyle name="Header2 26 2 2 3" xfId="21950"/>
    <cellStyle name="Header2 26 2 2 3 2" xfId="21951"/>
    <cellStyle name="Header2 26 2 2 3 2 2" xfId="21952"/>
    <cellStyle name="Header2 26 2 2 3 2 2 2" xfId="21953"/>
    <cellStyle name="Header2 26 2 2 3 2 2 3" xfId="21954"/>
    <cellStyle name="Header2 26 2 2 3 2 2 4" xfId="21955"/>
    <cellStyle name="Header2 26 2 2 3 2 2 5" xfId="21956"/>
    <cellStyle name="Header2 26 2 2 3 2 3" xfId="21957"/>
    <cellStyle name="Header2 26 2 2 3 2 3 2" xfId="21958"/>
    <cellStyle name="Header2 26 2 2 3 2 3 3" xfId="21959"/>
    <cellStyle name="Header2 26 2 2 3 2 3 4" xfId="21960"/>
    <cellStyle name="Header2 26 2 2 3 2 4" xfId="21961"/>
    <cellStyle name="Header2 26 2 2 3 2 5" xfId="21962"/>
    <cellStyle name="Header2 26 2 2 3 2 6" xfId="21963"/>
    <cellStyle name="Header2 26 2 2 3 3" xfId="21964"/>
    <cellStyle name="Header2 26 2 2 3 3 2" xfId="21965"/>
    <cellStyle name="Header2 26 2 2 3 3 2 2" xfId="21966"/>
    <cellStyle name="Header2 26 2 2 3 3 2 3" xfId="21967"/>
    <cellStyle name="Header2 26 2 2 3 3 2 4" xfId="21968"/>
    <cellStyle name="Header2 26 2 2 3 3 3" xfId="21969"/>
    <cellStyle name="Header2 26 2 2 3 3 3 2" xfId="21970"/>
    <cellStyle name="Header2 26 2 2 3 3 3 3" xfId="21971"/>
    <cellStyle name="Header2 26 2 2 3 3 3 4" xfId="21972"/>
    <cellStyle name="Header2 26 2 2 3 3 4" xfId="21973"/>
    <cellStyle name="Header2 26 2 2 3 3 5" xfId="21974"/>
    <cellStyle name="Header2 26 2 2 3 3 6" xfId="21975"/>
    <cellStyle name="Header2 26 2 2 3 4" xfId="21976"/>
    <cellStyle name="Header2 26 2 2 3 5" xfId="21977"/>
    <cellStyle name="Header2 26 2 3" xfId="21978"/>
    <cellStyle name="Header2 26 2 3 2" xfId="21979"/>
    <cellStyle name="Header2 26 2 3 2 2" xfId="21980"/>
    <cellStyle name="Header2 26 2 3 2 3" xfId="21981"/>
    <cellStyle name="Header2 26 2 3 3" xfId="21982"/>
    <cellStyle name="Header2 26 2 4" xfId="21983"/>
    <cellStyle name="Header2 26 2 4 2" xfId="21984"/>
    <cellStyle name="Header2 26 2 4 2 2" xfId="21985"/>
    <cellStyle name="Header2 26 2 4 2 3" xfId="21986"/>
    <cellStyle name="Header2 26 2 4 3" xfId="21987"/>
    <cellStyle name="Header2 26 2 5" xfId="21988"/>
    <cellStyle name="Header2 26 2 5 2" xfId="21989"/>
    <cellStyle name="Header2 26 2 5 2 2" xfId="21990"/>
    <cellStyle name="Header2 26 2 5 2 3" xfId="21991"/>
    <cellStyle name="Header2 26 2 5 3" xfId="21992"/>
    <cellStyle name="Header2 26 2 6" xfId="21993"/>
    <cellStyle name="Header2 26 2 6 2" xfId="21994"/>
    <cellStyle name="Header2 26 2 6 2 2" xfId="21995"/>
    <cellStyle name="Header2 26 2 6 2 2 2" xfId="21996"/>
    <cellStyle name="Header2 26 2 6 2 2 3" xfId="21997"/>
    <cellStyle name="Header2 26 2 6 2 2 4" xfId="21998"/>
    <cellStyle name="Header2 26 2 6 2 2 5" xfId="21999"/>
    <cellStyle name="Header2 26 2 6 2 3" xfId="22000"/>
    <cellStyle name="Header2 26 2 6 2 3 2" xfId="22001"/>
    <cellStyle name="Header2 26 2 6 2 3 3" xfId="22002"/>
    <cellStyle name="Header2 26 2 6 2 3 4" xfId="22003"/>
    <cellStyle name="Header2 26 2 6 2 4" xfId="22004"/>
    <cellStyle name="Header2 26 2 6 2 5" xfId="22005"/>
    <cellStyle name="Header2 26 2 6 2 6" xfId="22006"/>
    <cellStyle name="Header2 26 2 6 3" xfId="22007"/>
    <cellStyle name="Header2 26 2 6 3 2" xfId="22008"/>
    <cellStyle name="Header2 26 2 6 3 2 2" xfId="22009"/>
    <cellStyle name="Header2 26 2 6 3 2 3" xfId="22010"/>
    <cellStyle name="Header2 26 2 6 3 2 4" xfId="22011"/>
    <cellStyle name="Header2 26 2 6 3 3" xfId="22012"/>
    <cellStyle name="Header2 26 2 6 3 3 2" xfId="22013"/>
    <cellStyle name="Header2 26 2 6 3 3 3" xfId="22014"/>
    <cellStyle name="Header2 26 2 6 3 3 4" xfId="22015"/>
    <cellStyle name="Header2 26 2 6 3 4" xfId="22016"/>
    <cellStyle name="Header2 26 2 6 3 5" xfId="22017"/>
    <cellStyle name="Header2 26 2 6 3 6" xfId="22018"/>
    <cellStyle name="Header2 26 2 6 4" xfId="22019"/>
    <cellStyle name="Header2 26 2 6 5" xfId="22020"/>
    <cellStyle name="Header2 26 2 7" xfId="22021"/>
    <cellStyle name="Header2 26 2 7 2" xfId="22022"/>
    <cellStyle name="Header2 26 2 7 2 2" xfId="22023"/>
    <cellStyle name="Header2 26 2 7 2 2 2" xfId="22024"/>
    <cellStyle name="Header2 26 2 7 2 2 3" xfId="22025"/>
    <cellStyle name="Header2 26 2 7 2 2 4" xfId="22026"/>
    <cellStyle name="Header2 26 2 7 2 2 5" xfId="22027"/>
    <cellStyle name="Header2 26 2 7 2 3" xfId="22028"/>
    <cellStyle name="Header2 26 2 7 2 3 2" xfId="22029"/>
    <cellStyle name="Header2 26 2 7 2 3 3" xfId="22030"/>
    <cellStyle name="Header2 26 2 7 2 3 4" xfId="22031"/>
    <cellStyle name="Header2 26 2 7 2 4" xfId="22032"/>
    <cellStyle name="Header2 26 2 7 2 5" xfId="22033"/>
    <cellStyle name="Header2 26 2 7 2 6" xfId="22034"/>
    <cellStyle name="Header2 26 2 7 3" xfId="22035"/>
    <cellStyle name="Header2 26 2 7 3 2" xfId="22036"/>
    <cellStyle name="Header2 26 2 7 3 2 2" xfId="22037"/>
    <cellStyle name="Header2 26 2 7 3 2 3" xfId="22038"/>
    <cellStyle name="Header2 26 2 7 3 2 4" xfId="22039"/>
    <cellStyle name="Header2 26 2 7 3 3" xfId="22040"/>
    <cellStyle name="Header2 26 2 7 3 3 2" xfId="22041"/>
    <cellStyle name="Header2 26 2 7 3 3 3" xfId="22042"/>
    <cellStyle name="Header2 26 2 7 3 3 4" xfId="22043"/>
    <cellStyle name="Header2 26 2 7 3 4" xfId="22044"/>
    <cellStyle name="Header2 26 2 7 3 5" xfId="22045"/>
    <cellStyle name="Header2 26 2 7 3 6" xfId="22046"/>
    <cellStyle name="Header2 26 2 7 4" xfId="22047"/>
    <cellStyle name="Header2 26 2 7 5" xfId="22048"/>
    <cellStyle name="Header2 26 2 8" xfId="22049"/>
    <cellStyle name="Header2 26 2 8 2" xfId="22050"/>
    <cellStyle name="Header2 26 2 8 2 2" xfId="22051"/>
    <cellStyle name="Header2 26 2 8 2 2 2" xfId="22052"/>
    <cellStyle name="Header2 26 2 8 2 2 3" xfId="22053"/>
    <cellStyle name="Header2 26 2 8 2 2 4" xfId="22054"/>
    <cellStyle name="Header2 26 2 8 2 2 5" xfId="22055"/>
    <cellStyle name="Header2 26 2 8 2 3" xfId="22056"/>
    <cellStyle name="Header2 26 2 8 2 3 2" xfId="22057"/>
    <cellStyle name="Header2 26 2 8 2 3 3" xfId="22058"/>
    <cellStyle name="Header2 26 2 8 2 3 4" xfId="22059"/>
    <cellStyle name="Header2 26 2 8 2 4" xfId="22060"/>
    <cellStyle name="Header2 26 2 8 2 5" xfId="22061"/>
    <cellStyle name="Header2 26 2 8 2 6" xfId="22062"/>
    <cellStyle name="Header2 26 2 8 3" xfId="22063"/>
    <cellStyle name="Header2 26 2 8 3 2" xfId="22064"/>
    <cellStyle name="Header2 26 2 8 3 2 2" xfId="22065"/>
    <cellStyle name="Header2 26 2 8 3 2 3" xfId="22066"/>
    <cellStyle name="Header2 26 2 8 3 2 4" xfId="22067"/>
    <cellStyle name="Header2 26 2 8 3 3" xfId="22068"/>
    <cellStyle name="Header2 26 2 8 3 3 2" xfId="22069"/>
    <cellStyle name="Header2 26 2 8 3 3 3" xfId="22070"/>
    <cellStyle name="Header2 26 2 8 3 3 4" xfId="22071"/>
    <cellStyle name="Header2 26 2 8 3 4" xfId="22072"/>
    <cellStyle name="Header2 26 2 8 3 5" xfId="22073"/>
    <cellStyle name="Header2 26 2 8 3 6" xfId="22074"/>
    <cellStyle name="Header2 26 2 8 4" xfId="22075"/>
    <cellStyle name="Header2 26 2 8 5" xfId="22076"/>
    <cellStyle name="Header2 26 2 9" xfId="22077"/>
    <cellStyle name="Header2 26 2 9 2" xfId="22078"/>
    <cellStyle name="Header2 26 2 9 2 2" xfId="22079"/>
    <cellStyle name="Header2 26 2 9 2 2 2" xfId="22080"/>
    <cellStyle name="Header2 26 2 9 2 2 3" xfId="22081"/>
    <cellStyle name="Header2 26 2 9 2 2 4" xfId="22082"/>
    <cellStyle name="Header2 26 2 9 2 2 5" xfId="22083"/>
    <cellStyle name="Header2 26 2 9 2 3" xfId="22084"/>
    <cellStyle name="Header2 26 2 9 2 3 2" xfId="22085"/>
    <cellStyle name="Header2 26 2 9 2 3 3" xfId="22086"/>
    <cellStyle name="Header2 26 2 9 2 3 4" xfId="22087"/>
    <cellStyle name="Header2 26 2 9 2 4" xfId="22088"/>
    <cellStyle name="Header2 26 2 9 2 5" xfId="22089"/>
    <cellStyle name="Header2 26 2 9 2 6" xfId="22090"/>
    <cellStyle name="Header2 26 2 9 3" xfId="22091"/>
    <cellStyle name="Header2 26 2 9 3 2" xfId="22092"/>
    <cellStyle name="Header2 26 2 9 3 2 2" xfId="22093"/>
    <cellStyle name="Header2 26 2 9 3 2 3" xfId="22094"/>
    <cellStyle name="Header2 26 2 9 3 2 4" xfId="22095"/>
    <cellStyle name="Header2 26 2 9 3 3" xfId="22096"/>
    <cellStyle name="Header2 26 2 9 3 3 2" xfId="22097"/>
    <cellStyle name="Header2 26 2 9 3 3 3" xfId="22098"/>
    <cellStyle name="Header2 26 2 9 3 3 4" xfId="22099"/>
    <cellStyle name="Header2 26 2 9 3 4" xfId="22100"/>
    <cellStyle name="Header2 26 2 9 3 5" xfId="22101"/>
    <cellStyle name="Header2 26 2 9 3 6" xfId="22102"/>
    <cellStyle name="Header2 26 2 9 4" xfId="22103"/>
    <cellStyle name="Header2 26 2 9 5" xfId="22104"/>
    <cellStyle name="Header2 26 3" xfId="22105"/>
    <cellStyle name="Header2 26 3 10" xfId="22106"/>
    <cellStyle name="Header2 26 3 10 2" xfId="22107"/>
    <cellStyle name="Header2 26 3 10 2 2" xfId="22108"/>
    <cellStyle name="Header2 26 3 10 2 2 2" xfId="22109"/>
    <cellStyle name="Header2 26 3 10 2 2 3" xfId="22110"/>
    <cellStyle name="Header2 26 3 10 2 2 4" xfId="22111"/>
    <cellStyle name="Header2 26 3 10 2 2 5" xfId="22112"/>
    <cellStyle name="Header2 26 3 10 2 3" xfId="22113"/>
    <cellStyle name="Header2 26 3 10 2 3 2" xfId="22114"/>
    <cellStyle name="Header2 26 3 10 2 3 3" xfId="22115"/>
    <cellStyle name="Header2 26 3 10 2 3 4" xfId="22116"/>
    <cellStyle name="Header2 26 3 10 2 4" xfId="22117"/>
    <cellStyle name="Header2 26 3 10 2 5" xfId="22118"/>
    <cellStyle name="Header2 26 3 10 2 6" xfId="22119"/>
    <cellStyle name="Header2 26 3 10 3" xfId="22120"/>
    <cellStyle name="Header2 26 3 10 3 2" xfId="22121"/>
    <cellStyle name="Header2 26 3 10 3 2 2" xfId="22122"/>
    <cellStyle name="Header2 26 3 10 3 2 3" xfId="22123"/>
    <cellStyle name="Header2 26 3 10 3 2 4" xfId="22124"/>
    <cellStyle name="Header2 26 3 10 3 3" xfId="22125"/>
    <cellStyle name="Header2 26 3 10 3 3 2" xfId="22126"/>
    <cellStyle name="Header2 26 3 10 3 3 3" xfId="22127"/>
    <cellStyle name="Header2 26 3 10 3 3 4" xfId="22128"/>
    <cellStyle name="Header2 26 3 10 3 4" xfId="22129"/>
    <cellStyle name="Header2 26 3 10 3 5" xfId="22130"/>
    <cellStyle name="Header2 26 3 10 3 6" xfId="22131"/>
    <cellStyle name="Header2 26 3 10 4" xfId="22132"/>
    <cellStyle name="Header2 26 3 10 5" xfId="22133"/>
    <cellStyle name="Header2 26 3 11" xfId="22134"/>
    <cellStyle name="Header2 26 3 11 2" xfId="22135"/>
    <cellStyle name="Header2 26 3 11 2 2" xfId="22136"/>
    <cellStyle name="Header2 26 3 11 2 2 2" xfId="22137"/>
    <cellStyle name="Header2 26 3 11 2 2 3" xfId="22138"/>
    <cellStyle name="Header2 26 3 11 2 2 4" xfId="22139"/>
    <cellStyle name="Header2 26 3 11 2 2 5" xfId="22140"/>
    <cellStyle name="Header2 26 3 11 2 3" xfId="22141"/>
    <cellStyle name="Header2 26 3 11 2 3 2" xfId="22142"/>
    <cellStyle name="Header2 26 3 11 2 3 3" xfId="22143"/>
    <cellStyle name="Header2 26 3 11 2 3 4" xfId="22144"/>
    <cellStyle name="Header2 26 3 11 2 4" xfId="22145"/>
    <cellStyle name="Header2 26 3 11 2 5" xfId="22146"/>
    <cellStyle name="Header2 26 3 11 2 6" xfId="22147"/>
    <cellStyle name="Header2 26 3 11 3" xfId="22148"/>
    <cellStyle name="Header2 26 3 11 3 2" xfId="22149"/>
    <cellStyle name="Header2 26 3 11 3 2 2" xfId="22150"/>
    <cellStyle name="Header2 26 3 11 3 2 3" xfId="22151"/>
    <cellStyle name="Header2 26 3 11 3 2 4" xfId="22152"/>
    <cellStyle name="Header2 26 3 11 3 3" xfId="22153"/>
    <cellStyle name="Header2 26 3 11 3 3 2" xfId="22154"/>
    <cellStyle name="Header2 26 3 11 3 3 3" xfId="22155"/>
    <cellStyle name="Header2 26 3 11 3 3 4" xfId="22156"/>
    <cellStyle name="Header2 26 3 11 3 4" xfId="22157"/>
    <cellStyle name="Header2 26 3 11 3 5" xfId="22158"/>
    <cellStyle name="Header2 26 3 11 3 6" xfId="22159"/>
    <cellStyle name="Header2 26 3 11 4" xfId="22160"/>
    <cellStyle name="Header2 26 3 11 5" xfId="22161"/>
    <cellStyle name="Header2 26 3 12" xfId="22162"/>
    <cellStyle name="Header2 26 3 12 2" xfId="22163"/>
    <cellStyle name="Header2 26 3 12 2 2" xfId="22164"/>
    <cellStyle name="Header2 26 3 12 2 2 2" xfId="22165"/>
    <cellStyle name="Header2 26 3 12 2 2 3" xfId="22166"/>
    <cellStyle name="Header2 26 3 12 2 2 4" xfId="22167"/>
    <cellStyle name="Header2 26 3 12 2 2 5" xfId="22168"/>
    <cellStyle name="Header2 26 3 12 2 3" xfId="22169"/>
    <cellStyle name="Header2 26 3 12 2 3 2" xfId="22170"/>
    <cellStyle name="Header2 26 3 12 2 3 3" xfId="22171"/>
    <cellStyle name="Header2 26 3 12 2 3 4" xfId="22172"/>
    <cellStyle name="Header2 26 3 12 2 4" xfId="22173"/>
    <cellStyle name="Header2 26 3 12 2 5" xfId="22174"/>
    <cellStyle name="Header2 26 3 12 2 6" xfId="22175"/>
    <cellStyle name="Header2 26 3 12 3" xfId="22176"/>
    <cellStyle name="Header2 26 3 12 3 2" xfId="22177"/>
    <cellStyle name="Header2 26 3 12 3 2 2" xfId="22178"/>
    <cellStyle name="Header2 26 3 12 3 2 3" xfId="22179"/>
    <cellStyle name="Header2 26 3 12 3 2 4" xfId="22180"/>
    <cellStyle name="Header2 26 3 12 3 3" xfId="22181"/>
    <cellStyle name="Header2 26 3 12 3 3 2" xfId="22182"/>
    <cellStyle name="Header2 26 3 12 3 3 3" xfId="22183"/>
    <cellStyle name="Header2 26 3 12 3 3 4" xfId="22184"/>
    <cellStyle name="Header2 26 3 12 3 4" xfId="22185"/>
    <cellStyle name="Header2 26 3 12 3 5" xfId="22186"/>
    <cellStyle name="Header2 26 3 12 3 6" xfId="22187"/>
    <cellStyle name="Header2 26 3 12 4" xfId="22188"/>
    <cellStyle name="Header2 26 3 12 5" xfId="22189"/>
    <cellStyle name="Header2 26 3 2" xfId="22190"/>
    <cellStyle name="Header2 26 3 2 2" xfId="22191"/>
    <cellStyle name="Header2 26 3 2 2 2" xfId="22192"/>
    <cellStyle name="Header2 26 3 2 2 3" xfId="22193"/>
    <cellStyle name="Header2 26 3 2 3" xfId="22194"/>
    <cellStyle name="Header2 26 3 3" xfId="22195"/>
    <cellStyle name="Header2 26 3 3 2" xfId="22196"/>
    <cellStyle name="Header2 26 3 3 2 2" xfId="22197"/>
    <cellStyle name="Header2 26 3 3 2 3" xfId="22198"/>
    <cellStyle name="Header2 26 3 3 3" xfId="22199"/>
    <cellStyle name="Header2 26 3 4" xfId="22200"/>
    <cellStyle name="Header2 26 3 4 2" xfId="22201"/>
    <cellStyle name="Header2 26 3 4 2 2" xfId="22202"/>
    <cellStyle name="Header2 26 3 4 2 3" xfId="22203"/>
    <cellStyle name="Header2 26 3 4 3" xfId="22204"/>
    <cellStyle name="Header2 26 3 5" xfId="22205"/>
    <cellStyle name="Header2 26 3 5 2" xfId="22206"/>
    <cellStyle name="Header2 26 3 5 2 2" xfId="22207"/>
    <cellStyle name="Header2 26 3 5 2 2 2" xfId="22208"/>
    <cellStyle name="Header2 26 3 5 2 2 3" xfId="22209"/>
    <cellStyle name="Header2 26 3 5 2 2 4" xfId="22210"/>
    <cellStyle name="Header2 26 3 5 2 2 5" xfId="22211"/>
    <cellStyle name="Header2 26 3 5 2 3" xfId="22212"/>
    <cellStyle name="Header2 26 3 5 2 3 2" xfId="22213"/>
    <cellStyle name="Header2 26 3 5 2 3 3" xfId="22214"/>
    <cellStyle name="Header2 26 3 5 2 3 4" xfId="22215"/>
    <cellStyle name="Header2 26 3 5 2 4" xfId="22216"/>
    <cellStyle name="Header2 26 3 5 2 5" xfId="22217"/>
    <cellStyle name="Header2 26 3 5 2 6" xfId="22218"/>
    <cellStyle name="Header2 26 3 5 3" xfId="22219"/>
    <cellStyle name="Header2 26 3 5 3 2" xfId="22220"/>
    <cellStyle name="Header2 26 3 5 3 2 2" xfId="22221"/>
    <cellStyle name="Header2 26 3 5 3 2 3" xfId="22222"/>
    <cellStyle name="Header2 26 3 5 3 2 4" xfId="22223"/>
    <cellStyle name="Header2 26 3 5 3 3" xfId="22224"/>
    <cellStyle name="Header2 26 3 5 3 3 2" xfId="22225"/>
    <cellStyle name="Header2 26 3 5 3 3 3" xfId="22226"/>
    <cellStyle name="Header2 26 3 5 3 3 4" xfId="22227"/>
    <cellStyle name="Header2 26 3 5 3 4" xfId="22228"/>
    <cellStyle name="Header2 26 3 5 3 5" xfId="22229"/>
    <cellStyle name="Header2 26 3 5 3 6" xfId="22230"/>
    <cellStyle name="Header2 26 3 5 4" xfId="22231"/>
    <cellStyle name="Header2 26 3 5 5" xfId="22232"/>
    <cellStyle name="Header2 26 3 6" xfId="22233"/>
    <cellStyle name="Header2 26 3 6 2" xfId="22234"/>
    <cellStyle name="Header2 26 3 6 2 2" xfId="22235"/>
    <cellStyle name="Header2 26 3 6 2 2 2" xfId="22236"/>
    <cellStyle name="Header2 26 3 6 2 2 3" xfId="22237"/>
    <cellStyle name="Header2 26 3 6 2 2 4" xfId="22238"/>
    <cellStyle name="Header2 26 3 6 2 2 5" xfId="22239"/>
    <cellStyle name="Header2 26 3 6 2 3" xfId="22240"/>
    <cellStyle name="Header2 26 3 6 2 3 2" xfId="22241"/>
    <cellStyle name="Header2 26 3 6 2 3 3" xfId="22242"/>
    <cellStyle name="Header2 26 3 6 2 3 4" xfId="22243"/>
    <cellStyle name="Header2 26 3 6 2 4" xfId="22244"/>
    <cellStyle name="Header2 26 3 6 2 5" xfId="22245"/>
    <cellStyle name="Header2 26 3 6 2 6" xfId="22246"/>
    <cellStyle name="Header2 26 3 6 3" xfId="22247"/>
    <cellStyle name="Header2 26 3 6 3 2" xfId="22248"/>
    <cellStyle name="Header2 26 3 6 3 2 2" xfId="22249"/>
    <cellStyle name="Header2 26 3 6 3 2 3" xfId="22250"/>
    <cellStyle name="Header2 26 3 6 3 2 4" xfId="22251"/>
    <cellStyle name="Header2 26 3 6 3 3" xfId="22252"/>
    <cellStyle name="Header2 26 3 6 3 3 2" xfId="22253"/>
    <cellStyle name="Header2 26 3 6 3 3 3" xfId="22254"/>
    <cellStyle name="Header2 26 3 6 3 3 4" xfId="22255"/>
    <cellStyle name="Header2 26 3 6 3 4" xfId="22256"/>
    <cellStyle name="Header2 26 3 6 3 5" xfId="22257"/>
    <cellStyle name="Header2 26 3 6 3 6" xfId="22258"/>
    <cellStyle name="Header2 26 3 6 4" xfId="22259"/>
    <cellStyle name="Header2 26 3 6 5" xfId="22260"/>
    <cellStyle name="Header2 26 3 7" xfId="22261"/>
    <cellStyle name="Header2 26 3 7 2" xfId="22262"/>
    <cellStyle name="Header2 26 3 7 2 2" xfId="22263"/>
    <cellStyle name="Header2 26 3 7 2 2 2" xfId="22264"/>
    <cellStyle name="Header2 26 3 7 2 2 3" xfId="22265"/>
    <cellStyle name="Header2 26 3 7 2 2 4" xfId="22266"/>
    <cellStyle name="Header2 26 3 7 2 2 5" xfId="22267"/>
    <cellStyle name="Header2 26 3 7 2 3" xfId="22268"/>
    <cellStyle name="Header2 26 3 7 2 3 2" xfId="22269"/>
    <cellStyle name="Header2 26 3 7 2 3 3" xfId="22270"/>
    <cellStyle name="Header2 26 3 7 2 3 4" xfId="22271"/>
    <cellStyle name="Header2 26 3 7 2 4" xfId="22272"/>
    <cellStyle name="Header2 26 3 7 2 5" xfId="22273"/>
    <cellStyle name="Header2 26 3 7 2 6" xfId="22274"/>
    <cellStyle name="Header2 26 3 7 3" xfId="22275"/>
    <cellStyle name="Header2 26 3 7 3 2" xfId="22276"/>
    <cellStyle name="Header2 26 3 7 3 2 2" xfId="22277"/>
    <cellStyle name="Header2 26 3 7 3 2 3" xfId="22278"/>
    <cellStyle name="Header2 26 3 7 3 2 4" xfId="22279"/>
    <cellStyle name="Header2 26 3 7 3 3" xfId="22280"/>
    <cellStyle name="Header2 26 3 7 3 3 2" xfId="22281"/>
    <cellStyle name="Header2 26 3 7 3 3 3" xfId="22282"/>
    <cellStyle name="Header2 26 3 7 3 3 4" xfId="22283"/>
    <cellStyle name="Header2 26 3 7 3 4" xfId="22284"/>
    <cellStyle name="Header2 26 3 7 3 5" xfId="22285"/>
    <cellStyle name="Header2 26 3 7 3 6" xfId="22286"/>
    <cellStyle name="Header2 26 3 7 4" xfId="22287"/>
    <cellStyle name="Header2 26 3 7 5" xfId="22288"/>
    <cellStyle name="Header2 26 3 8" xfId="22289"/>
    <cellStyle name="Header2 26 3 8 2" xfId="22290"/>
    <cellStyle name="Header2 26 3 8 2 2" xfId="22291"/>
    <cellStyle name="Header2 26 3 8 2 2 2" xfId="22292"/>
    <cellStyle name="Header2 26 3 8 2 2 3" xfId="22293"/>
    <cellStyle name="Header2 26 3 8 2 2 4" xfId="22294"/>
    <cellStyle name="Header2 26 3 8 2 2 5" xfId="22295"/>
    <cellStyle name="Header2 26 3 8 2 3" xfId="22296"/>
    <cellStyle name="Header2 26 3 8 2 3 2" xfId="22297"/>
    <cellStyle name="Header2 26 3 8 2 3 3" xfId="22298"/>
    <cellStyle name="Header2 26 3 8 2 3 4" xfId="22299"/>
    <cellStyle name="Header2 26 3 8 2 4" xfId="22300"/>
    <cellStyle name="Header2 26 3 8 2 5" xfId="22301"/>
    <cellStyle name="Header2 26 3 8 2 6" xfId="22302"/>
    <cellStyle name="Header2 26 3 8 3" xfId="22303"/>
    <cellStyle name="Header2 26 3 8 3 2" xfId="22304"/>
    <cellStyle name="Header2 26 3 8 3 2 2" xfId="22305"/>
    <cellStyle name="Header2 26 3 8 3 2 3" xfId="22306"/>
    <cellStyle name="Header2 26 3 8 3 2 4" xfId="22307"/>
    <cellStyle name="Header2 26 3 8 3 3" xfId="22308"/>
    <cellStyle name="Header2 26 3 8 3 3 2" xfId="22309"/>
    <cellStyle name="Header2 26 3 8 3 3 3" xfId="22310"/>
    <cellStyle name="Header2 26 3 8 3 3 4" xfId="22311"/>
    <cellStyle name="Header2 26 3 8 3 4" xfId="22312"/>
    <cellStyle name="Header2 26 3 8 3 5" xfId="22313"/>
    <cellStyle name="Header2 26 3 8 3 6" xfId="22314"/>
    <cellStyle name="Header2 26 3 8 4" xfId="22315"/>
    <cellStyle name="Header2 26 3 8 5" xfId="22316"/>
    <cellStyle name="Header2 26 3 9" xfId="22317"/>
    <cellStyle name="Header2 26 3 9 2" xfId="22318"/>
    <cellStyle name="Header2 26 3 9 2 2" xfId="22319"/>
    <cellStyle name="Header2 26 3 9 2 2 2" xfId="22320"/>
    <cellStyle name="Header2 26 3 9 2 2 3" xfId="22321"/>
    <cellStyle name="Header2 26 3 9 2 2 4" xfId="22322"/>
    <cellStyle name="Header2 26 3 9 2 2 5" xfId="22323"/>
    <cellStyle name="Header2 26 3 9 2 3" xfId="22324"/>
    <cellStyle name="Header2 26 3 9 2 3 2" xfId="22325"/>
    <cellStyle name="Header2 26 3 9 2 3 3" xfId="22326"/>
    <cellStyle name="Header2 26 3 9 2 3 4" xfId="22327"/>
    <cellStyle name="Header2 26 3 9 2 4" xfId="22328"/>
    <cellStyle name="Header2 26 3 9 2 5" xfId="22329"/>
    <cellStyle name="Header2 26 3 9 2 6" xfId="22330"/>
    <cellStyle name="Header2 26 3 9 3" xfId="22331"/>
    <cellStyle name="Header2 26 3 9 3 2" xfId="22332"/>
    <cellStyle name="Header2 26 3 9 3 2 2" xfId="22333"/>
    <cellStyle name="Header2 26 3 9 3 2 3" xfId="22334"/>
    <cellStyle name="Header2 26 3 9 3 2 4" xfId="22335"/>
    <cellStyle name="Header2 26 3 9 3 3" xfId="22336"/>
    <cellStyle name="Header2 26 3 9 3 3 2" xfId="22337"/>
    <cellStyle name="Header2 26 3 9 3 3 3" xfId="22338"/>
    <cellStyle name="Header2 26 3 9 3 3 4" xfId="22339"/>
    <cellStyle name="Header2 26 3 9 3 4" xfId="22340"/>
    <cellStyle name="Header2 26 3 9 3 5" xfId="22341"/>
    <cellStyle name="Header2 26 3 9 3 6" xfId="22342"/>
    <cellStyle name="Header2 26 3 9 4" xfId="22343"/>
    <cellStyle name="Header2 26 3 9 5" xfId="22344"/>
    <cellStyle name="Header2 27" xfId="22345"/>
    <cellStyle name="Header2 27 2" xfId="22346"/>
    <cellStyle name="Header2 27 2 10" xfId="22347"/>
    <cellStyle name="Header2 27 2 10 2" xfId="22348"/>
    <cellStyle name="Header2 27 2 10 2 2" xfId="22349"/>
    <cellStyle name="Header2 27 2 10 2 2 2" xfId="22350"/>
    <cellStyle name="Header2 27 2 10 2 2 3" xfId="22351"/>
    <cellStyle name="Header2 27 2 10 2 2 4" xfId="22352"/>
    <cellStyle name="Header2 27 2 10 2 2 5" xfId="22353"/>
    <cellStyle name="Header2 27 2 10 2 3" xfId="22354"/>
    <cellStyle name="Header2 27 2 10 2 3 2" xfId="22355"/>
    <cellStyle name="Header2 27 2 10 2 3 3" xfId="22356"/>
    <cellStyle name="Header2 27 2 10 2 3 4" xfId="22357"/>
    <cellStyle name="Header2 27 2 10 2 4" xfId="22358"/>
    <cellStyle name="Header2 27 2 10 2 5" xfId="22359"/>
    <cellStyle name="Header2 27 2 10 2 6" xfId="22360"/>
    <cellStyle name="Header2 27 2 10 3" xfId="22361"/>
    <cellStyle name="Header2 27 2 10 3 2" xfId="22362"/>
    <cellStyle name="Header2 27 2 10 3 2 2" xfId="22363"/>
    <cellStyle name="Header2 27 2 10 3 2 3" xfId="22364"/>
    <cellStyle name="Header2 27 2 10 3 2 4" xfId="22365"/>
    <cellStyle name="Header2 27 2 10 3 3" xfId="22366"/>
    <cellStyle name="Header2 27 2 10 3 3 2" xfId="22367"/>
    <cellStyle name="Header2 27 2 10 3 3 3" xfId="22368"/>
    <cellStyle name="Header2 27 2 10 3 3 4" xfId="22369"/>
    <cellStyle name="Header2 27 2 10 3 4" xfId="22370"/>
    <cellStyle name="Header2 27 2 10 3 5" xfId="22371"/>
    <cellStyle name="Header2 27 2 10 3 6" xfId="22372"/>
    <cellStyle name="Header2 27 2 10 4" xfId="22373"/>
    <cellStyle name="Header2 27 2 10 5" xfId="22374"/>
    <cellStyle name="Header2 27 2 11" xfId="22375"/>
    <cellStyle name="Header2 27 2 11 2" xfId="22376"/>
    <cellStyle name="Header2 27 2 11 2 2" xfId="22377"/>
    <cellStyle name="Header2 27 2 11 2 2 2" xfId="22378"/>
    <cellStyle name="Header2 27 2 11 2 2 3" xfId="22379"/>
    <cellStyle name="Header2 27 2 11 2 2 4" xfId="22380"/>
    <cellStyle name="Header2 27 2 11 2 2 5" xfId="22381"/>
    <cellStyle name="Header2 27 2 11 2 3" xfId="22382"/>
    <cellStyle name="Header2 27 2 11 2 3 2" xfId="22383"/>
    <cellStyle name="Header2 27 2 11 2 3 3" xfId="22384"/>
    <cellStyle name="Header2 27 2 11 2 3 4" xfId="22385"/>
    <cellStyle name="Header2 27 2 11 2 4" xfId="22386"/>
    <cellStyle name="Header2 27 2 11 2 5" xfId="22387"/>
    <cellStyle name="Header2 27 2 11 2 6" xfId="22388"/>
    <cellStyle name="Header2 27 2 11 3" xfId="22389"/>
    <cellStyle name="Header2 27 2 11 3 2" xfId="22390"/>
    <cellStyle name="Header2 27 2 11 3 2 2" xfId="22391"/>
    <cellStyle name="Header2 27 2 11 3 2 3" xfId="22392"/>
    <cellStyle name="Header2 27 2 11 3 2 4" xfId="22393"/>
    <cellStyle name="Header2 27 2 11 3 3" xfId="22394"/>
    <cellStyle name="Header2 27 2 11 3 3 2" xfId="22395"/>
    <cellStyle name="Header2 27 2 11 3 3 3" xfId="22396"/>
    <cellStyle name="Header2 27 2 11 3 3 4" xfId="22397"/>
    <cellStyle name="Header2 27 2 11 3 4" xfId="22398"/>
    <cellStyle name="Header2 27 2 11 3 5" xfId="22399"/>
    <cellStyle name="Header2 27 2 11 3 6" xfId="22400"/>
    <cellStyle name="Header2 27 2 11 4" xfId="22401"/>
    <cellStyle name="Header2 27 2 11 5" xfId="22402"/>
    <cellStyle name="Header2 27 2 12" xfId="22403"/>
    <cellStyle name="Header2 27 2 12 2" xfId="22404"/>
    <cellStyle name="Header2 27 2 12 2 2" xfId="22405"/>
    <cellStyle name="Header2 27 2 12 2 2 2" xfId="22406"/>
    <cellStyle name="Header2 27 2 12 2 2 3" xfId="22407"/>
    <cellStyle name="Header2 27 2 12 2 2 4" xfId="22408"/>
    <cellStyle name="Header2 27 2 12 2 2 5" xfId="22409"/>
    <cellStyle name="Header2 27 2 12 2 3" xfId="22410"/>
    <cellStyle name="Header2 27 2 12 2 3 2" xfId="22411"/>
    <cellStyle name="Header2 27 2 12 2 3 3" xfId="22412"/>
    <cellStyle name="Header2 27 2 12 2 3 4" xfId="22413"/>
    <cellStyle name="Header2 27 2 12 2 4" xfId="22414"/>
    <cellStyle name="Header2 27 2 12 2 5" xfId="22415"/>
    <cellStyle name="Header2 27 2 12 2 6" xfId="22416"/>
    <cellStyle name="Header2 27 2 12 3" xfId="22417"/>
    <cellStyle name="Header2 27 2 12 3 2" xfId="22418"/>
    <cellStyle name="Header2 27 2 12 3 2 2" xfId="22419"/>
    <cellStyle name="Header2 27 2 12 3 2 3" xfId="22420"/>
    <cellStyle name="Header2 27 2 12 3 2 4" xfId="22421"/>
    <cellStyle name="Header2 27 2 12 3 3" xfId="22422"/>
    <cellStyle name="Header2 27 2 12 3 3 2" xfId="22423"/>
    <cellStyle name="Header2 27 2 12 3 3 3" xfId="22424"/>
    <cellStyle name="Header2 27 2 12 3 3 4" xfId="22425"/>
    <cellStyle name="Header2 27 2 12 3 4" xfId="22426"/>
    <cellStyle name="Header2 27 2 12 3 5" xfId="22427"/>
    <cellStyle name="Header2 27 2 12 3 6" xfId="22428"/>
    <cellStyle name="Header2 27 2 12 4" xfId="22429"/>
    <cellStyle name="Header2 27 2 12 5" xfId="22430"/>
    <cellStyle name="Header2 27 2 13" xfId="22431"/>
    <cellStyle name="Header2 27 2 13 2" xfId="22432"/>
    <cellStyle name="Header2 27 2 13 2 2" xfId="22433"/>
    <cellStyle name="Header2 27 2 13 2 2 2" xfId="22434"/>
    <cellStyle name="Header2 27 2 13 2 2 3" xfId="22435"/>
    <cellStyle name="Header2 27 2 13 2 2 4" xfId="22436"/>
    <cellStyle name="Header2 27 2 13 2 2 5" xfId="22437"/>
    <cellStyle name="Header2 27 2 13 2 3" xfId="22438"/>
    <cellStyle name="Header2 27 2 13 2 3 2" xfId="22439"/>
    <cellStyle name="Header2 27 2 13 2 3 3" xfId="22440"/>
    <cellStyle name="Header2 27 2 13 2 3 4" xfId="22441"/>
    <cellStyle name="Header2 27 2 13 2 4" xfId="22442"/>
    <cellStyle name="Header2 27 2 13 2 5" xfId="22443"/>
    <cellStyle name="Header2 27 2 13 2 6" xfId="22444"/>
    <cellStyle name="Header2 27 2 13 3" xfId="22445"/>
    <cellStyle name="Header2 27 2 13 3 2" xfId="22446"/>
    <cellStyle name="Header2 27 2 13 3 2 2" xfId="22447"/>
    <cellStyle name="Header2 27 2 13 3 2 3" xfId="22448"/>
    <cellStyle name="Header2 27 2 13 3 2 4" xfId="22449"/>
    <cellStyle name="Header2 27 2 13 3 3" xfId="22450"/>
    <cellStyle name="Header2 27 2 13 3 3 2" xfId="22451"/>
    <cellStyle name="Header2 27 2 13 3 3 3" xfId="22452"/>
    <cellStyle name="Header2 27 2 13 3 3 4" xfId="22453"/>
    <cellStyle name="Header2 27 2 13 3 4" xfId="22454"/>
    <cellStyle name="Header2 27 2 13 3 5" xfId="22455"/>
    <cellStyle name="Header2 27 2 13 3 6" xfId="22456"/>
    <cellStyle name="Header2 27 2 13 4" xfId="22457"/>
    <cellStyle name="Header2 27 2 13 5" xfId="22458"/>
    <cellStyle name="Header2 27 2 2" xfId="22459"/>
    <cellStyle name="Header2 27 2 2 2" xfId="22460"/>
    <cellStyle name="Header2 27 2 2 2 2" xfId="22461"/>
    <cellStyle name="Header2 27 2 2 2 2 2" xfId="22462"/>
    <cellStyle name="Header2 27 2 2 2 2 2 2" xfId="22463"/>
    <cellStyle name="Header2 27 2 2 2 2 2 3" xfId="22464"/>
    <cellStyle name="Header2 27 2 2 2 2 2 4" xfId="22465"/>
    <cellStyle name="Header2 27 2 2 2 2 2 5" xfId="22466"/>
    <cellStyle name="Header2 27 2 2 2 2 3" xfId="22467"/>
    <cellStyle name="Header2 27 2 2 2 2 3 2" xfId="22468"/>
    <cellStyle name="Header2 27 2 2 2 2 3 3" xfId="22469"/>
    <cellStyle name="Header2 27 2 2 2 2 3 4" xfId="22470"/>
    <cellStyle name="Header2 27 2 2 2 2 4" xfId="22471"/>
    <cellStyle name="Header2 27 2 2 2 2 5" xfId="22472"/>
    <cellStyle name="Header2 27 2 2 2 2 6" xfId="22473"/>
    <cellStyle name="Header2 27 2 2 2 3" xfId="22474"/>
    <cellStyle name="Header2 27 2 2 2 3 2" xfId="22475"/>
    <cellStyle name="Header2 27 2 2 2 3 2 2" xfId="22476"/>
    <cellStyle name="Header2 27 2 2 2 3 2 3" xfId="22477"/>
    <cellStyle name="Header2 27 2 2 2 3 2 4" xfId="22478"/>
    <cellStyle name="Header2 27 2 2 2 3 3" xfId="22479"/>
    <cellStyle name="Header2 27 2 2 2 3 3 2" xfId="22480"/>
    <cellStyle name="Header2 27 2 2 2 3 3 3" xfId="22481"/>
    <cellStyle name="Header2 27 2 2 2 3 3 4" xfId="22482"/>
    <cellStyle name="Header2 27 2 2 2 3 4" xfId="22483"/>
    <cellStyle name="Header2 27 2 2 2 3 5" xfId="22484"/>
    <cellStyle name="Header2 27 2 2 2 3 6" xfId="22485"/>
    <cellStyle name="Header2 27 2 2 2 4" xfId="22486"/>
    <cellStyle name="Header2 27 2 2 2 5" xfId="22487"/>
    <cellStyle name="Header2 27 2 2 3" xfId="22488"/>
    <cellStyle name="Header2 27 2 2 3 2" xfId="22489"/>
    <cellStyle name="Header2 27 2 2 3 2 2" xfId="22490"/>
    <cellStyle name="Header2 27 2 2 3 2 2 2" xfId="22491"/>
    <cellStyle name="Header2 27 2 2 3 2 2 3" xfId="22492"/>
    <cellStyle name="Header2 27 2 2 3 2 2 4" xfId="22493"/>
    <cellStyle name="Header2 27 2 2 3 2 2 5" xfId="22494"/>
    <cellStyle name="Header2 27 2 2 3 2 3" xfId="22495"/>
    <cellStyle name="Header2 27 2 2 3 2 3 2" xfId="22496"/>
    <cellStyle name="Header2 27 2 2 3 2 3 3" xfId="22497"/>
    <cellStyle name="Header2 27 2 2 3 2 3 4" xfId="22498"/>
    <cellStyle name="Header2 27 2 2 3 2 4" xfId="22499"/>
    <cellStyle name="Header2 27 2 2 3 2 5" xfId="22500"/>
    <cellStyle name="Header2 27 2 2 3 2 6" xfId="22501"/>
    <cellStyle name="Header2 27 2 2 3 3" xfId="22502"/>
    <cellStyle name="Header2 27 2 2 3 3 2" xfId="22503"/>
    <cellStyle name="Header2 27 2 2 3 3 2 2" xfId="22504"/>
    <cellStyle name="Header2 27 2 2 3 3 2 3" xfId="22505"/>
    <cellStyle name="Header2 27 2 2 3 3 2 4" xfId="22506"/>
    <cellStyle name="Header2 27 2 2 3 3 3" xfId="22507"/>
    <cellStyle name="Header2 27 2 2 3 3 3 2" xfId="22508"/>
    <cellStyle name="Header2 27 2 2 3 3 3 3" xfId="22509"/>
    <cellStyle name="Header2 27 2 2 3 3 3 4" xfId="22510"/>
    <cellStyle name="Header2 27 2 2 3 3 4" xfId="22511"/>
    <cellStyle name="Header2 27 2 2 3 3 5" xfId="22512"/>
    <cellStyle name="Header2 27 2 2 3 3 6" xfId="22513"/>
    <cellStyle name="Header2 27 2 2 3 4" xfId="22514"/>
    <cellStyle name="Header2 27 2 2 3 5" xfId="22515"/>
    <cellStyle name="Header2 27 2 3" xfId="22516"/>
    <cellStyle name="Header2 27 2 3 2" xfId="22517"/>
    <cellStyle name="Header2 27 2 3 2 2" xfId="22518"/>
    <cellStyle name="Header2 27 2 3 2 3" xfId="22519"/>
    <cellStyle name="Header2 27 2 3 3" xfId="22520"/>
    <cellStyle name="Header2 27 2 4" xfId="22521"/>
    <cellStyle name="Header2 27 2 4 2" xfId="22522"/>
    <cellStyle name="Header2 27 2 4 2 2" xfId="22523"/>
    <cellStyle name="Header2 27 2 4 2 3" xfId="22524"/>
    <cellStyle name="Header2 27 2 4 3" xfId="22525"/>
    <cellStyle name="Header2 27 2 5" xfId="22526"/>
    <cellStyle name="Header2 27 2 5 2" xfId="22527"/>
    <cellStyle name="Header2 27 2 5 2 2" xfId="22528"/>
    <cellStyle name="Header2 27 2 5 2 3" xfId="22529"/>
    <cellStyle name="Header2 27 2 5 3" xfId="22530"/>
    <cellStyle name="Header2 27 2 6" xfId="22531"/>
    <cellStyle name="Header2 27 2 6 2" xfId="22532"/>
    <cellStyle name="Header2 27 2 6 2 2" xfId="22533"/>
    <cellStyle name="Header2 27 2 6 2 2 2" xfId="22534"/>
    <cellStyle name="Header2 27 2 6 2 2 3" xfId="22535"/>
    <cellStyle name="Header2 27 2 6 2 2 4" xfId="22536"/>
    <cellStyle name="Header2 27 2 6 2 2 5" xfId="22537"/>
    <cellStyle name="Header2 27 2 6 2 3" xfId="22538"/>
    <cellStyle name="Header2 27 2 6 2 3 2" xfId="22539"/>
    <cellStyle name="Header2 27 2 6 2 3 3" xfId="22540"/>
    <cellStyle name="Header2 27 2 6 2 3 4" xfId="22541"/>
    <cellStyle name="Header2 27 2 6 2 4" xfId="22542"/>
    <cellStyle name="Header2 27 2 6 2 5" xfId="22543"/>
    <cellStyle name="Header2 27 2 6 2 6" xfId="22544"/>
    <cellStyle name="Header2 27 2 6 3" xfId="22545"/>
    <cellStyle name="Header2 27 2 6 3 2" xfId="22546"/>
    <cellStyle name="Header2 27 2 6 3 2 2" xfId="22547"/>
    <cellStyle name="Header2 27 2 6 3 2 3" xfId="22548"/>
    <cellStyle name="Header2 27 2 6 3 2 4" xfId="22549"/>
    <cellStyle name="Header2 27 2 6 3 3" xfId="22550"/>
    <cellStyle name="Header2 27 2 6 3 3 2" xfId="22551"/>
    <cellStyle name="Header2 27 2 6 3 3 3" xfId="22552"/>
    <cellStyle name="Header2 27 2 6 3 3 4" xfId="22553"/>
    <cellStyle name="Header2 27 2 6 3 4" xfId="22554"/>
    <cellStyle name="Header2 27 2 6 3 5" xfId="22555"/>
    <cellStyle name="Header2 27 2 6 3 6" xfId="22556"/>
    <cellStyle name="Header2 27 2 6 4" xfId="22557"/>
    <cellStyle name="Header2 27 2 6 5" xfId="22558"/>
    <cellStyle name="Header2 27 2 7" xfId="22559"/>
    <cellStyle name="Header2 27 2 7 2" xfId="22560"/>
    <cellStyle name="Header2 27 2 7 2 2" xfId="22561"/>
    <cellStyle name="Header2 27 2 7 2 2 2" xfId="22562"/>
    <cellStyle name="Header2 27 2 7 2 2 3" xfId="22563"/>
    <cellStyle name="Header2 27 2 7 2 2 4" xfId="22564"/>
    <cellStyle name="Header2 27 2 7 2 2 5" xfId="22565"/>
    <cellStyle name="Header2 27 2 7 2 3" xfId="22566"/>
    <cellStyle name="Header2 27 2 7 2 3 2" xfId="22567"/>
    <cellStyle name="Header2 27 2 7 2 3 3" xfId="22568"/>
    <cellStyle name="Header2 27 2 7 2 3 4" xfId="22569"/>
    <cellStyle name="Header2 27 2 7 2 4" xfId="22570"/>
    <cellStyle name="Header2 27 2 7 2 5" xfId="22571"/>
    <cellStyle name="Header2 27 2 7 2 6" xfId="22572"/>
    <cellStyle name="Header2 27 2 7 3" xfId="22573"/>
    <cellStyle name="Header2 27 2 7 3 2" xfId="22574"/>
    <cellStyle name="Header2 27 2 7 3 2 2" xfId="22575"/>
    <cellStyle name="Header2 27 2 7 3 2 3" xfId="22576"/>
    <cellStyle name="Header2 27 2 7 3 2 4" xfId="22577"/>
    <cellStyle name="Header2 27 2 7 3 3" xfId="22578"/>
    <cellStyle name="Header2 27 2 7 3 3 2" xfId="22579"/>
    <cellStyle name="Header2 27 2 7 3 3 3" xfId="22580"/>
    <cellStyle name="Header2 27 2 7 3 3 4" xfId="22581"/>
    <cellStyle name="Header2 27 2 7 3 4" xfId="22582"/>
    <cellStyle name="Header2 27 2 7 3 5" xfId="22583"/>
    <cellStyle name="Header2 27 2 7 3 6" xfId="22584"/>
    <cellStyle name="Header2 27 2 7 4" xfId="22585"/>
    <cellStyle name="Header2 27 2 7 5" xfId="22586"/>
    <cellStyle name="Header2 27 2 8" xfId="22587"/>
    <cellStyle name="Header2 27 2 8 2" xfId="22588"/>
    <cellStyle name="Header2 27 2 8 2 2" xfId="22589"/>
    <cellStyle name="Header2 27 2 8 2 2 2" xfId="22590"/>
    <cellStyle name="Header2 27 2 8 2 2 3" xfId="22591"/>
    <cellStyle name="Header2 27 2 8 2 2 4" xfId="22592"/>
    <cellStyle name="Header2 27 2 8 2 2 5" xfId="22593"/>
    <cellStyle name="Header2 27 2 8 2 3" xfId="22594"/>
    <cellStyle name="Header2 27 2 8 2 3 2" xfId="22595"/>
    <cellStyle name="Header2 27 2 8 2 3 3" xfId="22596"/>
    <cellStyle name="Header2 27 2 8 2 3 4" xfId="22597"/>
    <cellStyle name="Header2 27 2 8 2 4" xfId="22598"/>
    <cellStyle name="Header2 27 2 8 2 5" xfId="22599"/>
    <cellStyle name="Header2 27 2 8 2 6" xfId="22600"/>
    <cellStyle name="Header2 27 2 8 3" xfId="22601"/>
    <cellStyle name="Header2 27 2 8 3 2" xfId="22602"/>
    <cellStyle name="Header2 27 2 8 3 2 2" xfId="22603"/>
    <cellStyle name="Header2 27 2 8 3 2 3" xfId="22604"/>
    <cellStyle name="Header2 27 2 8 3 2 4" xfId="22605"/>
    <cellStyle name="Header2 27 2 8 3 3" xfId="22606"/>
    <cellStyle name="Header2 27 2 8 3 3 2" xfId="22607"/>
    <cellStyle name="Header2 27 2 8 3 3 3" xfId="22608"/>
    <cellStyle name="Header2 27 2 8 3 3 4" xfId="22609"/>
    <cellStyle name="Header2 27 2 8 3 4" xfId="22610"/>
    <cellStyle name="Header2 27 2 8 3 5" xfId="22611"/>
    <cellStyle name="Header2 27 2 8 3 6" xfId="22612"/>
    <cellStyle name="Header2 27 2 8 4" xfId="22613"/>
    <cellStyle name="Header2 27 2 8 5" xfId="22614"/>
    <cellStyle name="Header2 27 2 9" xfId="22615"/>
    <cellStyle name="Header2 27 2 9 2" xfId="22616"/>
    <cellStyle name="Header2 27 2 9 2 2" xfId="22617"/>
    <cellStyle name="Header2 27 2 9 2 2 2" xfId="22618"/>
    <cellStyle name="Header2 27 2 9 2 2 3" xfId="22619"/>
    <cellStyle name="Header2 27 2 9 2 2 4" xfId="22620"/>
    <cellStyle name="Header2 27 2 9 2 2 5" xfId="22621"/>
    <cellStyle name="Header2 27 2 9 2 3" xfId="22622"/>
    <cellStyle name="Header2 27 2 9 2 3 2" xfId="22623"/>
    <cellStyle name="Header2 27 2 9 2 3 3" xfId="22624"/>
    <cellStyle name="Header2 27 2 9 2 3 4" xfId="22625"/>
    <cellStyle name="Header2 27 2 9 2 4" xfId="22626"/>
    <cellStyle name="Header2 27 2 9 2 5" xfId="22627"/>
    <cellStyle name="Header2 27 2 9 2 6" xfId="22628"/>
    <cellStyle name="Header2 27 2 9 3" xfId="22629"/>
    <cellStyle name="Header2 27 2 9 3 2" xfId="22630"/>
    <cellStyle name="Header2 27 2 9 3 2 2" xfId="22631"/>
    <cellStyle name="Header2 27 2 9 3 2 3" xfId="22632"/>
    <cellStyle name="Header2 27 2 9 3 2 4" xfId="22633"/>
    <cellStyle name="Header2 27 2 9 3 3" xfId="22634"/>
    <cellStyle name="Header2 27 2 9 3 3 2" xfId="22635"/>
    <cellStyle name="Header2 27 2 9 3 3 3" xfId="22636"/>
    <cellStyle name="Header2 27 2 9 3 3 4" xfId="22637"/>
    <cellStyle name="Header2 27 2 9 3 4" xfId="22638"/>
    <cellStyle name="Header2 27 2 9 3 5" xfId="22639"/>
    <cellStyle name="Header2 27 2 9 3 6" xfId="22640"/>
    <cellStyle name="Header2 27 2 9 4" xfId="22641"/>
    <cellStyle name="Header2 27 2 9 5" xfId="22642"/>
    <cellStyle name="Header2 27 3" xfId="22643"/>
    <cellStyle name="Header2 27 3 10" xfId="22644"/>
    <cellStyle name="Header2 27 3 10 2" xfId="22645"/>
    <cellStyle name="Header2 27 3 10 2 2" xfId="22646"/>
    <cellStyle name="Header2 27 3 10 2 2 2" xfId="22647"/>
    <cellStyle name="Header2 27 3 10 2 2 3" xfId="22648"/>
    <cellStyle name="Header2 27 3 10 2 2 4" xfId="22649"/>
    <cellStyle name="Header2 27 3 10 2 2 5" xfId="22650"/>
    <cellStyle name="Header2 27 3 10 2 3" xfId="22651"/>
    <cellStyle name="Header2 27 3 10 2 3 2" xfId="22652"/>
    <cellStyle name="Header2 27 3 10 2 3 3" xfId="22653"/>
    <cellStyle name="Header2 27 3 10 2 3 4" xfId="22654"/>
    <cellStyle name="Header2 27 3 10 2 4" xfId="22655"/>
    <cellStyle name="Header2 27 3 10 2 5" xfId="22656"/>
    <cellStyle name="Header2 27 3 10 2 6" xfId="22657"/>
    <cellStyle name="Header2 27 3 10 3" xfId="22658"/>
    <cellStyle name="Header2 27 3 10 3 2" xfId="22659"/>
    <cellStyle name="Header2 27 3 10 3 2 2" xfId="22660"/>
    <cellStyle name="Header2 27 3 10 3 2 3" xfId="22661"/>
    <cellStyle name="Header2 27 3 10 3 2 4" xfId="22662"/>
    <cellStyle name="Header2 27 3 10 3 3" xfId="22663"/>
    <cellStyle name="Header2 27 3 10 3 3 2" xfId="22664"/>
    <cellStyle name="Header2 27 3 10 3 3 3" xfId="22665"/>
    <cellStyle name="Header2 27 3 10 3 3 4" xfId="22666"/>
    <cellStyle name="Header2 27 3 10 3 4" xfId="22667"/>
    <cellStyle name="Header2 27 3 10 3 5" xfId="22668"/>
    <cellStyle name="Header2 27 3 10 3 6" xfId="22669"/>
    <cellStyle name="Header2 27 3 10 4" xfId="22670"/>
    <cellStyle name="Header2 27 3 10 5" xfId="22671"/>
    <cellStyle name="Header2 27 3 11" xfId="22672"/>
    <cellStyle name="Header2 27 3 11 2" xfId="22673"/>
    <cellStyle name="Header2 27 3 11 2 2" xfId="22674"/>
    <cellStyle name="Header2 27 3 11 2 2 2" xfId="22675"/>
    <cellStyle name="Header2 27 3 11 2 2 3" xfId="22676"/>
    <cellStyle name="Header2 27 3 11 2 2 4" xfId="22677"/>
    <cellStyle name="Header2 27 3 11 2 2 5" xfId="22678"/>
    <cellStyle name="Header2 27 3 11 2 3" xfId="22679"/>
    <cellStyle name="Header2 27 3 11 2 3 2" xfId="22680"/>
    <cellStyle name="Header2 27 3 11 2 3 3" xfId="22681"/>
    <cellStyle name="Header2 27 3 11 2 3 4" xfId="22682"/>
    <cellStyle name="Header2 27 3 11 2 4" xfId="22683"/>
    <cellStyle name="Header2 27 3 11 2 5" xfId="22684"/>
    <cellStyle name="Header2 27 3 11 2 6" xfId="22685"/>
    <cellStyle name="Header2 27 3 11 3" xfId="22686"/>
    <cellStyle name="Header2 27 3 11 3 2" xfId="22687"/>
    <cellStyle name="Header2 27 3 11 3 2 2" xfId="22688"/>
    <cellStyle name="Header2 27 3 11 3 2 3" xfId="22689"/>
    <cellStyle name="Header2 27 3 11 3 2 4" xfId="22690"/>
    <cellStyle name="Header2 27 3 11 3 3" xfId="22691"/>
    <cellStyle name="Header2 27 3 11 3 3 2" xfId="22692"/>
    <cellStyle name="Header2 27 3 11 3 3 3" xfId="22693"/>
    <cellStyle name="Header2 27 3 11 3 3 4" xfId="22694"/>
    <cellStyle name="Header2 27 3 11 3 4" xfId="22695"/>
    <cellStyle name="Header2 27 3 11 3 5" xfId="22696"/>
    <cellStyle name="Header2 27 3 11 3 6" xfId="22697"/>
    <cellStyle name="Header2 27 3 11 4" xfId="22698"/>
    <cellStyle name="Header2 27 3 11 5" xfId="22699"/>
    <cellStyle name="Header2 27 3 12" xfId="22700"/>
    <cellStyle name="Header2 27 3 12 2" xfId="22701"/>
    <cellStyle name="Header2 27 3 12 2 2" xfId="22702"/>
    <cellStyle name="Header2 27 3 12 2 2 2" xfId="22703"/>
    <cellStyle name="Header2 27 3 12 2 2 3" xfId="22704"/>
    <cellStyle name="Header2 27 3 12 2 2 4" xfId="22705"/>
    <cellStyle name="Header2 27 3 12 2 2 5" xfId="22706"/>
    <cellStyle name="Header2 27 3 12 2 3" xfId="22707"/>
    <cellStyle name="Header2 27 3 12 2 3 2" xfId="22708"/>
    <cellStyle name="Header2 27 3 12 2 3 3" xfId="22709"/>
    <cellStyle name="Header2 27 3 12 2 3 4" xfId="22710"/>
    <cellStyle name="Header2 27 3 12 2 4" xfId="22711"/>
    <cellStyle name="Header2 27 3 12 2 5" xfId="22712"/>
    <cellStyle name="Header2 27 3 12 2 6" xfId="22713"/>
    <cellStyle name="Header2 27 3 12 3" xfId="22714"/>
    <cellStyle name="Header2 27 3 12 3 2" xfId="22715"/>
    <cellStyle name="Header2 27 3 12 3 2 2" xfId="22716"/>
    <cellStyle name="Header2 27 3 12 3 2 3" xfId="22717"/>
    <cellStyle name="Header2 27 3 12 3 2 4" xfId="22718"/>
    <cellStyle name="Header2 27 3 12 3 3" xfId="22719"/>
    <cellStyle name="Header2 27 3 12 3 3 2" xfId="22720"/>
    <cellStyle name="Header2 27 3 12 3 3 3" xfId="22721"/>
    <cellStyle name="Header2 27 3 12 3 3 4" xfId="22722"/>
    <cellStyle name="Header2 27 3 12 3 4" xfId="22723"/>
    <cellStyle name="Header2 27 3 12 3 5" xfId="22724"/>
    <cellStyle name="Header2 27 3 12 3 6" xfId="22725"/>
    <cellStyle name="Header2 27 3 12 4" xfId="22726"/>
    <cellStyle name="Header2 27 3 12 5" xfId="22727"/>
    <cellStyle name="Header2 27 3 2" xfId="22728"/>
    <cellStyle name="Header2 27 3 2 2" xfId="22729"/>
    <cellStyle name="Header2 27 3 2 2 2" xfId="22730"/>
    <cellStyle name="Header2 27 3 2 2 3" xfId="22731"/>
    <cellStyle name="Header2 27 3 2 3" xfId="22732"/>
    <cellStyle name="Header2 27 3 3" xfId="22733"/>
    <cellStyle name="Header2 27 3 3 2" xfId="22734"/>
    <cellStyle name="Header2 27 3 3 2 2" xfId="22735"/>
    <cellStyle name="Header2 27 3 3 2 3" xfId="22736"/>
    <cellStyle name="Header2 27 3 3 3" xfId="22737"/>
    <cellStyle name="Header2 27 3 4" xfId="22738"/>
    <cellStyle name="Header2 27 3 4 2" xfId="22739"/>
    <cellStyle name="Header2 27 3 4 2 2" xfId="22740"/>
    <cellStyle name="Header2 27 3 4 2 3" xfId="22741"/>
    <cellStyle name="Header2 27 3 4 3" xfId="22742"/>
    <cellStyle name="Header2 27 3 5" xfId="22743"/>
    <cellStyle name="Header2 27 3 5 2" xfId="22744"/>
    <cellStyle name="Header2 27 3 5 2 2" xfId="22745"/>
    <cellStyle name="Header2 27 3 5 2 2 2" xfId="22746"/>
    <cellStyle name="Header2 27 3 5 2 2 3" xfId="22747"/>
    <cellStyle name="Header2 27 3 5 2 2 4" xfId="22748"/>
    <cellStyle name="Header2 27 3 5 2 2 5" xfId="22749"/>
    <cellStyle name="Header2 27 3 5 2 3" xfId="22750"/>
    <cellStyle name="Header2 27 3 5 2 3 2" xfId="22751"/>
    <cellStyle name="Header2 27 3 5 2 3 3" xfId="22752"/>
    <cellStyle name="Header2 27 3 5 2 3 4" xfId="22753"/>
    <cellStyle name="Header2 27 3 5 2 4" xfId="22754"/>
    <cellStyle name="Header2 27 3 5 2 5" xfId="22755"/>
    <cellStyle name="Header2 27 3 5 2 6" xfId="22756"/>
    <cellStyle name="Header2 27 3 5 3" xfId="22757"/>
    <cellStyle name="Header2 27 3 5 3 2" xfId="22758"/>
    <cellStyle name="Header2 27 3 5 3 2 2" xfId="22759"/>
    <cellStyle name="Header2 27 3 5 3 2 3" xfId="22760"/>
    <cellStyle name="Header2 27 3 5 3 2 4" xfId="22761"/>
    <cellStyle name="Header2 27 3 5 3 3" xfId="22762"/>
    <cellStyle name="Header2 27 3 5 3 3 2" xfId="22763"/>
    <cellStyle name="Header2 27 3 5 3 3 3" xfId="22764"/>
    <cellStyle name="Header2 27 3 5 3 3 4" xfId="22765"/>
    <cellStyle name="Header2 27 3 5 3 4" xfId="22766"/>
    <cellStyle name="Header2 27 3 5 3 5" xfId="22767"/>
    <cellStyle name="Header2 27 3 5 3 6" xfId="22768"/>
    <cellStyle name="Header2 27 3 5 4" xfId="22769"/>
    <cellStyle name="Header2 27 3 5 5" xfId="22770"/>
    <cellStyle name="Header2 27 3 6" xfId="22771"/>
    <cellStyle name="Header2 27 3 6 2" xfId="22772"/>
    <cellStyle name="Header2 27 3 6 2 2" xfId="22773"/>
    <cellStyle name="Header2 27 3 6 2 2 2" xfId="22774"/>
    <cellStyle name="Header2 27 3 6 2 2 3" xfId="22775"/>
    <cellStyle name="Header2 27 3 6 2 2 4" xfId="22776"/>
    <cellStyle name="Header2 27 3 6 2 2 5" xfId="22777"/>
    <cellStyle name="Header2 27 3 6 2 3" xfId="22778"/>
    <cellStyle name="Header2 27 3 6 2 3 2" xfId="22779"/>
    <cellStyle name="Header2 27 3 6 2 3 3" xfId="22780"/>
    <cellStyle name="Header2 27 3 6 2 3 4" xfId="22781"/>
    <cellStyle name="Header2 27 3 6 2 4" xfId="22782"/>
    <cellStyle name="Header2 27 3 6 2 5" xfId="22783"/>
    <cellStyle name="Header2 27 3 6 2 6" xfId="22784"/>
    <cellStyle name="Header2 27 3 6 3" xfId="22785"/>
    <cellStyle name="Header2 27 3 6 3 2" xfId="22786"/>
    <cellStyle name="Header2 27 3 6 3 2 2" xfId="22787"/>
    <cellStyle name="Header2 27 3 6 3 2 3" xfId="22788"/>
    <cellStyle name="Header2 27 3 6 3 2 4" xfId="22789"/>
    <cellStyle name="Header2 27 3 6 3 3" xfId="22790"/>
    <cellStyle name="Header2 27 3 6 3 3 2" xfId="22791"/>
    <cellStyle name="Header2 27 3 6 3 3 3" xfId="22792"/>
    <cellStyle name="Header2 27 3 6 3 3 4" xfId="22793"/>
    <cellStyle name="Header2 27 3 6 3 4" xfId="22794"/>
    <cellStyle name="Header2 27 3 6 3 5" xfId="22795"/>
    <cellStyle name="Header2 27 3 6 3 6" xfId="22796"/>
    <cellStyle name="Header2 27 3 6 4" xfId="22797"/>
    <cellStyle name="Header2 27 3 6 5" xfId="22798"/>
    <cellStyle name="Header2 27 3 7" xfId="22799"/>
    <cellStyle name="Header2 27 3 7 2" xfId="22800"/>
    <cellStyle name="Header2 27 3 7 2 2" xfId="22801"/>
    <cellStyle name="Header2 27 3 7 2 2 2" xfId="22802"/>
    <cellStyle name="Header2 27 3 7 2 2 3" xfId="22803"/>
    <cellStyle name="Header2 27 3 7 2 2 4" xfId="22804"/>
    <cellStyle name="Header2 27 3 7 2 2 5" xfId="22805"/>
    <cellStyle name="Header2 27 3 7 2 3" xfId="22806"/>
    <cellStyle name="Header2 27 3 7 2 3 2" xfId="22807"/>
    <cellStyle name="Header2 27 3 7 2 3 3" xfId="22808"/>
    <cellStyle name="Header2 27 3 7 2 3 4" xfId="22809"/>
    <cellStyle name="Header2 27 3 7 2 4" xfId="22810"/>
    <cellStyle name="Header2 27 3 7 2 5" xfId="22811"/>
    <cellStyle name="Header2 27 3 7 2 6" xfId="22812"/>
    <cellStyle name="Header2 27 3 7 3" xfId="22813"/>
    <cellStyle name="Header2 27 3 7 3 2" xfId="22814"/>
    <cellStyle name="Header2 27 3 7 3 2 2" xfId="22815"/>
    <cellStyle name="Header2 27 3 7 3 2 3" xfId="22816"/>
    <cellStyle name="Header2 27 3 7 3 2 4" xfId="22817"/>
    <cellStyle name="Header2 27 3 7 3 3" xfId="22818"/>
    <cellStyle name="Header2 27 3 7 3 3 2" xfId="22819"/>
    <cellStyle name="Header2 27 3 7 3 3 3" xfId="22820"/>
    <cellStyle name="Header2 27 3 7 3 3 4" xfId="22821"/>
    <cellStyle name="Header2 27 3 7 3 4" xfId="22822"/>
    <cellStyle name="Header2 27 3 7 3 5" xfId="22823"/>
    <cellStyle name="Header2 27 3 7 3 6" xfId="22824"/>
    <cellStyle name="Header2 27 3 7 4" xfId="22825"/>
    <cellStyle name="Header2 27 3 7 5" xfId="22826"/>
    <cellStyle name="Header2 27 3 8" xfId="22827"/>
    <cellStyle name="Header2 27 3 8 2" xfId="22828"/>
    <cellStyle name="Header2 27 3 8 2 2" xfId="22829"/>
    <cellStyle name="Header2 27 3 8 2 2 2" xfId="22830"/>
    <cellStyle name="Header2 27 3 8 2 2 3" xfId="22831"/>
    <cellStyle name="Header2 27 3 8 2 2 4" xfId="22832"/>
    <cellStyle name="Header2 27 3 8 2 2 5" xfId="22833"/>
    <cellStyle name="Header2 27 3 8 2 3" xfId="22834"/>
    <cellStyle name="Header2 27 3 8 2 3 2" xfId="22835"/>
    <cellStyle name="Header2 27 3 8 2 3 3" xfId="22836"/>
    <cellStyle name="Header2 27 3 8 2 3 4" xfId="22837"/>
    <cellStyle name="Header2 27 3 8 2 4" xfId="22838"/>
    <cellStyle name="Header2 27 3 8 2 5" xfId="22839"/>
    <cellStyle name="Header2 27 3 8 2 6" xfId="22840"/>
    <cellStyle name="Header2 27 3 8 3" xfId="22841"/>
    <cellStyle name="Header2 27 3 8 3 2" xfId="22842"/>
    <cellStyle name="Header2 27 3 8 3 2 2" xfId="22843"/>
    <cellStyle name="Header2 27 3 8 3 2 3" xfId="22844"/>
    <cellStyle name="Header2 27 3 8 3 2 4" xfId="22845"/>
    <cellStyle name="Header2 27 3 8 3 3" xfId="22846"/>
    <cellStyle name="Header2 27 3 8 3 3 2" xfId="22847"/>
    <cellStyle name="Header2 27 3 8 3 3 3" xfId="22848"/>
    <cellStyle name="Header2 27 3 8 3 3 4" xfId="22849"/>
    <cellStyle name="Header2 27 3 8 3 4" xfId="22850"/>
    <cellStyle name="Header2 27 3 8 3 5" xfId="22851"/>
    <cellStyle name="Header2 27 3 8 3 6" xfId="22852"/>
    <cellStyle name="Header2 27 3 8 4" xfId="22853"/>
    <cellStyle name="Header2 27 3 8 5" xfId="22854"/>
    <cellStyle name="Header2 27 3 9" xfId="22855"/>
    <cellStyle name="Header2 27 3 9 2" xfId="22856"/>
    <cellStyle name="Header2 27 3 9 2 2" xfId="22857"/>
    <cellStyle name="Header2 27 3 9 2 2 2" xfId="22858"/>
    <cellStyle name="Header2 27 3 9 2 2 3" xfId="22859"/>
    <cellStyle name="Header2 27 3 9 2 2 4" xfId="22860"/>
    <cellStyle name="Header2 27 3 9 2 2 5" xfId="22861"/>
    <cellStyle name="Header2 27 3 9 2 3" xfId="22862"/>
    <cellStyle name="Header2 27 3 9 2 3 2" xfId="22863"/>
    <cellStyle name="Header2 27 3 9 2 3 3" xfId="22864"/>
    <cellStyle name="Header2 27 3 9 2 3 4" xfId="22865"/>
    <cellStyle name="Header2 27 3 9 2 4" xfId="22866"/>
    <cellStyle name="Header2 27 3 9 2 5" xfId="22867"/>
    <cellStyle name="Header2 27 3 9 2 6" xfId="22868"/>
    <cellStyle name="Header2 27 3 9 3" xfId="22869"/>
    <cellStyle name="Header2 27 3 9 3 2" xfId="22870"/>
    <cellStyle name="Header2 27 3 9 3 2 2" xfId="22871"/>
    <cellStyle name="Header2 27 3 9 3 2 3" xfId="22872"/>
    <cellStyle name="Header2 27 3 9 3 2 4" xfId="22873"/>
    <cellStyle name="Header2 27 3 9 3 3" xfId="22874"/>
    <cellStyle name="Header2 27 3 9 3 3 2" xfId="22875"/>
    <cellStyle name="Header2 27 3 9 3 3 3" xfId="22876"/>
    <cellStyle name="Header2 27 3 9 3 3 4" xfId="22877"/>
    <cellStyle name="Header2 27 3 9 3 4" xfId="22878"/>
    <cellStyle name="Header2 27 3 9 3 5" xfId="22879"/>
    <cellStyle name="Header2 27 3 9 3 6" xfId="22880"/>
    <cellStyle name="Header2 27 3 9 4" xfId="22881"/>
    <cellStyle name="Header2 27 3 9 5" xfId="22882"/>
    <cellStyle name="Header2 28" xfId="22883"/>
    <cellStyle name="Header2 28 2" xfId="22884"/>
    <cellStyle name="Header2 28 2 10" xfId="22885"/>
    <cellStyle name="Header2 28 2 10 2" xfId="22886"/>
    <cellStyle name="Header2 28 2 10 2 2" xfId="22887"/>
    <cellStyle name="Header2 28 2 10 2 2 2" xfId="22888"/>
    <cellStyle name="Header2 28 2 10 2 2 3" xfId="22889"/>
    <cellStyle name="Header2 28 2 10 2 2 4" xfId="22890"/>
    <cellStyle name="Header2 28 2 10 2 2 5" xfId="22891"/>
    <cellStyle name="Header2 28 2 10 2 3" xfId="22892"/>
    <cellStyle name="Header2 28 2 10 2 3 2" xfId="22893"/>
    <cellStyle name="Header2 28 2 10 2 3 3" xfId="22894"/>
    <cellStyle name="Header2 28 2 10 2 3 4" xfId="22895"/>
    <cellStyle name="Header2 28 2 10 2 4" xfId="22896"/>
    <cellStyle name="Header2 28 2 10 2 5" xfId="22897"/>
    <cellStyle name="Header2 28 2 10 2 6" xfId="22898"/>
    <cellStyle name="Header2 28 2 10 3" xfId="22899"/>
    <cellStyle name="Header2 28 2 10 3 2" xfId="22900"/>
    <cellStyle name="Header2 28 2 10 3 2 2" xfId="22901"/>
    <cellStyle name="Header2 28 2 10 3 2 3" xfId="22902"/>
    <cellStyle name="Header2 28 2 10 3 2 4" xfId="22903"/>
    <cellStyle name="Header2 28 2 10 3 3" xfId="22904"/>
    <cellStyle name="Header2 28 2 10 3 3 2" xfId="22905"/>
    <cellStyle name="Header2 28 2 10 3 3 3" xfId="22906"/>
    <cellStyle name="Header2 28 2 10 3 3 4" xfId="22907"/>
    <cellStyle name="Header2 28 2 10 3 4" xfId="22908"/>
    <cellStyle name="Header2 28 2 10 3 5" xfId="22909"/>
    <cellStyle name="Header2 28 2 10 3 6" xfId="22910"/>
    <cellStyle name="Header2 28 2 10 4" xfId="22911"/>
    <cellStyle name="Header2 28 2 10 5" xfId="22912"/>
    <cellStyle name="Header2 28 2 11" xfId="22913"/>
    <cellStyle name="Header2 28 2 11 2" xfId="22914"/>
    <cellStyle name="Header2 28 2 11 2 2" xfId="22915"/>
    <cellStyle name="Header2 28 2 11 2 2 2" xfId="22916"/>
    <cellStyle name="Header2 28 2 11 2 2 3" xfId="22917"/>
    <cellStyle name="Header2 28 2 11 2 2 4" xfId="22918"/>
    <cellStyle name="Header2 28 2 11 2 2 5" xfId="22919"/>
    <cellStyle name="Header2 28 2 11 2 3" xfId="22920"/>
    <cellStyle name="Header2 28 2 11 2 3 2" xfId="22921"/>
    <cellStyle name="Header2 28 2 11 2 3 3" xfId="22922"/>
    <cellStyle name="Header2 28 2 11 2 3 4" xfId="22923"/>
    <cellStyle name="Header2 28 2 11 2 4" xfId="22924"/>
    <cellStyle name="Header2 28 2 11 2 5" xfId="22925"/>
    <cellStyle name="Header2 28 2 11 2 6" xfId="22926"/>
    <cellStyle name="Header2 28 2 11 3" xfId="22927"/>
    <cellStyle name="Header2 28 2 11 3 2" xfId="22928"/>
    <cellStyle name="Header2 28 2 11 3 2 2" xfId="22929"/>
    <cellStyle name="Header2 28 2 11 3 2 3" xfId="22930"/>
    <cellStyle name="Header2 28 2 11 3 2 4" xfId="22931"/>
    <cellStyle name="Header2 28 2 11 3 3" xfId="22932"/>
    <cellStyle name="Header2 28 2 11 3 3 2" xfId="22933"/>
    <cellStyle name="Header2 28 2 11 3 3 3" xfId="22934"/>
    <cellStyle name="Header2 28 2 11 3 3 4" xfId="22935"/>
    <cellStyle name="Header2 28 2 11 3 4" xfId="22936"/>
    <cellStyle name="Header2 28 2 11 3 5" xfId="22937"/>
    <cellStyle name="Header2 28 2 11 3 6" xfId="22938"/>
    <cellStyle name="Header2 28 2 11 4" xfId="22939"/>
    <cellStyle name="Header2 28 2 11 5" xfId="22940"/>
    <cellStyle name="Header2 28 2 12" xfId="22941"/>
    <cellStyle name="Header2 28 2 12 2" xfId="22942"/>
    <cellStyle name="Header2 28 2 12 2 2" xfId="22943"/>
    <cellStyle name="Header2 28 2 12 2 2 2" xfId="22944"/>
    <cellStyle name="Header2 28 2 12 2 2 3" xfId="22945"/>
    <cellStyle name="Header2 28 2 12 2 2 4" xfId="22946"/>
    <cellStyle name="Header2 28 2 12 2 2 5" xfId="22947"/>
    <cellStyle name="Header2 28 2 12 2 3" xfId="22948"/>
    <cellStyle name="Header2 28 2 12 2 3 2" xfId="22949"/>
    <cellStyle name="Header2 28 2 12 2 3 3" xfId="22950"/>
    <cellStyle name="Header2 28 2 12 2 3 4" xfId="22951"/>
    <cellStyle name="Header2 28 2 12 2 4" xfId="22952"/>
    <cellStyle name="Header2 28 2 12 2 5" xfId="22953"/>
    <cellStyle name="Header2 28 2 12 2 6" xfId="22954"/>
    <cellStyle name="Header2 28 2 12 3" xfId="22955"/>
    <cellStyle name="Header2 28 2 12 3 2" xfId="22956"/>
    <cellStyle name="Header2 28 2 12 3 2 2" xfId="22957"/>
    <cellStyle name="Header2 28 2 12 3 2 3" xfId="22958"/>
    <cellStyle name="Header2 28 2 12 3 2 4" xfId="22959"/>
    <cellStyle name="Header2 28 2 12 3 3" xfId="22960"/>
    <cellStyle name="Header2 28 2 12 3 3 2" xfId="22961"/>
    <cellStyle name="Header2 28 2 12 3 3 3" xfId="22962"/>
    <cellStyle name="Header2 28 2 12 3 3 4" xfId="22963"/>
    <cellStyle name="Header2 28 2 12 3 4" xfId="22964"/>
    <cellStyle name="Header2 28 2 12 3 5" xfId="22965"/>
    <cellStyle name="Header2 28 2 12 3 6" xfId="22966"/>
    <cellStyle name="Header2 28 2 12 4" xfId="22967"/>
    <cellStyle name="Header2 28 2 12 5" xfId="22968"/>
    <cellStyle name="Header2 28 2 13" xfId="22969"/>
    <cellStyle name="Header2 28 2 13 2" xfId="22970"/>
    <cellStyle name="Header2 28 2 13 2 2" xfId="22971"/>
    <cellStyle name="Header2 28 2 13 2 2 2" xfId="22972"/>
    <cellStyle name="Header2 28 2 13 2 2 3" xfId="22973"/>
    <cellStyle name="Header2 28 2 13 2 2 4" xfId="22974"/>
    <cellStyle name="Header2 28 2 13 2 2 5" xfId="22975"/>
    <cellStyle name="Header2 28 2 13 2 3" xfId="22976"/>
    <cellStyle name="Header2 28 2 13 2 3 2" xfId="22977"/>
    <cellStyle name="Header2 28 2 13 2 3 3" xfId="22978"/>
    <cellStyle name="Header2 28 2 13 2 3 4" xfId="22979"/>
    <cellStyle name="Header2 28 2 13 2 4" xfId="22980"/>
    <cellStyle name="Header2 28 2 13 2 5" xfId="22981"/>
    <cellStyle name="Header2 28 2 13 2 6" xfId="22982"/>
    <cellStyle name="Header2 28 2 13 3" xfId="22983"/>
    <cellStyle name="Header2 28 2 13 3 2" xfId="22984"/>
    <cellStyle name="Header2 28 2 13 3 2 2" xfId="22985"/>
    <cellStyle name="Header2 28 2 13 3 2 3" xfId="22986"/>
    <cellStyle name="Header2 28 2 13 3 2 4" xfId="22987"/>
    <cellStyle name="Header2 28 2 13 3 3" xfId="22988"/>
    <cellStyle name="Header2 28 2 13 3 3 2" xfId="22989"/>
    <cellStyle name="Header2 28 2 13 3 3 3" xfId="22990"/>
    <cellStyle name="Header2 28 2 13 3 3 4" xfId="22991"/>
    <cellStyle name="Header2 28 2 13 3 4" xfId="22992"/>
    <cellStyle name="Header2 28 2 13 3 5" xfId="22993"/>
    <cellStyle name="Header2 28 2 13 3 6" xfId="22994"/>
    <cellStyle name="Header2 28 2 13 4" xfId="22995"/>
    <cellStyle name="Header2 28 2 13 5" xfId="22996"/>
    <cellStyle name="Header2 28 2 2" xfId="22997"/>
    <cellStyle name="Header2 28 2 2 2" xfId="22998"/>
    <cellStyle name="Header2 28 2 2 2 2" xfId="22999"/>
    <cellStyle name="Header2 28 2 2 2 2 2" xfId="23000"/>
    <cellStyle name="Header2 28 2 2 2 2 2 2" xfId="23001"/>
    <cellStyle name="Header2 28 2 2 2 2 2 3" xfId="23002"/>
    <cellStyle name="Header2 28 2 2 2 2 2 4" xfId="23003"/>
    <cellStyle name="Header2 28 2 2 2 2 2 5" xfId="23004"/>
    <cellStyle name="Header2 28 2 2 2 2 3" xfId="23005"/>
    <cellStyle name="Header2 28 2 2 2 2 3 2" xfId="23006"/>
    <cellStyle name="Header2 28 2 2 2 2 3 3" xfId="23007"/>
    <cellStyle name="Header2 28 2 2 2 2 3 4" xfId="23008"/>
    <cellStyle name="Header2 28 2 2 2 2 4" xfId="23009"/>
    <cellStyle name="Header2 28 2 2 2 2 5" xfId="23010"/>
    <cellStyle name="Header2 28 2 2 2 2 6" xfId="23011"/>
    <cellStyle name="Header2 28 2 2 2 3" xfId="23012"/>
    <cellStyle name="Header2 28 2 2 2 3 2" xfId="23013"/>
    <cellStyle name="Header2 28 2 2 2 3 2 2" xfId="23014"/>
    <cellStyle name="Header2 28 2 2 2 3 2 3" xfId="23015"/>
    <cellStyle name="Header2 28 2 2 2 3 2 4" xfId="23016"/>
    <cellStyle name="Header2 28 2 2 2 3 3" xfId="23017"/>
    <cellStyle name="Header2 28 2 2 2 3 3 2" xfId="23018"/>
    <cellStyle name="Header2 28 2 2 2 3 3 3" xfId="23019"/>
    <cellStyle name="Header2 28 2 2 2 3 3 4" xfId="23020"/>
    <cellStyle name="Header2 28 2 2 2 3 4" xfId="23021"/>
    <cellStyle name="Header2 28 2 2 2 3 5" xfId="23022"/>
    <cellStyle name="Header2 28 2 2 2 3 6" xfId="23023"/>
    <cellStyle name="Header2 28 2 2 2 4" xfId="23024"/>
    <cellStyle name="Header2 28 2 2 2 5" xfId="23025"/>
    <cellStyle name="Header2 28 2 2 3" xfId="23026"/>
    <cellStyle name="Header2 28 2 2 3 2" xfId="23027"/>
    <cellStyle name="Header2 28 2 2 3 2 2" xfId="23028"/>
    <cellStyle name="Header2 28 2 2 3 2 2 2" xfId="23029"/>
    <cellStyle name="Header2 28 2 2 3 2 2 3" xfId="23030"/>
    <cellStyle name="Header2 28 2 2 3 2 2 4" xfId="23031"/>
    <cellStyle name="Header2 28 2 2 3 2 2 5" xfId="23032"/>
    <cellStyle name="Header2 28 2 2 3 2 3" xfId="23033"/>
    <cellStyle name="Header2 28 2 2 3 2 3 2" xfId="23034"/>
    <cellStyle name="Header2 28 2 2 3 2 3 3" xfId="23035"/>
    <cellStyle name="Header2 28 2 2 3 2 3 4" xfId="23036"/>
    <cellStyle name="Header2 28 2 2 3 2 4" xfId="23037"/>
    <cellStyle name="Header2 28 2 2 3 2 5" xfId="23038"/>
    <cellStyle name="Header2 28 2 2 3 2 6" xfId="23039"/>
    <cellStyle name="Header2 28 2 2 3 3" xfId="23040"/>
    <cellStyle name="Header2 28 2 2 3 3 2" xfId="23041"/>
    <cellStyle name="Header2 28 2 2 3 3 2 2" xfId="23042"/>
    <cellStyle name="Header2 28 2 2 3 3 2 3" xfId="23043"/>
    <cellStyle name="Header2 28 2 2 3 3 2 4" xfId="23044"/>
    <cellStyle name="Header2 28 2 2 3 3 3" xfId="23045"/>
    <cellStyle name="Header2 28 2 2 3 3 3 2" xfId="23046"/>
    <cellStyle name="Header2 28 2 2 3 3 3 3" xfId="23047"/>
    <cellStyle name="Header2 28 2 2 3 3 3 4" xfId="23048"/>
    <cellStyle name="Header2 28 2 2 3 3 4" xfId="23049"/>
    <cellStyle name="Header2 28 2 2 3 3 5" xfId="23050"/>
    <cellStyle name="Header2 28 2 2 3 3 6" xfId="23051"/>
    <cellStyle name="Header2 28 2 2 3 4" xfId="23052"/>
    <cellStyle name="Header2 28 2 2 3 5" xfId="23053"/>
    <cellStyle name="Header2 28 2 3" xfId="23054"/>
    <cellStyle name="Header2 28 2 3 2" xfId="23055"/>
    <cellStyle name="Header2 28 2 3 2 2" xfId="23056"/>
    <cellStyle name="Header2 28 2 3 2 3" xfId="23057"/>
    <cellStyle name="Header2 28 2 3 3" xfId="23058"/>
    <cellStyle name="Header2 28 2 4" xfId="23059"/>
    <cellStyle name="Header2 28 2 4 2" xfId="23060"/>
    <cellStyle name="Header2 28 2 4 2 2" xfId="23061"/>
    <cellStyle name="Header2 28 2 4 2 3" xfId="23062"/>
    <cellStyle name="Header2 28 2 4 3" xfId="23063"/>
    <cellStyle name="Header2 28 2 5" xfId="23064"/>
    <cellStyle name="Header2 28 2 5 2" xfId="23065"/>
    <cellStyle name="Header2 28 2 5 2 2" xfId="23066"/>
    <cellStyle name="Header2 28 2 5 2 3" xfId="23067"/>
    <cellStyle name="Header2 28 2 5 3" xfId="23068"/>
    <cellStyle name="Header2 28 2 6" xfId="23069"/>
    <cellStyle name="Header2 28 2 6 2" xfId="23070"/>
    <cellStyle name="Header2 28 2 6 2 2" xfId="23071"/>
    <cellStyle name="Header2 28 2 6 2 2 2" xfId="23072"/>
    <cellStyle name="Header2 28 2 6 2 2 3" xfId="23073"/>
    <cellStyle name="Header2 28 2 6 2 2 4" xfId="23074"/>
    <cellStyle name="Header2 28 2 6 2 2 5" xfId="23075"/>
    <cellStyle name="Header2 28 2 6 2 3" xfId="23076"/>
    <cellStyle name="Header2 28 2 6 2 3 2" xfId="23077"/>
    <cellStyle name="Header2 28 2 6 2 3 3" xfId="23078"/>
    <cellStyle name="Header2 28 2 6 2 3 4" xfId="23079"/>
    <cellStyle name="Header2 28 2 6 2 4" xfId="23080"/>
    <cellStyle name="Header2 28 2 6 2 5" xfId="23081"/>
    <cellStyle name="Header2 28 2 6 2 6" xfId="23082"/>
    <cellStyle name="Header2 28 2 6 3" xfId="23083"/>
    <cellStyle name="Header2 28 2 6 3 2" xfId="23084"/>
    <cellStyle name="Header2 28 2 6 3 2 2" xfId="23085"/>
    <cellStyle name="Header2 28 2 6 3 2 3" xfId="23086"/>
    <cellStyle name="Header2 28 2 6 3 2 4" xfId="23087"/>
    <cellStyle name="Header2 28 2 6 3 3" xfId="23088"/>
    <cellStyle name="Header2 28 2 6 3 3 2" xfId="23089"/>
    <cellStyle name="Header2 28 2 6 3 3 3" xfId="23090"/>
    <cellStyle name="Header2 28 2 6 3 3 4" xfId="23091"/>
    <cellStyle name="Header2 28 2 6 3 4" xfId="23092"/>
    <cellStyle name="Header2 28 2 6 3 5" xfId="23093"/>
    <cellStyle name="Header2 28 2 6 3 6" xfId="23094"/>
    <cellStyle name="Header2 28 2 6 4" xfId="23095"/>
    <cellStyle name="Header2 28 2 6 5" xfId="23096"/>
    <cellStyle name="Header2 28 2 7" xfId="23097"/>
    <cellStyle name="Header2 28 2 7 2" xfId="23098"/>
    <cellStyle name="Header2 28 2 7 2 2" xfId="23099"/>
    <cellStyle name="Header2 28 2 7 2 2 2" xfId="23100"/>
    <cellStyle name="Header2 28 2 7 2 2 3" xfId="23101"/>
    <cellStyle name="Header2 28 2 7 2 2 4" xfId="23102"/>
    <cellStyle name="Header2 28 2 7 2 2 5" xfId="23103"/>
    <cellStyle name="Header2 28 2 7 2 3" xfId="23104"/>
    <cellStyle name="Header2 28 2 7 2 3 2" xfId="23105"/>
    <cellStyle name="Header2 28 2 7 2 3 3" xfId="23106"/>
    <cellStyle name="Header2 28 2 7 2 3 4" xfId="23107"/>
    <cellStyle name="Header2 28 2 7 2 4" xfId="23108"/>
    <cellStyle name="Header2 28 2 7 2 5" xfId="23109"/>
    <cellStyle name="Header2 28 2 7 2 6" xfId="23110"/>
    <cellStyle name="Header2 28 2 7 3" xfId="23111"/>
    <cellStyle name="Header2 28 2 7 3 2" xfId="23112"/>
    <cellStyle name="Header2 28 2 7 3 2 2" xfId="23113"/>
    <cellStyle name="Header2 28 2 7 3 2 3" xfId="23114"/>
    <cellStyle name="Header2 28 2 7 3 2 4" xfId="23115"/>
    <cellStyle name="Header2 28 2 7 3 3" xfId="23116"/>
    <cellStyle name="Header2 28 2 7 3 3 2" xfId="23117"/>
    <cellStyle name="Header2 28 2 7 3 3 3" xfId="23118"/>
    <cellStyle name="Header2 28 2 7 3 3 4" xfId="23119"/>
    <cellStyle name="Header2 28 2 7 3 4" xfId="23120"/>
    <cellStyle name="Header2 28 2 7 3 5" xfId="23121"/>
    <cellStyle name="Header2 28 2 7 3 6" xfId="23122"/>
    <cellStyle name="Header2 28 2 7 4" xfId="23123"/>
    <cellStyle name="Header2 28 2 7 5" xfId="23124"/>
    <cellStyle name="Header2 28 2 8" xfId="23125"/>
    <cellStyle name="Header2 28 2 8 2" xfId="23126"/>
    <cellStyle name="Header2 28 2 8 2 2" xfId="23127"/>
    <cellStyle name="Header2 28 2 8 2 2 2" xfId="23128"/>
    <cellStyle name="Header2 28 2 8 2 2 3" xfId="23129"/>
    <cellStyle name="Header2 28 2 8 2 2 4" xfId="23130"/>
    <cellStyle name="Header2 28 2 8 2 2 5" xfId="23131"/>
    <cellStyle name="Header2 28 2 8 2 3" xfId="23132"/>
    <cellStyle name="Header2 28 2 8 2 3 2" xfId="23133"/>
    <cellStyle name="Header2 28 2 8 2 3 3" xfId="23134"/>
    <cellStyle name="Header2 28 2 8 2 3 4" xfId="23135"/>
    <cellStyle name="Header2 28 2 8 2 4" xfId="23136"/>
    <cellStyle name="Header2 28 2 8 2 5" xfId="23137"/>
    <cellStyle name="Header2 28 2 8 2 6" xfId="23138"/>
    <cellStyle name="Header2 28 2 8 3" xfId="23139"/>
    <cellStyle name="Header2 28 2 8 3 2" xfId="23140"/>
    <cellStyle name="Header2 28 2 8 3 2 2" xfId="23141"/>
    <cellStyle name="Header2 28 2 8 3 2 3" xfId="23142"/>
    <cellStyle name="Header2 28 2 8 3 2 4" xfId="23143"/>
    <cellStyle name="Header2 28 2 8 3 3" xfId="23144"/>
    <cellStyle name="Header2 28 2 8 3 3 2" xfId="23145"/>
    <cellStyle name="Header2 28 2 8 3 3 3" xfId="23146"/>
    <cellStyle name="Header2 28 2 8 3 3 4" xfId="23147"/>
    <cellStyle name="Header2 28 2 8 3 4" xfId="23148"/>
    <cellStyle name="Header2 28 2 8 3 5" xfId="23149"/>
    <cellStyle name="Header2 28 2 8 3 6" xfId="23150"/>
    <cellStyle name="Header2 28 2 8 4" xfId="23151"/>
    <cellStyle name="Header2 28 2 8 5" xfId="23152"/>
    <cellStyle name="Header2 28 2 9" xfId="23153"/>
    <cellStyle name="Header2 28 2 9 2" xfId="23154"/>
    <cellStyle name="Header2 28 2 9 2 2" xfId="23155"/>
    <cellStyle name="Header2 28 2 9 2 2 2" xfId="23156"/>
    <cellStyle name="Header2 28 2 9 2 2 3" xfId="23157"/>
    <cellStyle name="Header2 28 2 9 2 2 4" xfId="23158"/>
    <cellStyle name="Header2 28 2 9 2 2 5" xfId="23159"/>
    <cellStyle name="Header2 28 2 9 2 3" xfId="23160"/>
    <cellStyle name="Header2 28 2 9 2 3 2" xfId="23161"/>
    <cellStyle name="Header2 28 2 9 2 3 3" xfId="23162"/>
    <cellStyle name="Header2 28 2 9 2 3 4" xfId="23163"/>
    <cellStyle name="Header2 28 2 9 2 4" xfId="23164"/>
    <cellStyle name="Header2 28 2 9 2 5" xfId="23165"/>
    <cellStyle name="Header2 28 2 9 2 6" xfId="23166"/>
    <cellStyle name="Header2 28 2 9 3" xfId="23167"/>
    <cellStyle name="Header2 28 2 9 3 2" xfId="23168"/>
    <cellStyle name="Header2 28 2 9 3 2 2" xfId="23169"/>
    <cellStyle name="Header2 28 2 9 3 2 3" xfId="23170"/>
    <cellStyle name="Header2 28 2 9 3 2 4" xfId="23171"/>
    <cellStyle name="Header2 28 2 9 3 3" xfId="23172"/>
    <cellStyle name="Header2 28 2 9 3 3 2" xfId="23173"/>
    <cellStyle name="Header2 28 2 9 3 3 3" xfId="23174"/>
    <cellStyle name="Header2 28 2 9 3 3 4" xfId="23175"/>
    <cellStyle name="Header2 28 2 9 3 4" xfId="23176"/>
    <cellStyle name="Header2 28 2 9 3 5" xfId="23177"/>
    <cellStyle name="Header2 28 2 9 3 6" xfId="23178"/>
    <cellStyle name="Header2 28 2 9 4" xfId="23179"/>
    <cellStyle name="Header2 28 2 9 5" xfId="23180"/>
    <cellStyle name="Header2 28 3" xfId="23181"/>
    <cellStyle name="Header2 28 3 10" xfId="23182"/>
    <cellStyle name="Header2 28 3 10 2" xfId="23183"/>
    <cellStyle name="Header2 28 3 10 2 2" xfId="23184"/>
    <cellStyle name="Header2 28 3 10 2 2 2" xfId="23185"/>
    <cellStyle name="Header2 28 3 10 2 2 3" xfId="23186"/>
    <cellStyle name="Header2 28 3 10 2 2 4" xfId="23187"/>
    <cellStyle name="Header2 28 3 10 2 2 5" xfId="23188"/>
    <cellStyle name="Header2 28 3 10 2 3" xfId="23189"/>
    <cellStyle name="Header2 28 3 10 2 3 2" xfId="23190"/>
    <cellStyle name="Header2 28 3 10 2 3 3" xfId="23191"/>
    <cellStyle name="Header2 28 3 10 2 3 4" xfId="23192"/>
    <cellStyle name="Header2 28 3 10 2 4" xfId="23193"/>
    <cellStyle name="Header2 28 3 10 2 5" xfId="23194"/>
    <cellStyle name="Header2 28 3 10 2 6" xfId="23195"/>
    <cellStyle name="Header2 28 3 10 3" xfId="23196"/>
    <cellStyle name="Header2 28 3 10 3 2" xfId="23197"/>
    <cellStyle name="Header2 28 3 10 3 2 2" xfId="23198"/>
    <cellStyle name="Header2 28 3 10 3 2 3" xfId="23199"/>
    <cellStyle name="Header2 28 3 10 3 2 4" xfId="23200"/>
    <cellStyle name="Header2 28 3 10 3 3" xfId="23201"/>
    <cellStyle name="Header2 28 3 10 3 3 2" xfId="23202"/>
    <cellStyle name="Header2 28 3 10 3 3 3" xfId="23203"/>
    <cellStyle name="Header2 28 3 10 3 3 4" xfId="23204"/>
    <cellStyle name="Header2 28 3 10 3 4" xfId="23205"/>
    <cellStyle name="Header2 28 3 10 3 5" xfId="23206"/>
    <cellStyle name="Header2 28 3 10 3 6" xfId="23207"/>
    <cellStyle name="Header2 28 3 10 4" xfId="23208"/>
    <cellStyle name="Header2 28 3 10 5" xfId="23209"/>
    <cellStyle name="Header2 28 3 11" xfId="23210"/>
    <cellStyle name="Header2 28 3 11 2" xfId="23211"/>
    <cellStyle name="Header2 28 3 11 2 2" xfId="23212"/>
    <cellStyle name="Header2 28 3 11 2 2 2" xfId="23213"/>
    <cellStyle name="Header2 28 3 11 2 2 3" xfId="23214"/>
    <cellStyle name="Header2 28 3 11 2 2 4" xfId="23215"/>
    <cellStyle name="Header2 28 3 11 2 2 5" xfId="23216"/>
    <cellStyle name="Header2 28 3 11 2 3" xfId="23217"/>
    <cellStyle name="Header2 28 3 11 2 3 2" xfId="23218"/>
    <cellStyle name="Header2 28 3 11 2 3 3" xfId="23219"/>
    <cellStyle name="Header2 28 3 11 2 3 4" xfId="23220"/>
    <cellStyle name="Header2 28 3 11 2 4" xfId="23221"/>
    <cellStyle name="Header2 28 3 11 2 5" xfId="23222"/>
    <cellStyle name="Header2 28 3 11 2 6" xfId="23223"/>
    <cellStyle name="Header2 28 3 11 3" xfId="23224"/>
    <cellStyle name="Header2 28 3 11 3 2" xfId="23225"/>
    <cellStyle name="Header2 28 3 11 3 2 2" xfId="23226"/>
    <cellStyle name="Header2 28 3 11 3 2 3" xfId="23227"/>
    <cellStyle name="Header2 28 3 11 3 2 4" xfId="23228"/>
    <cellStyle name="Header2 28 3 11 3 3" xfId="23229"/>
    <cellStyle name="Header2 28 3 11 3 3 2" xfId="23230"/>
    <cellStyle name="Header2 28 3 11 3 3 3" xfId="23231"/>
    <cellStyle name="Header2 28 3 11 3 3 4" xfId="23232"/>
    <cellStyle name="Header2 28 3 11 3 4" xfId="23233"/>
    <cellStyle name="Header2 28 3 11 3 5" xfId="23234"/>
    <cellStyle name="Header2 28 3 11 3 6" xfId="23235"/>
    <cellStyle name="Header2 28 3 11 4" xfId="23236"/>
    <cellStyle name="Header2 28 3 11 5" xfId="23237"/>
    <cellStyle name="Header2 28 3 12" xfId="23238"/>
    <cellStyle name="Header2 28 3 12 2" xfId="23239"/>
    <cellStyle name="Header2 28 3 12 2 2" xfId="23240"/>
    <cellStyle name="Header2 28 3 12 2 2 2" xfId="23241"/>
    <cellStyle name="Header2 28 3 12 2 2 3" xfId="23242"/>
    <cellStyle name="Header2 28 3 12 2 2 4" xfId="23243"/>
    <cellStyle name="Header2 28 3 12 2 2 5" xfId="23244"/>
    <cellStyle name="Header2 28 3 12 2 3" xfId="23245"/>
    <cellStyle name="Header2 28 3 12 2 3 2" xfId="23246"/>
    <cellStyle name="Header2 28 3 12 2 3 3" xfId="23247"/>
    <cellStyle name="Header2 28 3 12 2 3 4" xfId="23248"/>
    <cellStyle name="Header2 28 3 12 2 4" xfId="23249"/>
    <cellStyle name="Header2 28 3 12 2 5" xfId="23250"/>
    <cellStyle name="Header2 28 3 12 2 6" xfId="23251"/>
    <cellStyle name="Header2 28 3 12 3" xfId="23252"/>
    <cellStyle name="Header2 28 3 12 3 2" xfId="23253"/>
    <cellStyle name="Header2 28 3 12 3 2 2" xfId="23254"/>
    <cellStyle name="Header2 28 3 12 3 2 3" xfId="23255"/>
    <cellStyle name="Header2 28 3 12 3 2 4" xfId="23256"/>
    <cellStyle name="Header2 28 3 12 3 3" xfId="23257"/>
    <cellStyle name="Header2 28 3 12 3 3 2" xfId="23258"/>
    <cellStyle name="Header2 28 3 12 3 3 3" xfId="23259"/>
    <cellStyle name="Header2 28 3 12 3 3 4" xfId="23260"/>
    <cellStyle name="Header2 28 3 12 3 4" xfId="23261"/>
    <cellStyle name="Header2 28 3 12 3 5" xfId="23262"/>
    <cellStyle name="Header2 28 3 12 3 6" xfId="23263"/>
    <cellStyle name="Header2 28 3 12 4" xfId="23264"/>
    <cellStyle name="Header2 28 3 12 5" xfId="23265"/>
    <cellStyle name="Header2 28 3 2" xfId="23266"/>
    <cellStyle name="Header2 28 3 2 2" xfId="23267"/>
    <cellStyle name="Header2 28 3 2 2 2" xfId="23268"/>
    <cellStyle name="Header2 28 3 2 2 3" xfId="23269"/>
    <cellStyle name="Header2 28 3 2 3" xfId="23270"/>
    <cellStyle name="Header2 28 3 3" xfId="23271"/>
    <cellStyle name="Header2 28 3 3 2" xfId="23272"/>
    <cellStyle name="Header2 28 3 3 2 2" xfId="23273"/>
    <cellStyle name="Header2 28 3 3 2 3" xfId="23274"/>
    <cellStyle name="Header2 28 3 3 3" xfId="23275"/>
    <cellStyle name="Header2 28 3 4" xfId="23276"/>
    <cellStyle name="Header2 28 3 4 2" xfId="23277"/>
    <cellStyle name="Header2 28 3 4 2 2" xfId="23278"/>
    <cellStyle name="Header2 28 3 4 2 3" xfId="23279"/>
    <cellStyle name="Header2 28 3 4 3" xfId="23280"/>
    <cellStyle name="Header2 28 3 5" xfId="23281"/>
    <cellStyle name="Header2 28 3 5 2" xfId="23282"/>
    <cellStyle name="Header2 28 3 5 2 2" xfId="23283"/>
    <cellStyle name="Header2 28 3 5 2 2 2" xfId="23284"/>
    <cellStyle name="Header2 28 3 5 2 2 3" xfId="23285"/>
    <cellStyle name="Header2 28 3 5 2 2 4" xfId="23286"/>
    <cellStyle name="Header2 28 3 5 2 2 5" xfId="23287"/>
    <cellStyle name="Header2 28 3 5 2 3" xfId="23288"/>
    <cellStyle name="Header2 28 3 5 2 3 2" xfId="23289"/>
    <cellStyle name="Header2 28 3 5 2 3 3" xfId="23290"/>
    <cellStyle name="Header2 28 3 5 2 3 4" xfId="23291"/>
    <cellStyle name="Header2 28 3 5 2 4" xfId="23292"/>
    <cellStyle name="Header2 28 3 5 2 5" xfId="23293"/>
    <cellStyle name="Header2 28 3 5 2 6" xfId="23294"/>
    <cellStyle name="Header2 28 3 5 3" xfId="23295"/>
    <cellStyle name="Header2 28 3 5 3 2" xfId="23296"/>
    <cellStyle name="Header2 28 3 5 3 2 2" xfId="23297"/>
    <cellStyle name="Header2 28 3 5 3 2 3" xfId="23298"/>
    <cellStyle name="Header2 28 3 5 3 2 4" xfId="23299"/>
    <cellStyle name="Header2 28 3 5 3 3" xfId="23300"/>
    <cellStyle name="Header2 28 3 5 3 3 2" xfId="23301"/>
    <cellStyle name="Header2 28 3 5 3 3 3" xfId="23302"/>
    <cellStyle name="Header2 28 3 5 3 3 4" xfId="23303"/>
    <cellStyle name="Header2 28 3 5 3 4" xfId="23304"/>
    <cellStyle name="Header2 28 3 5 3 5" xfId="23305"/>
    <cellStyle name="Header2 28 3 5 3 6" xfId="23306"/>
    <cellStyle name="Header2 28 3 5 4" xfId="23307"/>
    <cellStyle name="Header2 28 3 5 5" xfId="23308"/>
    <cellStyle name="Header2 28 3 6" xfId="23309"/>
    <cellStyle name="Header2 28 3 6 2" xfId="23310"/>
    <cellStyle name="Header2 28 3 6 2 2" xfId="23311"/>
    <cellStyle name="Header2 28 3 6 2 2 2" xfId="23312"/>
    <cellStyle name="Header2 28 3 6 2 2 3" xfId="23313"/>
    <cellStyle name="Header2 28 3 6 2 2 4" xfId="23314"/>
    <cellStyle name="Header2 28 3 6 2 2 5" xfId="23315"/>
    <cellStyle name="Header2 28 3 6 2 3" xfId="23316"/>
    <cellStyle name="Header2 28 3 6 2 3 2" xfId="23317"/>
    <cellStyle name="Header2 28 3 6 2 3 3" xfId="23318"/>
    <cellStyle name="Header2 28 3 6 2 3 4" xfId="23319"/>
    <cellStyle name="Header2 28 3 6 2 4" xfId="23320"/>
    <cellStyle name="Header2 28 3 6 2 5" xfId="23321"/>
    <cellStyle name="Header2 28 3 6 2 6" xfId="23322"/>
    <cellStyle name="Header2 28 3 6 3" xfId="23323"/>
    <cellStyle name="Header2 28 3 6 3 2" xfId="23324"/>
    <cellStyle name="Header2 28 3 6 3 2 2" xfId="23325"/>
    <cellStyle name="Header2 28 3 6 3 2 3" xfId="23326"/>
    <cellStyle name="Header2 28 3 6 3 2 4" xfId="23327"/>
    <cellStyle name="Header2 28 3 6 3 3" xfId="23328"/>
    <cellStyle name="Header2 28 3 6 3 3 2" xfId="23329"/>
    <cellStyle name="Header2 28 3 6 3 3 3" xfId="23330"/>
    <cellStyle name="Header2 28 3 6 3 3 4" xfId="23331"/>
    <cellStyle name="Header2 28 3 6 3 4" xfId="23332"/>
    <cellStyle name="Header2 28 3 6 3 5" xfId="23333"/>
    <cellStyle name="Header2 28 3 6 3 6" xfId="23334"/>
    <cellStyle name="Header2 28 3 6 4" xfId="23335"/>
    <cellStyle name="Header2 28 3 6 5" xfId="23336"/>
    <cellStyle name="Header2 28 3 7" xfId="23337"/>
    <cellStyle name="Header2 28 3 7 2" xfId="23338"/>
    <cellStyle name="Header2 28 3 7 2 2" xfId="23339"/>
    <cellStyle name="Header2 28 3 7 2 2 2" xfId="23340"/>
    <cellStyle name="Header2 28 3 7 2 2 3" xfId="23341"/>
    <cellStyle name="Header2 28 3 7 2 2 4" xfId="23342"/>
    <cellStyle name="Header2 28 3 7 2 2 5" xfId="23343"/>
    <cellStyle name="Header2 28 3 7 2 3" xfId="23344"/>
    <cellStyle name="Header2 28 3 7 2 3 2" xfId="23345"/>
    <cellStyle name="Header2 28 3 7 2 3 3" xfId="23346"/>
    <cellStyle name="Header2 28 3 7 2 3 4" xfId="23347"/>
    <cellStyle name="Header2 28 3 7 2 4" xfId="23348"/>
    <cellStyle name="Header2 28 3 7 2 5" xfId="23349"/>
    <cellStyle name="Header2 28 3 7 2 6" xfId="23350"/>
    <cellStyle name="Header2 28 3 7 3" xfId="23351"/>
    <cellStyle name="Header2 28 3 7 3 2" xfId="23352"/>
    <cellStyle name="Header2 28 3 7 3 2 2" xfId="23353"/>
    <cellStyle name="Header2 28 3 7 3 2 3" xfId="23354"/>
    <cellStyle name="Header2 28 3 7 3 2 4" xfId="23355"/>
    <cellStyle name="Header2 28 3 7 3 3" xfId="23356"/>
    <cellStyle name="Header2 28 3 7 3 3 2" xfId="23357"/>
    <cellStyle name="Header2 28 3 7 3 3 3" xfId="23358"/>
    <cellStyle name="Header2 28 3 7 3 3 4" xfId="23359"/>
    <cellStyle name="Header2 28 3 7 3 4" xfId="23360"/>
    <cellStyle name="Header2 28 3 7 3 5" xfId="23361"/>
    <cellStyle name="Header2 28 3 7 3 6" xfId="23362"/>
    <cellStyle name="Header2 28 3 7 4" xfId="23363"/>
    <cellStyle name="Header2 28 3 7 5" xfId="23364"/>
    <cellStyle name="Header2 28 3 8" xfId="23365"/>
    <cellStyle name="Header2 28 3 8 2" xfId="23366"/>
    <cellStyle name="Header2 28 3 8 2 2" xfId="23367"/>
    <cellStyle name="Header2 28 3 8 2 2 2" xfId="23368"/>
    <cellStyle name="Header2 28 3 8 2 2 3" xfId="23369"/>
    <cellStyle name="Header2 28 3 8 2 2 4" xfId="23370"/>
    <cellStyle name="Header2 28 3 8 2 2 5" xfId="23371"/>
    <cellStyle name="Header2 28 3 8 2 3" xfId="23372"/>
    <cellStyle name="Header2 28 3 8 2 3 2" xfId="23373"/>
    <cellStyle name="Header2 28 3 8 2 3 3" xfId="23374"/>
    <cellStyle name="Header2 28 3 8 2 3 4" xfId="23375"/>
    <cellStyle name="Header2 28 3 8 2 4" xfId="23376"/>
    <cellStyle name="Header2 28 3 8 2 5" xfId="23377"/>
    <cellStyle name="Header2 28 3 8 2 6" xfId="23378"/>
    <cellStyle name="Header2 28 3 8 3" xfId="23379"/>
    <cellStyle name="Header2 28 3 8 3 2" xfId="23380"/>
    <cellStyle name="Header2 28 3 8 3 2 2" xfId="23381"/>
    <cellStyle name="Header2 28 3 8 3 2 3" xfId="23382"/>
    <cellStyle name="Header2 28 3 8 3 2 4" xfId="23383"/>
    <cellStyle name="Header2 28 3 8 3 3" xfId="23384"/>
    <cellStyle name="Header2 28 3 8 3 3 2" xfId="23385"/>
    <cellStyle name="Header2 28 3 8 3 3 3" xfId="23386"/>
    <cellStyle name="Header2 28 3 8 3 3 4" xfId="23387"/>
    <cellStyle name="Header2 28 3 8 3 4" xfId="23388"/>
    <cellStyle name="Header2 28 3 8 3 5" xfId="23389"/>
    <cellStyle name="Header2 28 3 8 3 6" xfId="23390"/>
    <cellStyle name="Header2 28 3 8 4" xfId="23391"/>
    <cellStyle name="Header2 28 3 8 5" xfId="23392"/>
    <cellStyle name="Header2 28 3 9" xfId="23393"/>
    <cellStyle name="Header2 28 3 9 2" xfId="23394"/>
    <cellStyle name="Header2 28 3 9 2 2" xfId="23395"/>
    <cellStyle name="Header2 28 3 9 2 2 2" xfId="23396"/>
    <cellStyle name="Header2 28 3 9 2 2 3" xfId="23397"/>
    <cellStyle name="Header2 28 3 9 2 2 4" xfId="23398"/>
    <cellStyle name="Header2 28 3 9 2 2 5" xfId="23399"/>
    <cellStyle name="Header2 28 3 9 2 3" xfId="23400"/>
    <cellStyle name="Header2 28 3 9 2 3 2" xfId="23401"/>
    <cellStyle name="Header2 28 3 9 2 3 3" xfId="23402"/>
    <cellStyle name="Header2 28 3 9 2 3 4" xfId="23403"/>
    <cellStyle name="Header2 28 3 9 2 4" xfId="23404"/>
    <cellStyle name="Header2 28 3 9 2 5" xfId="23405"/>
    <cellStyle name="Header2 28 3 9 2 6" xfId="23406"/>
    <cellStyle name="Header2 28 3 9 3" xfId="23407"/>
    <cellStyle name="Header2 28 3 9 3 2" xfId="23408"/>
    <cellStyle name="Header2 28 3 9 3 2 2" xfId="23409"/>
    <cellStyle name="Header2 28 3 9 3 2 3" xfId="23410"/>
    <cellStyle name="Header2 28 3 9 3 2 4" xfId="23411"/>
    <cellStyle name="Header2 28 3 9 3 3" xfId="23412"/>
    <cellStyle name="Header2 28 3 9 3 3 2" xfId="23413"/>
    <cellStyle name="Header2 28 3 9 3 3 3" xfId="23414"/>
    <cellStyle name="Header2 28 3 9 3 3 4" xfId="23415"/>
    <cellStyle name="Header2 28 3 9 3 4" xfId="23416"/>
    <cellStyle name="Header2 28 3 9 3 5" xfId="23417"/>
    <cellStyle name="Header2 28 3 9 3 6" xfId="23418"/>
    <cellStyle name="Header2 28 3 9 4" xfId="23419"/>
    <cellStyle name="Header2 28 3 9 5" xfId="23420"/>
    <cellStyle name="Header2 29" xfId="23421"/>
    <cellStyle name="Header2 29 2" xfId="23422"/>
    <cellStyle name="Header2 29 2 10" xfId="23423"/>
    <cellStyle name="Header2 29 2 10 2" xfId="23424"/>
    <cellStyle name="Header2 29 2 10 2 2" xfId="23425"/>
    <cellStyle name="Header2 29 2 10 2 2 2" xfId="23426"/>
    <cellStyle name="Header2 29 2 10 2 2 3" xfId="23427"/>
    <cellStyle name="Header2 29 2 10 2 2 4" xfId="23428"/>
    <cellStyle name="Header2 29 2 10 2 2 5" xfId="23429"/>
    <cellStyle name="Header2 29 2 10 2 3" xfId="23430"/>
    <cellStyle name="Header2 29 2 10 2 3 2" xfId="23431"/>
    <cellStyle name="Header2 29 2 10 2 3 3" xfId="23432"/>
    <cellStyle name="Header2 29 2 10 2 3 4" xfId="23433"/>
    <cellStyle name="Header2 29 2 10 2 4" xfId="23434"/>
    <cellStyle name="Header2 29 2 10 2 5" xfId="23435"/>
    <cellStyle name="Header2 29 2 10 2 6" xfId="23436"/>
    <cellStyle name="Header2 29 2 10 3" xfId="23437"/>
    <cellStyle name="Header2 29 2 10 3 2" xfId="23438"/>
    <cellStyle name="Header2 29 2 10 3 2 2" xfId="23439"/>
    <cellStyle name="Header2 29 2 10 3 2 3" xfId="23440"/>
    <cellStyle name="Header2 29 2 10 3 2 4" xfId="23441"/>
    <cellStyle name="Header2 29 2 10 3 3" xfId="23442"/>
    <cellStyle name="Header2 29 2 10 3 3 2" xfId="23443"/>
    <cellStyle name="Header2 29 2 10 3 3 3" xfId="23444"/>
    <cellStyle name="Header2 29 2 10 3 3 4" xfId="23445"/>
    <cellStyle name="Header2 29 2 10 3 4" xfId="23446"/>
    <cellStyle name="Header2 29 2 10 3 5" xfId="23447"/>
    <cellStyle name="Header2 29 2 10 3 6" xfId="23448"/>
    <cellStyle name="Header2 29 2 10 4" xfId="23449"/>
    <cellStyle name="Header2 29 2 10 5" xfId="23450"/>
    <cellStyle name="Header2 29 2 11" xfId="23451"/>
    <cellStyle name="Header2 29 2 11 2" xfId="23452"/>
    <cellStyle name="Header2 29 2 11 2 2" xfId="23453"/>
    <cellStyle name="Header2 29 2 11 2 2 2" xfId="23454"/>
    <cellStyle name="Header2 29 2 11 2 2 3" xfId="23455"/>
    <cellStyle name="Header2 29 2 11 2 2 4" xfId="23456"/>
    <cellStyle name="Header2 29 2 11 2 2 5" xfId="23457"/>
    <cellStyle name="Header2 29 2 11 2 3" xfId="23458"/>
    <cellStyle name="Header2 29 2 11 2 3 2" xfId="23459"/>
    <cellStyle name="Header2 29 2 11 2 3 3" xfId="23460"/>
    <cellStyle name="Header2 29 2 11 2 3 4" xfId="23461"/>
    <cellStyle name="Header2 29 2 11 2 4" xfId="23462"/>
    <cellStyle name="Header2 29 2 11 2 5" xfId="23463"/>
    <cellStyle name="Header2 29 2 11 2 6" xfId="23464"/>
    <cellStyle name="Header2 29 2 11 3" xfId="23465"/>
    <cellStyle name="Header2 29 2 11 3 2" xfId="23466"/>
    <cellStyle name="Header2 29 2 11 3 2 2" xfId="23467"/>
    <cellStyle name="Header2 29 2 11 3 2 3" xfId="23468"/>
    <cellStyle name="Header2 29 2 11 3 2 4" xfId="23469"/>
    <cellStyle name="Header2 29 2 11 3 3" xfId="23470"/>
    <cellStyle name="Header2 29 2 11 3 3 2" xfId="23471"/>
    <cellStyle name="Header2 29 2 11 3 3 3" xfId="23472"/>
    <cellStyle name="Header2 29 2 11 3 3 4" xfId="23473"/>
    <cellStyle name="Header2 29 2 11 3 4" xfId="23474"/>
    <cellStyle name="Header2 29 2 11 3 5" xfId="23475"/>
    <cellStyle name="Header2 29 2 11 3 6" xfId="23476"/>
    <cellStyle name="Header2 29 2 11 4" xfId="23477"/>
    <cellStyle name="Header2 29 2 11 5" xfId="23478"/>
    <cellStyle name="Header2 29 2 12" xfId="23479"/>
    <cellStyle name="Header2 29 2 12 2" xfId="23480"/>
    <cellStyle name="Header2 29 2 12 2 2" xfId="23481"/>
    <cellStyle name="Header2 29 2 12 2 2 2" xfId="23482"/>
    <cellStyle name="Header2 29 2 12 2 2 3" xfId="23483"/>
    <cellStyle name="Header2 29 2 12 2 2 4" xfId="23484"/>
    <cellStyle name="Header2 29 2 12 2 2 5" xfId="23485"/>
    <cellStyle name="Header2 29 2 12 2 3" xfId="23486"/>
    <cellStyle name="Header2 29 2 12 2 3 2" xfId="23487"/>
    <cellStyle name="Header2 29 2 12 2 3 3" xfId="23488"/>
    <cellStyle name="Header2 29 2 12 2 3 4" xfId="23489"/>
    <cellStyle name="Header2 29 2 12 2 4" xfId="23490"/>
    <cellStyle name="Header2 29 2 12 2 5" xfId="23491"/>
    <cellStyle name="Header2 29 2 12 2 6" xfId="23492"/>
    <cellStyle name="Header2 29 2 12 3" xfId="23493"/>
    <cellStyle name="Header2 29 2 12 3 2" xfId="23494"/>
    <cellStyle name="Header2 29 2 12 3 2 2" xfId="23495"/>
    <cellStyle name="Header2 29 2 12 3 2 3" xfId="23496"/>
    <cellStyle name="Header2 29 2 12 3 2 4" xfId="23497"/>
    <cellStyle name="Header2 29 2 12 3 3" xfId="23498"/>
    <cellStyle name="Header2 29 2 12 3 3 2" xfId="23499"/>
    <cellStyle name="Header2 29 2 12 3 3 3" xfId="23500"/>
    <cellStyle name="Header2 29 2 12 3 3 4" xfId="23501"/>
    <cellStyle name="Header2 29 2 12 3 4" xfId="23502"/>
    <cellStyle name="Header2 29 2 12 3 5" xfId="23503"/>
    <cellStyle name="Header2 29 2 12 3 6" xfId="23504"/>
    <cellStyle name="Header2 29 2 12 4" xfId="23505"/>
    <cellStyle name="Header2 29 2 12 5" xfId="23506"/>
    <cellStyle name="Header2 29 2 13" xfId="23507"/>
    <cellStyle name="Header2 29 2 13 2" xfId="23508"/>
    <cellStyle name="Header2 29 2 13 2 2" xfId="23509"/>
    <cellStyle name="Header2 29 2 13 2 2 2" xfId="23510"/>
    <cellStyle name="Header2 29 2 13 2 2 3" xfId="23511"/>
    <cellStyle name="Header2 29 2 13 2 2 4" xfId="23512"/>
    <cellStyle name="Header2 29 2 13 2 2 5" xfId="23513"/>
    <cellStyle name="Header2 29 2 13 2 3" xfId="23514"/>
    <cellStyle name="Header2 29 2 13 2 3 2" xfId="23515"/>
    <cellStyle name="Header2 29 2 13 2 3 3" xfId="23516"/>
    <cellStyle name="Header2 29 2 13 2 3 4" xfId="23517"/>
    <cellStyle name="Header2 29 2 13 2 4" xfId="23518"/>
    <cellStyle name="Header2 29 2 13 2 5" xfId="23519"/>
    <cellStyle name="Header2 29 2 13 2 6" xfId="23520"/>
    <cellStyle name="Header2 29 2 13 3" xfId="23521"/>
    <cellStyle name="Header2 29 2 13 3 2" xfId="23522"/>
    <cellStyle name="Header2 29 2 13 3 2 2" xfId="23523"/>
    <cellStyle name="Header2 29 2 13 3 2 3" xfId="23524"/>
    <cellStyle name="Header2 29 2 13 3 2 4" xfId="23525"/>
    <cellStyle name="Header2 29 2 13 3 3" xfId="23526"/>
    <cellStyle name="Header2 29 2 13 3 3 2" xfId="23527"/>
    <cellStyle name="Header2 29 2 13 3 3 3" xfId="23528"/>
    <cellStyle name="Header2 29 2 13 3 3 4" xfId="23529"/>
    <cellStyle name="Header2 29 2 13 3 4" xfId="23530"/>
    <cellStyle name="Header2 29 2 13 3 5" xfId="23531"/>
    <cellStyle name="Header2 29 2 13 3 6" xfId="23532"/>
    <cellStyle name="Header2 29 2 13 4" xfId="23533"/>
    <cellStyle name="Header2 29 2 13 5" xfId="23534"/>
    <cellStyle name="Header2 29 2 2" xfId="23535"/>
    <cellStyle name="Header2 29 2 2 2" xfId="23536"/>
    <cellStyle name="Header2 29 2 2 2 2" xfId="23537"/>
    <cellStyle name="Header2 29 2 2 2 2 2" xfId="23538"/>
    <cellStyle name="Header2 29 2 2 2 2 2 2" xfId="23539"/>
    <cellStyle name="Header2 29 2 2 2 2 2 3" xfId="23540"/>
    <cellStyle name="Header2 29 2 2 2 2 2 4" xfId="23541"/>
    <cellStyle name="Header2 29 2 2 2 2 2 5" xfId="23542"/>
    <cellStyle name="Header2 29 2 2 2 2 3" xfId="23543"/>
    <cellStyle name="Header2 29 2 2 2 2 3 2" xfId="23544"/>
    <cellStyle name="Header2 29 2 2 2 2 3 3" xfId="23545"/>
    <cellStyle name="Header2 29 2 2 2 2 3 4" xfId="23546"/>
    <cellStyle name="Header2 29 2 2 2 2 4" xfId="23547"/>
    <cellStyle name="Header2 29 2 2 2 2 5" xfId="23548"/>
    <cellStyle name="Header2 29 2 2 2 2 6" xfId="23549"/>
    <cellStyle name="Header2 29 2 2 2 3" xfId="23550"/>
    <cellStyle name="Header2 29 2 2 2 3 2" xfId="23551"/>
    <cellStyle name="Header2 29 2 2 2 3 2 2" xfId="23552"/>
    <cellStyle name="Header2 29 2 2 2 3 2 3" xfId="23553"/>
    <cellStyle name="Header2 29 2 2 2 3 2 4" xfId="23554"/>
    <cellStyle name="Header2 29 2 2 2 3 3" xfId="23555"/>
    <cellStyle name="Header2 29 2 2 2 3 3 2" xfId="23556"/>
    <cellStyle name="Header2 29 2 2 2 3 3 3" xfId="23557"/>
    <cellStyle name="Header2 29 2 2 2 3 3 4" xfId="23558"/>
    <cellStyle name="Header2 29 2 2 2 3 4" xfId="23559"/>
    <cellStyle name="Header2 29 2 2 2 3 5" xfId="23560"/>
    <cellStyle name="Header2 29 2 2 2 3 6" xfId="23561"/>
    <cellStyle name="Header2 29 2 2 2 4" xfId="23562"/>
    <cellStyle name="Header2 29 2 2 2 5" xfId="23563"/>
    <cellStyle name="Header2 29 2 2 3" xfId="23564"/>
    <cellStyle name="Header2 29 2 2 3 2" xfId="23565"/>
    <cellStyle name="Header2 29 2 2 3 2 2" xfId="23566"/>
    <cellStyle name="Header2 29 2 2 3 2 2 2" xfId="23567"/>
    <cellStyle name="Header2 29 2 2 3 2 2 3" xfId="23568"/>
    <cellStyle name="Header2 29 2 2 3 2 2 4" xfId="23569"/>
    <cellStyle name="Header2 29 2 2 3 2 2 5" xfId="23570"/>
    <cellStyle name="Header2 29 2 2 3 2 3" xfId="23571"/>
    <cellStyle name="Header2 29 2 2 3 2 3 2" xfId="23572"/>
    <cellStyle name="Header2 29 2 2 3 2 3 3" xfId="23573"/>
    <cellStyle name="Header2 29 2 2 3 2 3 4" xfId="23574"/>
    <cellStyle name="Header2 29 2 2 3 2 4" xfId="23575"/>
    <cellStyle name="Header2 29 2 2 3 2 5" xfId="23576"/>
    <cellStyle name="Header2 29 2 2 3 2 6" xfId="23577"/>
    <cellStyle name="Header2 29 2 2 3 3" xfId="23578"/>
    <cellStyle name="Header2 29 2 2 3 3 2" xfId="23579"/>
    <cellStyle name="Header2 29 2 2 3 3 2 2" xfId="23580"/>
    <cellStyle name="Header2 29 2 2 3 3 2 3" xfId="23581"/>
    <cellStyle name="Header2 29 2 2 3 3 2 4" xfId="23582"/>
    <cellStyle name="Header2 29 2 2 3 3 3" xfId="23583"/>
    <cellStyle name="Header2 29 2 2 3 3 3 2" xfId="23584"/>
    <cellStyle name="Header2 29 2 2 3 3 3 3" xfId="23585"/>
    <cellStyle name="Header2 29 2 2 3 3 3 4" xfId="23586"/>
    <cellStyle name="Header2 29 2 2 3 3 4" xfId="23587"/>
    <cellStyle name="Header2 29 2 2 3 3 5" xfId="23588"/>
    <cellStyle name="Header2 29 2 2 3 3 6" xfId="23589"/>
    <cellStyle name="Header2 29 2 2 3 4" xfId="23590"/>
    <cellStyle name="Header2 29 2 2 3 5" xfId="23591"/>
    <cellStyle name="Header2 29 2 3" xfId="23592"/>
    <cellStyle name="Header2 29 2 3 2" xfId="23593"/>
    <cellStyle name="Header2 29 2 3 2 2" xfId="23594"/>
    <cellStyle name="Header2 29 2 3 2 3" xfId="23595"/>
    <cellStyle name="Header2 29 2 3 3" xfId="23596"/>
    <cellStyle name="Header2 29 2 4" xfId="23597"/>
    <cellStyle name="Header2 29 2 4 2" xfId="23598"/>
    <cellStyle name="Header2 29 2 4 2 2" xfId="23599"/>
    <cellStyle name="Header2 29 2 4 2 3" xfId="23600"/>
    <cellStyle name="Header2 29 2 4 3" xfId="23601"/>
    <cellStyle name="Header2 29 2 5" xfId="23602"/>
    <cellStyle name="Header2 29 2 5 2" xfId="23603"/>
    <cellStyle name="Header2 29 2 5 2 2" xfId="23604"/>
    <cellStyle name="Header2 29 2 5 2 3" xfId="23605"/>
    <cellStyle name="Header2 29 2 5 3" xfId="23606"/>
    <cellStyle name="Header2 29 2 6" xfId="23607"/>
    <cellStyle name="Header2 29 2 6 2" xfId="23608"/>
    <cellStyle name="Header2 29 2 6 2 2" xfId="23609"/>
    <cellStyle name="Header2 29 2 6 2 2 2" xfId="23610"/>
    <cellStyle name="Header2 29 2 6 2 2 3" xfId="23611"/>
    <cellStyle name="Header2 29 2 6 2 2 4" xfId="23612"/>
    <cellStyle name="Header2 29 2 6 2 2 5" xfId="23613"/>
    <cellStyle name="Header2 29 2 6 2 3" xfId="23614"/>
    <cellStyle name="Header2 29 2 6 2 3 2" xfId="23615"/>
    <cellStyle name="Header2 29 2 6 2 3 3" xfId="23616"/>
    <cellStyle name="Header2 29 2 6 2 3 4" xfId="23617"/>
    <cellStyle name="Header2 29 2 6 2 4" xfId="23618"/>
    <cellStyle name="Header2 29 2 6 2 5" xfId="23619"/>
    <cellStyle name="Header2 29 2 6 2 6" xfId="23620"/>
    <cellStyle name="Header2 29 2 6 3" xfId="23621"/>
    <cellStyle name="Header2 29 2 6 3 2" xfId="23622"/>
    <cellStyle name="Header2 29 2 6 3 2 2" xfId="23623"/>
    <cellStyle name="Header2 29 2 6 3 2 3" xfId="23624"/>
    <cellStyle name="Header2 29 2 6 3 2 4" xfId="23625"/>
    <cellStyle name="Header2 29 2 6 3 3" xfId="23626"/>
    <cellStyle name="Header2 29 2 6 3 3 2" xfId="23627"/>
    <cellStyle name="Header2 29 2 6 3 3 3" xfId="23628"/>
    <cellStyle name="Header2 29 2 6 3 3 4" xfId="23629"/>
    <cellStyle name="Header2 29 2 6 3 4" xfId="23630"/>
    <cellStyle name="Header2 29 2 6 3 5" xfId="23631"/>
    <cellStyle name="Header2 29 2 6 3 6" xfId="23632"/>
    <cellStyle name="Header2 29 2 6 4" xfId="23633"/>
    <cellStyle name="Header2 29 2 6 5" xfId="23634"/>
    <cellStyle name="Header2 29 2 7" xfId="23635"/>
    <cellStyle name="Header2 29 2 7 2" xfId="23636"/>
    <cellStyle name="Header2 29 2 7 2 2" xfId="23637"/>
    <cellStyle name="Header2 29 2 7 2 2 2" xfId="23638"/>
    <cellStyle name="Header2 29 2 7 2 2 3" xfId="23639"/>
    <cellStyle name="Header2 29 2 7 2 2 4" xfId="23640"/>
    <cellStyle name="Header2 29 2 7 2 2 5" xfId="23641"/>
    <cellStyle name="Header2 29 2 7 2 3" xfId="23642"/>
    <cellStyle name="Header2 29 2 7 2 3 2" xfId="23643"/>
    <cellStyle name="Header2 29 2 7 2 3 3" xfId="23644"/>
    <cellStyle name="Header2 29 2 7 2 3 4" xfId="23645"/>
    <cellStyle name="Header2 29 2 7 2 4" xfId="23646"/>
    <cellStyle name="Header2 29 2 7 2 5" xfId="23647"/>
    <cellStyle name="Header2 29 2 7 2 6" xfId="23648"/>
    <cellStyle name="Header2 29 2 7 3" xfId="23649"/>
    <cellStyle name="Header2 29 2 7 3 2" xfId="23650"/>
    <cellStyle name="Header2 29 2 7 3 2 2" xfId="23651"/>
    <cellStyle name="Header2 29 2 7 3 2 3" xfId="23652"/>
    <cellStyle name="Header2 29 2 7 3 2 4" xfId="23653"/>
    <cellStyle name="Header2 29 2 7 3 3" xfId="23654"/>
    <cellStyle name="Header2 29 2 7 3 3 2" xfId="23655"/>
    <cellStyle name="Header2 29 2 7 3 3 3" xfId="23656"/>
    <cellStyle name="Header2 29 2 7 3 3 4" xfId="23657"/>
    <cellStyle name="Header2 29 2 7 3 4" xfId="23658"/>
    <cellStyle name="Header2 29 2 7 3 5" xfId="23659"/>
    <cellStyle name="Header2 29 2 7 3 6" xfId="23660"/>
    <cellStyle name="Header2 29 2 7 4" xfId="23661"/>
    <cellStyle name="Header2 29 2 7 5" xfId="23662"/>
    <cellStyle name="Header2 29 2 8" xfId="23663"/>
    <cellStyle name="Header2 29 2 8 2" xfId="23664"/>
    <cellStyle name="Header2 29 2 8 2 2" xfId="23665"/>
    <cellStyle name="Header2 29 2 8 2 2 2" xfId="23666"/>
    <cellStyle name="Header2 29 2 8 2 2 3" xfId="23667"/>
    <cellStyle name="Header2 29 2 8 2 2 4" xfId="23668"/>
    <cellStyle name="Header2 29 2 8 2 2 5" xfId="23669"/>
    <cellStyle name="Header2 29 2 8 2 3" xfId="23670"/>
    <cellStyle name="Header2 29 2 8 2 3 2" xfId="23671"/>
    <cellStyle name="Header2 29 2 8 2 3 3" xfId="23672"/>
    <cellStyle name="Header2 29 2 8 2 3 4" xfId="23673"/>
    <cellStyle name="Header2 29 2 8 2 4" xfId="23674"/>
    <cellStyle name="Header2 29 2 8 2 5" xfId="23675"/>
    <cellStyle name="Header2 29 2 8 2 6" xfId="23676"/>
    <cellStyle name="Header2 29 2 8 3" xfId="23677"/>
    <cellStyle name="Header2 29 2 8 3 2" xfId="23678"/>
    <cellStyle name="Header2 29 2 8 3 2 2" xfId="23679"/>
    <cellStyle name="Header2 29 2 8 3 2 3" xfId="23680"/>
    <cellStyle name="Header2 29 2 8 3 2 4" xfId="23681"/>
    <cellStyle name="Header2 29 2 8 3 3" xfId="23682"/>
    <cellStyle name="Header2 29 2 8 3 3 2" xfId="23683"/>
    <cellStyle name="Header2 29 2 8 3 3 3" xfId="23684"/>
    <cellStyle name="Header2 29 2 8 3 3 4" xfId="23685"/>
    <cellStyle name="Header2 29 2 8 3 4" xfId="23686"/>
    <cellStyle name="Header2 29 2 8 3 5" xfId="23687"/>
    <cellStyle name="Header2 29 2 8 3 6" xfId="23688"/>
    <cellStyle name="Header2 29 2 8 4" xfId="23689"/>
    <cellStyle name="Header2 29 2 8 5" xfId="23690"/>
    <cellStyle name="Header2 29 2 9" xfId="23691"/>
    <cellStyle name="Header2 29 2 9 2" xfId="23692"/>
    <cellStyle name="Header2 29 2 9 2 2" xfId="23693"/>
    <cellStyle name="Header2 29 2 9 2 2 2" xfId="23694"/>
    <cellStyle name="Header2 29 2 9 2 2 3" xfId="23695"/>
    <cellStyle name="Header2 29 2 9 2 2 4" xfId="23696"/>
    <cellStyle name="Header2 29 2 9 2 2 5" xfId="23697"/>
    <cellStyle name="Header2 29 2 9 2 3" xfId="23698"/>
    <cellStyle name="Header2 29 2 9 2 3 2" xfId="23699"/>
    <cellStyle name="Header2 29 2 9 2 3 3" xfId="23700"/>
    <cellStyle name="Header2 29 2 9 2 3 4" xfId="23701"/>
    <cellStyle name="Header2 29 2 9 2 4" xfId="23702"/>
    <cellStyle name="Header2 29 2 9 2 5" xfId="23703"/>
    <cellStyle name="Header2 29 2 9 2 6" xfId="23704"/>
    <cellStyle name="Header2 29 2 9 3" xfId="23705"/>
    <cellStyle name="Header2 29 2 9 3 2" xfId="23706"/>
    <cellStyle name="Header2 29 2 9 3 2 2" xfId="23707"/>
    <cellStyle name="Header2 29 2 9 3 2 3" xfId="23708"/>
    <cellStyle name="Header2 29 2 9 3 2 4" xfId="23709"/>
    <cellStyle name="Header2 29 2 9 3 3" xfId="23710"/>
    <cellStyle name="Header2 29 2 9 3 3 2" xfId="23711"/>
    <cellStyle name="Header2 29 2 9 3 3 3" xfId="23712"/>
    <cellStyle name="Header2 29 2 9 3 3 4" xfId="23713"/>
    <cellStyle name="Header2 29 2 9 3 4" xfId="23714"/>
    <cellStyle name="Header2 29 2 9 3 5" xfId="23715"/>
    <cellStyle name="Header2 29 2 9 3 6" xfId="23716"/>
    <cellStyle name="Header2 29 2 9 4" xfId="23717"/>
    <cellStyle name="Header2 29 2 9 5" xfId="23718"/>
    <cellStyle name="Header2 29 3" xfId="23719"/>
    <cellStyle name="Header2 29 3 10" xfId="23720"/>
    <cellStyle name="Header2 29 3 10 2" xfId="23721"/>
    <cellStyle name="Header2 29 3 10 2 2" xfId="23722"/>
    <cellStyle name="Header2 29 3 10 2 2 2" xfId="23723"/>
    <cellStyle name="Header2 29 3 10 2 2 3" xfId="23724"/>
    <cellStyle name="Header2 29 3 10 2 2 4" xfId="23725"/>
    <cellStyle name="Header2 29 3 10 2 2 5" xfId="23726"/>
    <cellStyle name="Header2 29 3 10 2 3" xfId="23727"/>
    <cellStyle name="Header2 29 3 10 2 3 2" xfId="23728"/>
    <cellStyle name="Header2 29 3 10 2 3 3" xfId="23729"/>
    <cellStyle name="Header2 29 3 10 2 3 4" xfId="23730"/>
    <cellStyle name="Header2 29 3 10 2 4" xfId="23731"/>
    <cellStyle name="Header2 29 3 10 2 5" xfId="23732"/>
    <cellStyle name="Header2 29 3 10 2 6" xfId="23733"/>
    <cellStyle name="Header2 29 3 10 3" xfId="23734"/>
    <cellStyle name="Header2 29 3 10 3 2" xfId="23735"/>
    <cellStyle name="Header2 29 3 10 3 2 2" xfId="23736"/>
    <cellStyle name="Header2 29 3 10 3 2 3" xfId="23737"/>
    <cellStyle name="Header2 29 3 10 3 2 4" xfId="23738"/>
    <cellStyle name="Header2 29 3 10 3 3" xfId="23739"/>
    <cellStyle name="Header2 29 3 10 3 3 2" xfId="23740"/>
    <cellStyle name="Header2 29 3 10 3 3 3" xfId="23741"/>
    <cellStyle name="Header2 29 3 10 3 3 4" xfId="23742"/>
    <cellStyle name="Header2 29 3 10 3 4" xfId="23743"/>
    <cellStyle name="Header2 29 3 10 3 5" xfId="23744"/>
    <cellStyle name="Header2 29 3 10 3 6" xfId="23745"/>
    <cellStyle name="Header2 29 3 10 4" xfId="23746"/>
    <cellStyle name="Header2 29 3 10 5" xfId="23747"/>
    <cellStyle name="Header2 29 3 11" xfId="23748"/>
    <cellStyle name="Header2 29 3 11 2" xfId="23749"/>
    <cellStyle name="Header2 29 3 11 2 2" xfId="23750"/>
    <cellStyle name="Header2 29 3 11 2 2 2" xfId="23751"/>
    <cellStyle name="Header2 29 3 11 2 2 3" xfId="23752"/>
    <cellStyle name="Header2 29 3 11 2 2 4" xfId="23753"/>
    <cellStyle name="Header2 29 3 11 2 2 5" xfId="23754"/>
    <cellStyle name="Header2 29 3 11 2 3" xfId="23755"/>
    <cellStyle name="Header2 29 3 11 2 3 2" xfId="23756"/>
    <cellStyle name="Header2 29 3 11 2 3 3" xfId="23757"/>
    <cellStyle name="Header2 29 3 11 2 3 4" xfId="23758"/>
    <cellStyle name="Header2 29 3 11 2 4" xfId="23759"/>
    <cellStyle name="Header2 29 3 11 2 5" xfId="23760"/>
    <cellStyle name="Header2 29 3 11 2 6" xfId="23761"/>
    <cellStyle name="Header2 29 3 11 3" xfId="23762"/>
    <cellStyle name="Header2 29 3 11 3 2" xfId="23763"/>
    <cellStyle name="Header2 29 3 11 3 2 2" xfId="23764"/>
    <cellStyle name="Header2 29 3 11 3 2 3" xfId="23765"/>
    <cellStyle name="Header2 29 3 11 3 2 4" xfId="23766"/>
    <cellStyle name="Header2 29 3 11 3 3" xfId="23767"/>
    <cellStyle name="Header2 29 3 11 3 3 2" xfId="23768"/>
    <cellStyle name="Header2 29 3 11 3 3 3" xfId="23769"/>
    <cellStyle name="Header2 29 3 11 3 3 4" xfId="23770"/>
    <cellStyle name="Header2 29 3 11 3 4" xfId="23771"/>
    <cellStyle name="Header2 29 3 11 3 5" xfId="23772"/>
    <cellStyle name="Header2 29 3 11 3 6" xfId="23773"/>
    <cellStyle name="Header2 29 3 11 4" xfId="23774"/>
    <cellStyle name="Header2 29 3 11 5" xfId="23775"/>
    <cellStyle name="Header2 29 3 12" xfId="23776"/>
    <cellStyle name="Header2 29 3 12 2" xfId="23777"/>
    <cellStyle name="Header2 29 3 12 2 2" xfId="23778"/>
    <cellStyle name="Header2 29 3 12 2 2 2" xfId="23779"/>
    <cellStyle name="Header2 29 3 12 2 2 3" xfId="23780"/>
    <cellStyle name="Header2 29 3 12 2 2 4" xfId="23781"/>
    <cellStyle name="Header2 29 3 12 2 2 5" xfId="23782"/>
    <cellStyle name="Header2 29 3 12 2 3" xfId="23783"/>
    <cellStyle name="Header2 29 3 12 2 3 2" xfId="23784"/>
    <cellStyle name="Header2 29 3 12 2 3 3" xfId="23785"/>
    <cellStyle name="Header2 29 3 12 2 3 4" xfId="23786"/>
    <cellStyle name="Header2 29 3 12 2 4" xfId="23787"/>
    <cellStyle name="Header2 29 3 12 2 5" xfId="23788"/>
    <cellStyle name="Header2 29 3 12 2 6" xfId="23789"/>
    <cellStyle name="Header2 29 3 12 3" xfId="23790"/>
    <cellStyle name="Header2 29 3 12 3 2" xfId="23791"/>
    <cellStyle name="Header2 29 3 12 3 2 2" xfId="23792"/>
    <cellStyle name="Header2 29 3 12 3 2 3" xfId="23793"/>
    <cellStyle name="Header2 29 3 12 3 2 4" xfId="23794"/>
    <cellStyle name="Header2 29 3 12 3 3" xfId="23795"/>
    <cellStyle name="Header2 29 3 12 3 3 2" xfId="23796"/>
    <cellStyle name="Header2 29 3 12 3 3 3" xfId="23797"/>
    <cellStyle name="Header2 29 3 12 3 3 4" xfId="23798"/>
    <cellStyle name="Header2 29 3 12 3 4" xfId="23799"/>
    <cellStyle name="Header2 29 3 12 3 5" xfId="23800"/>
    <cellStyle name="Header2 29 3 12 3 6" xfId="23801"/>
    <cellStyle name="Header2 29 3 12 4" xfId="23802"/>
    <cellStyle name="Header2 29 3 12 5" xfId="23803"/>
    <cellStyle name="Header2 29 3 2" xfId="23804"/>
    <cellStyle name="Header2 29 3 2 2" xfId="23805"/>
    <cellStyle name="Header2 29 3 2 2 2" xfId="23806"/>
    <cellStyle name="Header2 29 3 2 2 3" xfId="23807"/>
    <cellStyle name="Header2 29 3 2 3" xfId="23808"/>
    <cellStyle name="Header2 29 3 3" xfId="23809"/>
    <cellStyle name="Header2 29 3 3 2" xfId="23810"/>
    <cellStyle name="Header2 29 3 3 2 2" xfId="23811"/>
    <cellStyle name="Header2 29 3 3 2 3" xfId="23812"/>
    <cellStyle name="Header2 29 3 3 3" xfId="23813"/>
    <cellStyle name="Header2 29 3 4" xfId="23814"/>
    <cellStyle name="Header2 29 3 4 2" xfId="23815"/>
    <cellStyle name="Header2 29 3 4 2 2" xfId="23816"/>
    <cellStyle name="Header2 29 3 4 2 3" xfId="23817"/>
    <cellStyle name="Header2 29 3 4 3" xfId="23818"/>
    <cellStyle name="Header2 29 3 5" xfId="23819"/>
    <cellStyle name="Header2 29 3 5 2" xfId="23820"/>
    <cellStyle name="Header2 29 3 5 2 2" xfId="23821"/>
    <cellStyle name="Header2 29 3 5 2 2 2" xfId="23822"/>
    <cellStyle name="Header2 29 3 5 2 2 3" xfId="23823"/>
    <cellStyle name="Header2 29 3 5 2 2 4" xfId="23824"/>
    <cellStyle name="Header2 29 3 5 2 2 5" xfId="23825"/>
    <cellStyle name="Header2 29 3 5 2 3" xfId="23826"/>
    <cellStyle name="Header2 29 3 5 2 3 2" xfId="23827"/>
    <cellStyle name="Header2 29 3 5 2 3 3" xfId="23828"/>
    <cellStyle name="Header2 29 3 5 2 3 4" xfId="23829"/>
    <cellStyle name="Header2 29 3 5 2 4" xfId="23830"/>
    <cellStyle name="Header2 29 3 5 2 5" xfId="23831"/>
    <cellStyle name="Header2 29 3 5 2 6" xfId="23832"/>
    <cellStyle name="Header2 29 3 5 3" xfId="23833"/>
    <cellStyle name="Header2 29 3 5 3 2" xfId="23834"/>
    <cellStyle name="Header2 29 3 5 3 2 2" xfId="23835"/>
    <cellStyle name="Header2 29 3 5 3 2 3" xfId="23836"/>
    <cellStyle name="Header2 29 3 5 3 2 4" xfId="23837"/>
    <cellStyle name="Header2 29 3 5 3 3" xfId="23838"/>
    <cellStyle name="Header2 29 3 5 3 3 2" xfId="23839"/>
    <cellStyle name="Header2 29 3 5 3 3 3" xfId="23840"/>
    <cellStyle name="Header2 29 3 5 3 3 4" xfId="23841"/>
    <cellStyle name="Header2 29 3 5 3 4" xfId="23842"/>
    <cellStyle name="Header2 29 3 5 3 5" xfId="23843"/>
    <cellStyle name="Header2 29 3 5 3 6" xfId="23844"/>
    <cellStyle name="Header2 29 3 5 4" xfId="23845"/>
    <cellStyle name="Header2 29 3 5 5" xfId="23846"/>
    <cellStyle name="Header2 29 3 6" xfId="23847"/>
    <cellStyle name="Header2 29 3 6 2" xfId="23848"/>
    <cellStyle name="Header2 29 3 6 2 2" xfId="23849"/>
    <cellStyle name="Header2 29 3 6 2 2 2" xfId="23850"/>
    <cellStyle name="Header2 29 3 6 2 2 3" xfId="23851"/>
    <cellStyle name="Header2 29 3 6 2 2 4" xfId="23852"/>
    <cellStyle name="Header2 29 3 6 2 2 5" xfId="23853"/>
    <cellStyle name="Header2 29 3 6 2 3" xfId="23854"/>
    <cellStyle name="Header2 29 3 6 2 3 2" xfId="23855"/>
    <cellStyle name="Header2 29 3 6 2 3 3" xfId="23856"/>
    <cellStyle name="Header2 29 3 6 2 3 4" xfId="23857"/>
    <cellStyle name="Header2 29 3 6 2 4" xfId="23858"/>
    <cellStyle name="Header2 29 3 6 2 5" xfId="23859"/>
    <cellStyle name="Header2 29 3 6 2 6" xfId="23860"/>
    <cellStyle name="Header2 29 3 6 3" xfId="23861"/>
    <cellStyle name="Header2 29 3 6 3 2" xfId="23862"/>
    <cellStyle name="Header2 29 3 6 3 2 2" xfId="23863"/>
    <cellStyle name="Header2 29 3 6 3 2 3" xfId="23864"/>
    <cellStyle name="Header2 29 3 6 3 2 4" xfId="23865"/>
    <cellStyle name="Header2 29 3 6 3 3" xfId="23866"/>
    <cellStyle name="Header2 29 3 6 3 3 2" xfId="23867"/>
    <cellStyle name="Header2 29 3 6 3 3 3" xfId="23868"/>
    <cellStyle name="Header2 29 3 6 3 3 4" xfId="23869"/>
    <cellStyle name="Header2 29 3 6 3 4" xfId="23870"/>
    <cellStyle name="Header2 29 3 6 3 5" xfId="23871"/>
    <cellStyle name="Header2 29 3 6 3 6" xfId="23872"/>
    <cellStyle name="Header2 29 3 6 4" xfId="23873"/>
    <cellStyle name="Header2 29 3 6 5" xfId="23874"/>
    <cellStyle name="Header2 29 3 7" xfId="23875"/>
    <cellStyle name="Header2 29 3 7 2" xfId="23876"/>
    <cellStyle name="Header2 29 3 7 2 2" xfId="23877"/>
    <cellStyle name="Header2 29 3 7 2 2 2" xfId="23878"/>
    <cellStyle name="Header2 29 3 7 2 2 3" xfId="23879"/>
    <cellStyle name="Header2 29 3 7 2 2 4" xfId="23880"/>
    <cellStyle name="Header2 29 3 7 2 2 5" xfId="23881"/>
    <cellStyle name="Header2 29 3 7 2 3" xfId="23882"/>
    <cellStyle name="Header2 29 3 7 2 3 2" xfId="23883"/>
    <cellStyle name="Header2 29 3 7 2 3 3" xfId="23884"/>
    <cellStyle name="Header2 29 3 7 2 3 4" xfId="23885"/>
    <cellStyle name="Header2 29 3 7 2 4" xfId="23886"/>
    <cellStyle name="Header2 29 3 7 2 5" xfId="23887"/>
    <cellStyle name="Header2 29 3 7 2 6" xfId="23888"/>
    <cellStyle name="Header2 29 3 7 3" xfId="23889"/>
    <cellStyle name="Header2 29 3 7 3 2" xfId="23890"/>
    <cellStyle name="Header2 29 3 7 3 2 2" xfId="23891"/>
    <cellStyle name="Header2 29 3 7 3 2 3" xfId="23892"/>
    <cellStyle name="Header2 29 3 7 3 2 4" xfId="23893"/>
    <cellStyle name="Header2 29 3 7 3 3" xfId="23894"/>
    <cellStyle name="Header2 29 3 7 3 3 2" xfId="23895"/>
    <cellStyle name="Header2 29 3 7 3 3 3" xfId="23896"/>
    <cellStyle name="Header2 29 3 7 3 3 4" xfId="23897"/>
    <cellStyle name="Header2 29 3 7 3 4" xfId="23898"/>
    <cellStyle name="Header2 29 3 7 3 5" xfId="23899"/>
    <cellStyle name="Header2 29 3 7 3 6" xfId="23900"/>
    <cellStyle name="Header2 29 3 7 4" xfId="23901"/>
    <cellStyle name="Header2 29 3 7 5" xfId="23902"/>
    <cellStyle name="Header2 29 3 8" xfId="23903"/>
    <cellStyle name="Header2 29 3 8 2" xfId="23904"/>
    <cellStyle name="Header2 29 3 8 2 2" xfId="23905"/>
    <cellStyle name="Header2 29 3 8 2 2 2" xfId="23906"/>
    <cellStyle name="Header2 29 3 8 2 2 3" xfId="23907"/>
    <cellStyle name="Header2 29 3 8 2 2 4" xfId="23908"/>
    <cellStyle name="Header2 29 3 8 2 2 5" xfId="23909"/>
    <cellStyle name="Header2 29 3 8 2 3" xfId="23910"/>
    <cellStyle name="Header2 29 3 8 2 3 2" xfId="23911"/>
    <cellStyle name="Header2 29 3 8 2 3 3" xfId="23912"/>
    <cellStyle name="Header2 29 3 8 2 3 4" xfId="23913"/>
    <cellStyle name="Header2 29 3 8 2 4" xfId="23914"/>
    <cellStyle name="Header2 29 3 8 2 5" xfId="23915"/>
    <cellStyle name="Header2 29 3 8 2 6" xfId="23916"/>
    <cellStyle name="Header2 29 3 8 3" xfId="23917"/>
    <cellStyle name="Header2 29 3 8 3 2" xfId="23918"/>
    <cellStyle name="Header2 29 3 8 3 2 2" xfId="23919"/>
    <cellStyle name="Header2 29 3 8 3 2 3" xfId="23920"/>
    <cellStyle name="Header2 29 3 8 3 2 4" xfId="23921"/>
    <cellStyle name="Header2 29 3 8 3 3" xfId="23922"/>
    <cellStyle name="Header2 29 3 8 3 3 2" xfId="23923"/>
    <cellStyle name="Header2 29 3 8 3 3 3" xfId="23924"/>
    <cellStyle name="Header2 29 3 8 3 3 4" xfId="23925"/>
    <cellStyle name="Header2 29 3 8 3 4" xfId="23926"/>
    <cellStyle name="Header2 29 3 8 3 5" xfId="23927"/>
    <cellStyle name="Header2 29 3 8 3 6" xfId="23928"/>
    <cellStyle name="Header2 29 3 8 4" xfId="23929"/>
    <cellStyle name="Header2 29 3 8 5" xfId="23930"/>
    <cellStyle name="Header2 29 3 9" xfId="23931"/>
    <cellStyle name="Header2 29 3 9 2" xfId="23932"/>
    <cellStyle name="Header2 29 3 9 2 2" xfId="23933"/>
    <cellStyle name="Header2 29 3 9 2 2 2" xfId="23934"/>
    <cellStyle name="Header2 29 3 9 2 2 3" xfId="23935"/>
    <cellStyle name="Header2 29 3 9 2 2 4" xfId="23936"/>
    <cellStyle name="Header2 29 3 9 2 2 5" xfId="23937"/>
    <cellStyle name="Header2 29 3 9 2 3" xfId="23938"/>
    <cellStyle name="Header2 29 3 9 2 3 2" xfId="23939"/>
    <cellStyle name="Header2 29 3 9 2 3 3" xfId="23940"/>
    <cellStyle name="Header2 29 3 9 2 3 4" xfId="23941"/>
    <cellStyle name="Header2 29 3 9 2 4" xfId="23942"/>
    <cellStyle name="Header2 29 3 9 2 5" xfId="23943"/>
    <cellStyle name="Header2 29 3 9 2 6" xfId="23944"/>
    <cellStyle name="Header2 29 3 9 3" xfId="23945"/>
    <cellStyle name="Header2 29 3 9 3 2" xfId="23946"/>
    <cellStyle name="Header2 29 3 9 3 2 2" xfId="23947"/>
    <cellStyle name="Header2 29 3 9 3 2 3" xfId="23948"/>
    <cellStyle name="Header2 29 3 9 3 2 4" xfId="23949"/>
    <cellStyle name="Header2 29 3 9 3 3" xfId="23950"/>
    <cellStyle name="Header2 29 3 9 3 3 2" xfId="23951"/>
    <cellStyle name="Header2 29 3 9 3 3 3" xfId="23952"/>
    <cellStyle name="Header2 29 3 9 3 3 4" xfId="23953"/>
    <cellStyle name="Header2 29 3 9 3 4" xfId="23954"/>
    <cellStyle name="Header2 29 3 9 3 5" xfId="23955"/>
    <cellStyle name="Header2 29 3 9 3 6" xfId="23956"/>
    <cellStyle name="Header2 29 3 9 4" xfId="23957"/>
    <cellStyle name="Header2 29 3 9 5" xfId="23958"/>
    <cellStyle name="Header2 3" xfId="23959"/>
    <cellStyle name="Header2 3 2" xfId="23960"/>
    <cellStyle name="Header2 3 2 10" xfId="23961"/>
    <cellStyle name="Header2 3 2 10 2" xfId="23962"/>
    <cellStyle name="Header2 3 2 10 2 2" xfId="23963"/>
    <cellStyle name="Header2 3 2 10 2 2 2" xfId="23964"/>
    <cellStyle name="Header2 3 2 10 2 2 3" xfId="23965"/>
    <cellStyle name="Header2 3 2 10 2 2 4" xfId="23966"/>
    <cellStyle name="Header2 3 2 10 2 2 5" xfId="23967"/>
    <cellStyle name="Header2 3 2 10 2 3" xfId="23968"/>
    <cellStyle name="Header2 3 2 10 2 3 2" xfId="23969"/>
    <cellStyle name="Header2 3 2 10 2 3 3" xfId="23970"/>
    <cellStyle name="Header2 3 2 10 2 3 4" xfId="23971"/>
    <cellStyle name="Header2 3 2 10 2 4" xfId="23972"/>
    <cellStyle name="Header2 3 2 10 2 5" xfId="23973"/>
    <cellStyle name="Header2 3 2 10 2 6" xfId="23974"/>
    <cellStyle name="Header2 3 2 10 3" xfId="23975"/>
    <cellStyle name="Header2 3 2 10 3 2" xfId="23976"/>
    <cellStyle name="Header2 3 2 10 3 2 2" xfId="23977"/>
    <cellStyle name="Header2 3 2 10 3 2 3" xfId="23978"/>
    <cellStyle name="Header2 3 2 10 3 2 4" xfId="23979"/>
    <cellStyle name="Header2 3 2 10 3 3" xfId="23980"/>
    <cellStyle name="Header2 3 2 10 3 3 2" xfId="23981"/>
    <cellStyle name="Header2 3 2 10 3 3 3" xfId="23982"/>
    <cellStyle name="Header2 3 2 10 3 3 4" xfId="23983"/>
    <cellStyle name="Header2 3 2 10 3 4" xfId="23984"/>
    <cellStyle name="Header2 3 2 10 3 5" xfId="23985"/>
    <cellStyle name="Header2 3 2 10 3 6" xfId="23986"/>
    <cellStyle name="Header2 3 2 10 4" xfId="23987"/>
    <cellStyle name="Header2 3 2 10 5" xfId="23988"/>
    <cellStyle name="Header2 3 2 11" xfId="23989"/>
    <cellStyle name="Header2 3 2 11 2" xfId="23990"/>
    <cellStyle name="Header2 3 2 11 2 2" xfId="23991"/>
    <cellStyle name="Header2 3 2 11 2 2 2" xfId="23992"/>
    <cellStyle name="Header2 3 2 11 2 2 3" xfId="23993"/>
    <cellStyle name="Header2 3 2 11 2 2 4" xfId="23994"/>
    <cellStyle name="Header2 3 2 11 2 2 5" xfId="23995"/>
    <cellStyle name="Header2 3 2 11 2 3" xfId="23996"/>
    <cellStyle name="Header2 3 2 11 2 3 2" xfId="23997"/>
    <cellStyle name="Header2 3 2 11 2 3 3" xfId="23998"/>
    <cellStyle name="Header2 3 2 11 2 3 4" xfId="23999"/>
    <cellStyle name="Header2 3 2 11 2 4" xfId="24000"/>
    <cellStyle name="Header2 3 2 11 2 5" xfId="24001"/>
    <cellStyle name="Header2 3 2 11 2 6" xfId="24002"/>
    <cellStyle name="Header2 3 2 11 3" xfId="24003"/>
    <cellStyle name="Header2 3 2 11 3 2" xfId="24004"/>
    <cellStyle name="Header2 3 2 11 3 2 2" xfId="24005"/>
    <cellStyle name="Header2 3 2 11 3 2 3" xfId="24006"/>
    <cellStyle name="Header2 3 2 11 3 2 4" xfId="24007"/>
    <cellStyle name="Header2 3 2 11 3 3" xfId="24008"/>
    <cellStyle name="Header2 3 2 11 3 3 2" xfId="24009"/>
    <cellStyle name="Header2 3 2 11 3 3 3" xfId="24010"/>
    <cellStyle name="Header2 3 2 11 3 3 4" xfId="24011"/>
    <cellStyle name="Header2 3 2 11 3 4" xfId="24012"/>
    <cellStyle name="Header2 3 2 11 3 5" xfId="24013"/>
    <cellStyle name="Header2 3 2 11 3 6" xfId="24014"/>
    <cellStyle name="Header2 3 2 11 4" xfId="24015"/>
    <cellStyle name="Header2 3 2 11 5" xfId="24016"/>
    <cellStyle name="Header2 3 2 12" xfId="24017"/>
    <cellStyle name="Header2 3 2 12 2" xfId="24018"/>
    <cellStyle name="Header2 3 2 12 2 2" xfId="24019"/>
    <cellStyle name="Header2 3 2 12 2 2 2" xfId="24020"/>
    <cellStyle name="Header2 3 2 12 2 2 3" xfId="24021"/>
    <cellStyle name="Header2 3 2 12 2 2 4" xfId="24022"/>
    <cellStyle name="Header2 3 2 12 2 2 5" xfId="24023"/>
    <cellStyle name="Header2 3 2 12 2 3" xfId="24024"/>
    <cellStyle name="Header2 3 2 12 2 3 2" xfId="24025"/>
    <cellStyle name="Header2 3 2 12 2 3 3" xfId="24026"/>
    <cellStyle name="Header2 3 2 12 2 3 4" xfId="24027"/>
    <cellStyle name="Header2 3 2 12 2 4" xfId="24028"/>
    <cellStyle name="Header2 3 2 12 2 5" xfId="24029"/>
    <cellStyle name="Header2 3 2 12 2 6" xfId="24030"/>
    <cellStyle name="Header2 3 2 12 3" xfId="24031"/>
    <cellStyle name="Header2 3 2 12 3 2" xfId="24032"/>
    <cellStyle name="Header2 3 2 12 3 2 2" xfId="24033"/>
    <cellStyle name="Header2 3 2 12 3 2 3" xfId="24034"/>
    <cellStyle name="Header2 3 2 12 3 2 4" xfId="24035"/>
    <cellStyle name="Header2 3 2 12 3 3" xfId="24036"/>
    <cellStyle name="Header2 3 2 12 3 3 2" xfId="24037"/>
    <cellStyle name="Header2 3 2 12 3 3 3" xfId="24038"/>
    <cellStyle name="Header2 3 2 12 3 3 4" xfId="24039"/>
    <cellStyle name="Header2 3 2 12 3 4" xfId="24040"/>
    <cellStyle name="Header2 3 2 12 3 5" xfId="24041"/>
    <cellStyle name="Header2 3 2 12 3 6" xfId="24042"/>
    <cellStyle name="Header2 3 2 12 4" xfId="24043"/>
    <cellStyle name="Header2 3 2 12 5" xfId="24044"/>
    <cellStyle name="Header2 3 2 13" xfId="24045"/>
    <cellStyle name="Header2 3 2 13 2" xfId="24046"/>
    <cellStyle name="Header2 3 2 13 2 2" xfId="24047"/>
    <cellStyle name="Header2 3 2 13 2 2 2" xfId="24048"/>
    <cellStyle name="Header2 3 2 13 2 2 3" xfId="24049"/>
    <cellStyle name="Header2 3 2 13 2 2 4" xfId="24050"/>
    <cellStyle name="Header2 3 2 13 2 2 5" xfId="24051"/>
    <cellStyle name="Header2 3 2 13 2 3" xfId="24052"/>
    <cellStyle name="Header2 3 2 13 2 3 2" xfId="24053"/>
    <cellStyle name="Header2 3 2 13 2 3 3" xfId="24054"/>
    <cellStyle name="Header2 3 2 13 2 3 4" xfId="24055"/>
    <cellStyle name="Header2 3 2 13 2 4" xfId="24056"/>
    <cellStyle name="Header2 3 2 13 2 5" xfId="24057"/>
    <cellStyle name="Header2 3 2 13 2 6" xfId="24058"/>
    <cellStyle name="Header2 3 2 13 3" xfId="24059"/>
    <cellStyle name="Header2 3 2 13 3 2" xfId="24060"/>
    <cellStyle name="Header2 3 2 13 3 2 2" xfId="24061"/>
    <cellStyle name="Header2 3 2 13 3 2 3" xfId="24062"/>
    <cellStyle name="Header2 3 2 13 3 2 4" xfId="24063"/>
    <cellStyle name="Header2 3 2 13 3 3" xfId="24064"/>
    <cellStyle name="Header2 3 2 13 3 3 2" xfId="24065"/>
    <cellStyle name="Header2 3 2 13 3 3 3" xfId="24066"/>
    <cellStyle name="Header2 3 2 13 3 3 4" xfId="24067"/>
    <cellStyle name="Header2 3 2 13 3 4" xfId="24068"/>
    <cellStyle name="Header2 3 2 13 3 5" xfId="24069"/>
    <cellStyle name="Header2 3 2 13 3 6" xfId="24070"/>
    <cellStyle name="Header2 3 2 13 4" xfId="24071"/>
    <cellStyle name="Header2 3 2 13 5" xfId="24072"/>
    <cellStyle name="Header2 3 2 2" xfId="24073"/>
    <cellStyle name="Header2 3 2 2 2" xfId="24074"/>
    <cellStyle name="Header2 3 2 2 2 2" xfId="24075"/>
    <cellStyle name="Header2 3 2 2 2 2 2" xfId="24076"/>
    <cellStyle name="Header2 3 2 2 2 2 2 2" xfId="24077"/>
    <cellStyle name="Header2 3 2 2 2 2 2 3" xfId="24078"/>
    <cellStyle name="Header2 3 2 2 2 2 2 4" xfId="24079"/>
    <cellStyle name="Header2 3 2 2 2 2 2 5" xfId="24080"/>
    <cellStyle name="Header2 3 2 2 2 2 3" xfId="24081"/>
    <cellStyle name="Header2 3 2 2 2 2 3 2" xfId="24082"/>
    <cellStyle name="Header2 3 2 2 2 2 3 3" xfId="24083"/>
    <cellStyle name="Header2 3 2 2 2 2 3 4" xfId="24084"/>
    <cellStyle name="Header2 3 2 2 2 2 4" xfId="24085"/>
    <cellStyle name="Header2 3 2 2 2 2 5" xfId="24086"/>
    <cellStyle name="Header2 3 2 2 2 2 6" xfId="24087"/>
    <cellStyle name="Header2 3 2 2 2 3" xfId="24088"/>
    <cellStyle name="Header2 3 2 2 2 3 2" xfId="24089"/>
    <cellStyle name="Header2 3 2 2 2 3 2 2" xfId="24090"/>
    <cellStyle name="Header2 3 2 2 2 3 2 3" xfId="24091"/>
    <cellStyle name="Header2 3 2 2 2 3 2 4" xfId="24092"/>
    <cellStyle name="Header2 3 2 2 2 3 3" xfId="24093"/>
    <cellStyle name="Header2 3 2 2 2 3 3 2" xfId="24094"/>
    <cellStyle name="Header2 3 2 2 2 3 3 3" xfId="24095"/>
    <cellStyle name="Header2 3 2 2 2 3 3 4" xfId="24096"/>
    <cellStyle name="Header2 3 2 2 2 3 4" xfId="24097"/>
    <cellStyle name="Header2 3 2 2 2 3 5" xfId="24098"/>
    <cellStyle name="Header2 3 2 2 2 3 6" xfId="24099"/>
    <cellStyle name="Header2 3 2 2 2 4" xfId="24100"/>
    <cellStyle name="Header2 3 2 2 2 5" xfId="24101"/>
    <cellStyle name="Header2 3 2 2 3" xfId="24102"/>
    <cellStyle name="Header2 3 2 2 3 2" xfId="24103"/>
    <cellStyle name="Header2 3 2 2 3 2 2" xfId="24104"/>
    <cellStyle name="Header2 3 2 2 3 2 2 2" xfId="24105"/>
    <cellStyle name="Header2 3 2 2 3 2 2 3" xfId="24106"/>
    <cellStyle name="Header2 3 2 2 3 2 2 4" xfId="24107"/>
    <cellStyle name="Header2 3 2 2 3 2 2 5" xfId="24108"/>
    <cellStyle name="Header2 3 2 2 3 2 3" xfId="24109"/>
    <cellStyle name="Header2 3 2 2 3 2 3 2" xfId="24110"/>
    <cellStyle name="Header2 3 2 2 3 2 3 3" xfId="24111"/>
    <cellStyle name="Header2 3 2 2 3 2 3 4" xfId="24112"/>
    <cellStyle name="Header2 3 2 2 3 2 4" xfId="24113"/>
    <cellStyle name="Header2 3 2 2 3 2 5" xfId="24114"/>
    <cellStyle name="Header2 3 2 2 3 2 6" xfId="24115"/>
    <cellStyle name="Header2 3 2 2 3 3" xfId="24116"/>
    <cellStyle name="Header2 3 2 2 3 3 2" xfId="24117"/>
    <cellStyle name="Header2 3 2 2 3 3 2 2" xfId="24118"/>
    <cellStyle name="Header2 3 2 2 3 3 2 3" xfId="24119"/>
    <cellStyle name="Header2 3 2 2 3 3 2 4" xfId="24120"/>
    <cellStyle name="Header2 3 2 2 3 3 3" xfId="24121"/>
    <cellStyle name="Header2 3 2 2 3 3 3 2" xfId="24122"/>
    <cellStyle name="Header2 3 2 2 3 3 3 3" xfId="24123"/>
    <cellStyle name="Header2 3 2 2 3 3 3 4" xfId="24124"/>
    <cellStyle name="Header2 3 2 2 3 3 4" xfId="24125"/>
    <cellStyle name="Header2 3 2 2 3 3 5" xfId="24126"/>
    <cellStyle name="Header2 3 2 2 3 3 6" xfId="24127"/>
    <cellStyle name="Header2 3 2 2 3 4" xfId="24128"/>
    <cellStyle name="Header2 3 2 2 3 5" xfId="24129"/>
    <cellStyle name="Header2 3 2 3" xfId="24130"/>
    <cellStyle name="Header2 3 2 3 2" xfId="24131"/>
    <cellStyle name="Header2 3 2 3 2 2" xfId="24132"/>
    <cellStyle name="Header2 3 2 3 2 3" xfId="24133"/>
    <cellStyle name="Header2 3 2 3 3" xfId="24134"/>
    <cellStyle name="Header2 3 2 4" xfId="24135"/>
    <cellStyle name="Header2 3 2 4 2" xfId="24136"/>
    <cellStyle name="Header2 3 2 4 2 2" xfId="24137"/>
    <cellStyle name="Header2 3 2 4 2 3" xfId="24138"/>
    <cellStyle name="Header2 3 2 4 3" xfId="24139"/>
    <cellStyle name="Header2 3 2 5" xfId="24140"/>
    <cellStyle name="Header2 3 2 5 2" xfId="24141"/>
    <cellStyle name="Header2 3 2 5 2 2" xfId="24142"/>
    <cellStyle name="Header2 3 2 5 2 3" xfId="24143"/>
    <cellStyle name="Header2 3 2 5 3" xfId="24144"/>
    <cellStyle name="Header2 3 2 6" xfId="24145"/>
    <cellStyle name="Header2 3 2 6 2" xfId="24146"/>
    <cellStyle name="Header2 3 2 6 2 2" xfId="24147"/>
    <cellStyle name="Header2 3 2 6 2 2 2" xfId="24148"/>
    <cellStyle name="Header2 3 2 6 2 2 3" xfId="24149"/>
    <cellStyle name="Header2 3 2 6 2 2 4" xfId="24150"/>
    <cellStyle name="Header2 3 2 6 2 2 5" xfId="24151"/>
    <cellStyle name="Header2 3 2 6 2 3" xfId="24152"/>
    <cellStyle name="Header2 3 2 6 2 3 2" xfId="24153"/>
    <cellStyle name="Header2 3 2 6 2 3 3" xfId="24154"/>
    <cellStyle name="Header2 3 2 6 2 3 4" xfId="24155"/>
    <cellStyle name="Header2 3 2 6 2 4" xfId="24156"/>
    <cellStyle name="Header2 3 2 6 2 5" xfId="24157"/>
    <cellStyle name="Header2 3 2 6 2 6" xfId="24158"/>
    <cellStyle name="Header2 3 2 6 3" xfId="24159"/>
    <cellStyle name="Header2 3 2 6 3 2" xfId="24160"/>
    <cellStyle name="Header2 3 2 6 3 2 2" xfId="24161"/>
    <cellStyle name="Header2 3 2 6 3 2 3" xfId="24162"/>
    <cellStyle name="Header2 3 2 6 3 2 4" xfId="24163"/>
    <cellStyle name="Header2 3 2 6 3 3" xfId="24164"/>
    <cellStyle name="Header2 3 2 6 3 3 2" xfId="24165"/>
    <cellStyle name="Header2 3 2 6 3 3 3" xfId="24166"/>
    <cellStyle name="Header2 3 2 6 3 3 4" xfId="24167"/>
    <cellStyle name="Header2 3 2 6 3 4" xfId="24168"/>
    <cellStyle name="Header2 3 2 6 3 5" xfId="24169"/>
    <cellStyle name="Header2 3 2 6 3 6" xfId="24170"/>
    <cellStyle name="Header2 3 2 6 4" xfId="24171"/>
    <cellStyle name="Header2 3 2 6 5" xfId="24172"/>
    <cellStyle name="Header2 3 2 7" xfId="24173"/>
    <cellStyle name="Header2 3 2 7 2" xfId="24174"/>
    <cellStyle name="Header2 3 2 7 2 2" xfId="24175"/>
    <cellStyle name="Header2 3 2 7 2 2 2" xfId="24176"/>
    <cellStyle name="Header2 3 2 7 2 2 3" xfId="24177"/>
    <cellStyle name="Header2 3 2 7 2 2 4" xfId="24178"/>
    <cellStyle name="Header2 3 2 7 2 2 5" xfId="24179"/>
    <cellStyle name="Header2 3 2 7 2 3" xfId="24180"/>
    <cellStyle name="Header2 3 2 7 2 3 2" xfId="24181"/>
    <cellStyle name="Header2 3 2 7 2 3 3" xfId="24182"/>
    <cellStyle name="Header2 3 2 7 2 3 4" xfId="24183"/>
    <cellStyle name="Header2 3 2 7 2 4" xfId="24184"/>
    <cellStyle name="Header2 3 2 7 2 5" xfId="24185"/>
    <cellStyle name="Header2 3 2 7 2 6" xfId="24186"/>
    <cellStyle name="Header2 3 2 7 3" xfId="24187"/>
    <cellStyle name="Header2 3 2 7 3 2" xfId="24188"/>
    <cellStyle name="Header2 3 2 7 3 2 2" xfId="24189"/>
    <cellStyle name="Header2 3 2 7 3 2 3" xfId="24190"/>
    <cellStyle name="Header2 3 2 7 3 2 4" xfId="24191"/>
    <cellStyle name="Header2 3 2 7 3 3" xfId="24192"/>
    <cellStyle name="Header2 3 2 7 3 3 2" xfId="24193"/>
    <cellStyle name="Header2 3 2 7 3 3 3" xfId="24194"/>
    <cellStyle name="Header2 3 2 7 3 3 4" xfId="24195"/>
    <cellStyle name="Header2 3 2 7 3 4" xfId="24196"/>
    <cellStyle name="Header2 3 2 7 3 5" xfId="24197"/>
    <cellStyle name="Header2 3 2 7 3 6" xfId="24198"/>
    <cellStyle name="Header2 3 2 7 4" xfId="24199"/>
    <cellStyle name="Header2 3 2 7 5" xfId="24200"/>
    <cellStyle name="Header2 3 2 8" xfId="24201"/>
    <cellStyle name="Header2 3 2 8 2" xfId="24202"/>
    <cellStyle name="Header2 3 2 8 2 2" xfId="24203"/>
    <cellStyle name="Header2 3 2 8 2 2 2" xfId="24204"/>
    <cellStyle name="Header2 3 2 8 2 2 3" xfId="24205"/>
    <cellStyle name="Header2 3 2 8 2 2 4" xfId="24206"/>
    <cellStyle name="Header2 3 2 8 2 2 5" xfId="24207"/>
    <cellStyle name="Header2 3 2 8 2 3" xfId="24208"/>
    <cellStyle name="Header2 3 2 8 2 3 2" xfId="24209"/>
    <cellStyle name="Header2 3 2 8 2 3 3" xfId="24210"/>
    <cellStyle name="Header2 3 2 8 2 3 4" xfId="24211"/>
    <cellStyle name="Header2 3 2 8 2 4" xfId="24212"/>
    <cellStyle name="Header2 3 2 8 2 5" xfId="24213"/>
    <cellStyle name="Header2 3 2 8 2 6" xfId="24214"/>
    <cellStyle name="Header2 3 2 8 3" xfId="24215"/>
    <cellStyle name="Header2 3 2 8 3 2" xfId="24216"/>
    <cellStyle name="Header2 3 2 8 3 2 2" xfId="24217"/>
    <cellStyle name="Header2 3 2 8 3 2 3" xfId="24218"/>
    <cellStyle name="Header2 3 2 8 3 2 4" xfId="24219"/>
    <cellStyle name="Header2 3 2 8 3 3" xfId="24220"/>
    <cellStyle name="Header2 3 2 8 3 3 2" xfId="24221"/>
    <cellStyle name="Header2 3 2 8 3 3 3" xfId="24222"/>
    <cellStyle name="Header2 3 2 8 3 3 4" xfId="24223"/>
    <cellStyle name="Header2 3 2 8 3 4" xfId="24224"/>
    <cellStyle name="Header2 3 2 8 3 5" xfId="24225"/>
    <cellStyle name="Header2 3 2 8 3 6" xfId="24226"/>
    <cellStyle name="Header2 3 2 8 4" xfId="24227"/>
    <cellStyle name="Header2 3 2 8 5" xfId="24228"/>
    <cellStyle name="Header2 3 2 9" xfId="24229"/>
    <cellStyle name="Header2 3 2 9 2" xfId="24230"/>
    <cellStyle name="Header2 3 2 9 2 2" xfId="24231"/>
    <cellStyle name="Header2 3 2 9 2 2 2" xfId="24232"/>
    <cellStyle name="Header2 3 2 9 2 2 3" xfId="24233"/>
    <cellStyle name="Header2 3 2 9 2 2 4" xfId="24234"/>
    <cellStyle name="Header2 3 2 9 2 2 5" xfId="24235"/>
    <cellStyle name="Header2 3 2 9 2 3" xfId="24236"/>
    <cellStyle name="Header2 3 2 9 2 3 2" xfId="24237"/>
    <cellStyle name="Header2 3 2 9 2 3 3" xfId="24238"/>
    <cellStyle name="Header2 3 2 9 2 3 4" xfId="24239"/>
    <cellStyle name="Header2 3 2 9 2 4" xfId="24240"/>
    <cellStyle name="Header2 3 2 9 2 5" xfId="24241"/>
    <cellStyle name="Header2 3 2 9 2 6" xfId="24242"/>
    <cellStyle name="Header2 3 2 9 3" xfId="24243"/>
    <cellStyle name="Header2 3 2 9 3 2" xfId="24244"/>
    <cellStyle name="Header2 3 2 9 3 2 2" xfId="24245"/>
    <cellStyle name="Header2 3 2 9 3 2 3" xfId="24246"/>
    <cellStyle name="Header2 3 2 9 3 2 4" xfId="24247"/>
    <cellStyle name="Header2 3 2 9 3 3" xfId="24248"/>
    <cellStyle name="Header2 3 2 9 3 3 2" xfId="24249"/>
    <cellStyle name="Header2 3 2 9 3 3 3" xfId="24250"/>
    <cellStyle name="Header2 3 2 9 3 3 4" xfId="24251"/>
    <cellStyle name="Header2 3 2 9 3 4" xfId="24252"/>
    <cellStyle name="Header2 3 2 9 3 5" xfId="24253"/>
    <cellStyle name="Header2 3 2 9 3 6" xfId="24254"/>
    <cellStyle name="Header2 3 2 9 4" xfId="24255"/>
    <cellStyle name="Header2 3 2 9 5" xfId="24256"/>
    <cellStyle name="Header2 3 3" xfId="24257"/>
    <cellStyle name="Header2 3 3 10" xfId="24258"/>
    <cellStyle name="Header2 3 3 10 2" xfId="24259"/>
    <cellStyle name="Header2 3 3 10 2 2" xfId="24260"/>
    <cellStyle name="Header2 3 3 10 2 2 2" xfId="24261"/>
    <cellStyle name="Header2 3 3 10 2 2 3" xfId="24262"/>
    <cellStyle name="Header2 3 3 10 2 2 4" xfId="24263"/>
    <cellStyle name="Header2 3 3 10 2 2 5" xfId="24264"/>
    <cellStyle name="Header2 3 3 10 2 3" xfId="24265"/>
    <cellStyle name="Header2 3 3 10 2 3 2" xfId="24266"/>
    <cellStyle name="Header2 3 3 10 2 3 3" xfId="24267"/>
    <cellStyle name="Header2 3 3 10 2 3 4" xfId="24268"/>
    <cellStyle name="Header2 3 3 10 2 4" xfId="24269"/>
    <cellStyle name="Header2 3 3 10 2 5" xfId="24270"/>
    <cellStyle name="Header2 3 3 10 2 6" xfId="24271"/>
    <cellStyle name="Header2 3 3 10 3" xfId="24272"/>
    <cellStyle name="Header2 3 3 10 3 2" xfId="24273"/>
    <cellStyle name="Header2 3 3 10 3 2 2" xfId="24274"/>
    <cellStyle name="Header2 3 3 10 3 2 3" xfId="24275"/>
    <cellStyle name="Header2 3 3 10 3 2 4" xfId="24276"/>
    <cellStyle name="Header2 3 3 10 3 3" xfId="24277"/>
    <cellStyle name="Header2 3 3 10 3 3 2" xfId="24278"/>
    <cellStyle name="Header2 3 3 10 3 3 3" xfId="24279"/>
    <cellStyle name="Header2 3 3 10 3 3 4" xfId="24280"/>
    <cellStyle name="Header2 3 3 10 3 4" xfId="24281"/>
    <cellStyle name="Header2 3 3 10 3 5" xfId="24282"/>
    <cellStyle name="Header2 3 3 10 3 6" xfId="24283"/>
    <cellStyle name="Header2 3 3 10 4" xfId="24284"/>
    <cellStyle name="Header2 3 3 10 5" xfId="24285"/>
    <cellStyle name="Header2 3 3 11" xfId="24286"/>
    <cellStyle name="Header2 3 3 11 2" xfId="24287"/>
    <cellStyle name="Header2 3 3 11 2 2" xfId="24288"/>
    <cellStyle name="Header2 3 3 11 2 2 2" xfId="24289"/>
    <cellStyle name="Header2 3 3 11 2 2 3" xfId="24290"/>
    <cellStyle name="Header2 3 3 11 2 2 4" xfId="24291"/>
    <cellStyle name="Header2 3 3 11 2 2 5" xfId="24292"/>
    <cellStyle name="Header2 3 3 11 2 3" xfId="24293"/>
    <cellStyle name="Header2 3 3 11 2 3 2" xfId="24294"/>
    <cellStyle name="Header2 3 3 11 2 3 3" xfId="24295"/>
    <cellStyle name="Header2 3 3 11 2 3 4" xfId="24296"/>
    <cellStyle name="Header2 3 3 11 2 4" xfId="24297"/>
    <cellStyle name="Header2 3 3 11 2 5" xfId="24298"/>
    <cellStyle name="Header2 3 3 11 2 6" xfId="24299"/>
    <cellStyle name="Header2 3 3 11 3" xfId="24300"/>
    <cellStyle name="Header2 3 3 11 3 2" xfId="24301"/>
    <cellStyle name="Header2 3 3 11 3 2 2" xfId="24302"/>
    <cellStyle name="Header2 3 3 11 3 2 3" xfId="24303"/>
    <cellStyle name="Header2 3 3 11 3 2 4" xfId="24304"/>
    <cellStyle name="Header2 3 3 11 3 3" xfId="24305"/>
    <cellStyle name="Header2 3 3 11 3 3 2" xfId="24306"/>
    <cellStyle name="Header2 3 3 11 3 3 3" xfId="24307"/>
    <cellStyle name="Header2 3 3 11 3 3 4" xfId="24308"/>
    <cellStyle name="Header2 3 3 11 3 4" xfId="24309"/>
    <cellStyle name="Header2 3 3 11 3 5" xfId="24310"/>
    <cellStyle name="Header2 3 3 11 3 6" xfId="24311"/>
    <cellStyle name="Header2 3 3 11 4" xfId="24312"/>
    <cellStyle name="Header2 3 3 11 5" xfId="24313"/>
    <cellStyle name="Header2 3 3 12" xfId="24314"/>
    <cellStyle name="Header2 3 3 12 2" xfId="24315"/>
    <cellStyle name="Header2 3 3 12 2 2" xfId="24316"/>
    <cellStyle name="Header2 3 3 12 2 2 2" xfId="24317"/>
    <cellStyle name="Header2 3 3 12 2 2 3" xfId="24318"/>
    <cellStyle name="Header2 3 3 12 2 2 4" xfId="24319"/>
    <cellStyle name="Header2 3 3 12 2 2 5" xfId="24320"/>
    <cellStyle name="Header2 3 3 12 2 3" xfId="24321"/>
    <cellStyle name="Header2 3 3 12 2 3 2" xfId="24322"/>
    <cellStyle name="Header2 3 3 12 2 3 3" xfId="24323"/>
    <cellStyle name="Header2 3 3 12 2 3 4" xfId="24324"/>
    <cellStyle name="Header2 3 3 12 2 4" xfId="24325"/>
    <cellStyle name="Header2 3 3 12 2 5" xfId="24326"/>
    <cellStyle name="Header2 3 3 12 2 6" xfId="24327"/>
    <cellStyle name="Header2 3 3 12 3" xfId="24328"/>
    <cellStyle name="Header2 3 3 12 3 2" xfId="24329"/>
    <cellStyle name="Header2 3 3 12 3 2 2" xfId="24330"/>
    <cellStyle name="Header2 3 3 12 3 2 3" xfId="24331"/>
    <cellStyle name="Header2 3 3 12 3 2 4" xfId="24332"/>
    <cellStyle name="Header2 3 3 12 3 3" xfId="24333"/>
    <cellStyle name="Header2 3 3 12 3 3 2" xfId="24334"/>
    <cellStyle name="Header2 3 3 12 3 3 3" xfId="24335"/>
    <cellStyle name="Header2 3 3 12 3 3 4" xfId="24336"/>
    <cellStyle name="Header2 3 3 12 3 4" xfId="24337"/>
    <cellStyle name="Header2 3 3 12 3 5" xfId="24338"/>
    <cellStyle name="Header2 3 3 12 3 6" xfId="24339"/>
    <cellStyle name="Header2 3 3 12 4" xfId="24340"/>
    <cellStyle name="Header2 3 3 12 5" xfId="24341"/>
    <cellStyle name="Header2 3 3 2" xfId="24342"/>
    <cellStyle name="Header2 3 3 2 2" xfId="24343"/>
    <cellStyle name="Header2 3 3 2 2 2" xfId="24344"/>
    <cellStyle name="Header2 3 3 2 2 3" xfId="24345"/>
    <cellStyle name="Header2 3 3 2 3" xfId="24346"/>
    <cellStyle name="Header2 3 3 3" xfId="24347"/>
    <cellStyle name="Header2 3 3 3 2" xfId="24348"/>
    <cellStyle name="Header2 3 3 3 2 2" xfId="24349"/>
    <cellStyle name="Header2 3 3 3 2 3" xfId="24350"/>
    <cellStyle name="Header2 3 3 3 3" xfId="24351"/>
    <cellStyle name="Header2 3 3 4" xfId="24352"/>
    <cellStyle name="Header2 3 3 4 2" xfId="24353"/>
    <cellStyle name="Header2 3 3 4 2 2" xfId="24354"/>
    <cellStyle name="Header2 3 3 4 2 3" xfId="24355"/>
    <cellStyle name="Header2 3 3 4 3" xfId="24356"/>
    <cellStyle name="Header2 3 3 5" xfId="24357"/>
    <cellStyle name="Header2 3 3 5 2" xfId="24358"/>
    <cellStyle name="Header2 3 3 5 2 2" xfId="24359"/>
    <cellStyle name="Header2 3 3 5 2 2 2" xfId="24360"/>
    <cellStyle name="Header2 3 3 5 2 2 3" xfId="24361"/>
    <cellStyle name="Header2 3 3 5 2 2 4" xfId="24362"/>
    <cellStyle name="Header2 3 3 5 2 2 5" xfId="24363"/>
    <cellStyle name="Header2 3 3 5 2 3" xfId="24364"/>
    <cellStyle name="Header2 3 3 5 2 3 2" xfId="24365"/>
    <cellStyle name="Header2 3 3 5 2 3 3" xfId="24366"/>
    <cellStyle name="Header2 3 3 5 2 3 4" xfId="24367"/>
    <cellStyle name="Header2 3 3 5 2 4" xfId="24368"/>
    <cellStyle name="Header2 3 3 5 2 5" xfId="24369"/>
    <cellStyle name="Header2 3 3 5 2 6" xfId="24370"/>
    <cellStyle name="Header2 3 3 5 3" xfId="24371"/>
    <cellStyle name="Header2 3 3 5 3 2" xfId="24372"/>
    <cellStyle name="Header2 3 3 5 3 2 2" xfId="24373"/>
    <cellStyle name="Header2 3 3 5 3 2 3" xfId="24374"/>
    <cellStyle name="Header2 3 3 5 3 2 4" xfId="24375"/>
    <cellStyle name="Header2 3 3 5 3 3" xfId="24376"/>
    <cellStyle name="Header2 3 3 5 3 3 2" xfId="24377"/>
    <cellStyle name="Header2 3 3 5 3 3 3" xfId="24378"/>
    <cellStyle name="Header2 3 3 5 3 3 4" xfId="24379"/>
    <cellStyle name="Header2 3 3 5 3 4" xfId="24380"/>
    <cellStyle name="Header2 3 3 5 3 5" xfId="24381"/>
    <cellStyle name="Header2 3 3 5 3 6" xfId="24382"/>
    <cellStyle name="Header2 3 3 5 4" xfId="24383"/>
    <cellStyle name="Header2 3 3 5 5" xfId="24384"/>
    <cellStyle name="Header2 3 3 6" xfId="24385"/>
    <cellStyle name="Header2 3 3 6 2" xfId="24386"/>
    <cellStyle name="Header2 3 3 6 2 2" xfId="24387"/>
    <cellStyle name="Header2 3 3 6 2 2 2" xfId="24388"/>
    <cellStyle name="Header2 3 3 6 2 2 3" xfId="24389"/>
    <cellStyle name="Header2 3 3 6 2 2 4" xfId="24390"/>
    <cellStyle name="Header2 3 3 6 2 2 5" xfId="24391"/>
    <cellStyle name="Header2 3 3 6 2 3" xfId="24392"/>
    <cellStyle name="Header2 3 3 6 2 3 2" xfId="24393"/>
    <cellStyle name="Header2 3 3 6 2 3 3" xfId="24394"/>
    <cellStyle name="Header2 3 3 6 2 3 4" xfId="24395"/>
    <cellStyle name="Header2 3 3 6 2 4" xfId="24396"/>
    <cellStyle name="Header2 3 3 6 2 5" xfId="24397"/>
    <cellStyle name="Header2 3 3 6 2 6" xfId="24398"/>
    <cellStyle name="Header2 3 3 6 3" xfId="24399"/>
    <cellStyle name="Header2 3 3 6 3 2" xfId="24400"/>
    <cellStyle name="Header2 3 3 6 3 2 2" xfId="24401"/>
    <cellStyle name="Header2 3 3 6 3 2 3" xfId="24402"/>
    <cellStyle name="Header2 3 3 6 3 2 4" xfId="24403"/>
    <cellStyle name="Header2 3 3 6 3 3" xfId="24404"/>
    <cellStyle name="Header2 3 3 6 3 3 2" xfId="24405"/>
    <cellStyle name="Header2 3 3 6 3 3 3" xfId="24406"/>
    <cellStyle name="Header2 3 3 6 3 3 4" xfId="24407"/>
    <cellStyle name="Header2 3 3 6 3 4" xfId="24408"/>
    <cellStyle name="Header2 3 3 6 3 5" xfId="24409"/>
    <cellStyle name="Header2 3 3 6 3 6" xfId="24410"/>
    <cellStyle name="Header2 3 3 6 4" xfId="24411"/>
    <cellStyle name="Header2 3 3 6 5" xfId="24412"/>
    <cellStyle name="Header2 3 3 7" xfId="24413"/>
    <cellStyle name="Header2 3 3 7 2" xfId="24414"/>
    <cellStyle name="Header2 3 3 7 2 2" xfId="24415"/>
    <cellStyle name="Header2 3 3 7 2 2 2" xfId="24416"/>
    <cellStyle name="Header2 3 3 7 2 2 3" xfId="24417"/>
    <cellStyle name="Header2 3 3 7 2 2 4" xfId="24418"/>
    <cellStyle name="Header2 3 3 7 2 2 5" xfId="24419"/>
    <cellStyle name="Header2 3 3 7 2 3" xfId="24420"/>
    <cellStyle name="Header2 3 3 7 2 3 2" xfId="24421"/>
    <cellStyle name="Header2 3 3 7 2 3 3" xfId="24422"/>
    <cellStyle name="Header2 3 3 7 2 3 4" xfId="24423"/>
    <cellStyle name="Header2 3 3 7 2 4" xfId="24424"/>
    <cellStyle name="Header2 3 3 7 2 5" xfId="24425"/>
    <cellStyle name="Header2 3 3 7 2 6" xfId="24426"/>
    <cellStyle name="Header2 3 3 7 3" xfId="24427"/>
    <cellStyle name="Header2 3 3 7 3 2" xfId="24428"/>
    <cellStyle name="Header2 3 3 7 3 2 2" xfId="24429"/>
    <cellStyle name="Header2 3 3 7 3 2 3" xfId="24430"/>
    <cellStyle name="Header2 3 3 7 3 2 4" xfId="24431"/>
    <cellStyle name="Header2 3 3 7 3 3" xfId="24432"/>
    <cellStyle name="Header2 3 3 7 3 3 2" xfId="24433"/>
    <cellStyle name="Header2 3 3 7 3 3 3" xfId="24434"/>
    <cellStyle name="Header2 3 3 7 3 3 4" xfId="24435"/>
    <cellStyle name="Header2 3 3 7 3 4" xfId="24436"/>
    <cellStyle name="Header2 3 3 7 3 5" xfId="24437"/>
    <cellStyle name="Header2 3 3 7 3 6" xfId="24438"/>
    <cellStyle name="Header2 3 3 7 4" xfId="24439"/>
    <cellStyle name="Header2 3 3 7 5" xfId="24440"/>
    <cellStyle name="Header2 3 3 8" xfId="24441"/>
    <cellStyle name="Header2 3 3 8 2" xfId="24442"/>
    <cellStyle name="Header2 3 3 8 2 2" xfId="24443"/>
    <cellStyle name="Header2 3 3 8 2 2 2" xfId="24444"/>
    <cellStyle name="Header2 3 3 8 2 2 3" xfId="24445"/>
    <cellStyle name="Header2 3 3 8 2 2 4" xfId="24446"/>
    <cellStyle name="Header2 3 3 8 2 2 5" xfId="24447"/>
    <cellStyle name="Header2 3 3 8 2 3" xfId="24448"/>
    <cellStyle name="Header2 3 3 8 2 3 2" xfId="24449"/>
    <cellStyle name="Header2 3 3 8 2 3 3" xfId="24450"/>
    <cellStyle name="Header2 3 3 8 2 3 4" xfId="24451"/>
    <cellStyle name="Header2 3 3 8 2 4" xfId="24452"/>
    <cellStyle name="Header2 3 3 8 2 5" xfId="24453"/>
    <cellStyle name="Header2 3 3 8 2 6" xfId="24454"/>
    <cellStyle name="Header2 3 3 8 3" xfId="24455"/>
    <cellStyle name="Header2 3 3 8 3 2" xfId="24456"/>
    <cellStyle name="Header2 3 3 8 3 2 2" xfId="24457"/>
    <cellStyle name="Header2 3 3 8 3 2 3" xfId="24458"/>
    <cellStyle name="Header2 3 3 8 3 2 4" xfId="24459"/>
    <cellStyle name="Header2 3 3 8 3 3" xfId="24460"/>
    <cellStyle name="Header2 3 3 8 3 3 2" xfId="24461"/>
    <cellStyle name="Header2 3 3 8 3 3 3" xfId="24462"/>
    <cellStyle name="Header2 3 3 8 3 3 4" xfId="24463"/>
    <cellStyle name="Header2 3 3 8 3 4" xfId="24464"/>
    <cellStyle name="Header2 3 3 8 3 5" xfId="24465"/>
    <cellStyle name="Header2 3 3 8 3 6" xfId="24466"/>
    <cellStyle name="Header2 3 3 8 4" xfId="24467"/>
    <cellStyle name="Header2 3 3 8 5" xfId="24468"/>
    <cellStyle name="Header2 3 3 9" xfId="24469"/>
    <cellStyle name="Header2 3 3 9 2" xfId="24470"/>
    <cellStyle name="Header2 3 3 9 2 2" xfId="24471"/>
    <cellStyle name="Header2 3 3 9 2 2 2" xfId="24472"/>
    <cellStyle name="Header2 3 3 9 2 2 3" xfId="24473"/>
    <cellStyle name="Header2 3 3 9 2 2 4" xfId="24474"/>
    <cellStyle name="Header2 3 3 9 2 2 5" xfId="24475"/>
    <cellStyle name="Header2 3 3 9 2 3" xfId="24476"/>
    <cellStyle name="Header2 3 3 9 2 3 2" xfId="24477"/>
    <cellStyle name="Header2 3 3 9 2 3 3" xfId="24478"/>
    <cellStyle name="Header2 3 3 9 2 3 4" xfId="24479"/>
    <cellStyle name="Header2 3 3 9 2 4" xfId="24480"/>
    <cellStyle name="Header2 3 3 9 2 5" xfId="24481"/>
    <cellStyle name="Header2 3 3 9 2 6" xfId="24482"/>
    <cellStyle name="Header2 3 3 9 3" xfId="24483"/>
    <cellStyle name="Header2 3 3 9 3 2" xfId="24484"/>
    <cellStyle name="Header2 3 3 9 3 2 2" xfId="24485"/>
    <cellStyle name="Header2 3 3 9 3 2 3" xfId="24486"/>
    <cellStyle name="Header2 3 3 9 3 2 4" xfId="24487"/>
    <cellStyle name="Header2 3 3 9 3 3" xfId="24488"/>
    <cellStyle name="Header2 3 3 9 3 3 2" xfId="24489"/>
    <cellStyle name="Header2 3 3 9 3 3 3" xfId="24490"/>
    <cellStyle name="Header2 3 3 9 3 3 4" xfId="24491"/>
    <cellStyle name="Header2 3 3 9 3 4" xfId="24492"/>
    <cellStyle name="Header2 3 3 9 3 5" xfId="24493"/>
    <cellStyle name="Header2 3 3 9 3 6" xfId="24494"/>
    <cellStyle name="Header2 3 3 9 4" xfId="24495"/>
    <cellStyle name="Header2 3 3 9 5" xfId="24496"/>
    <cellStyle name="Header2 30" xfId="24497"/>
    <cellStyle name="Header2 30 10" xfId="24498"/>
    <cellStyle name="Header2 30 10 2" xfId="24499"/>
    <cellStyle name="Header2 30 10 2 2" xfId="24500"/>
    <cellStyle name="Header2 30 10 2 2 2" xfId="24501"/>
    <cellStyle name="Header2 30 10 2 2 3" xfId="24502"/>
    <cellStyle name="Header2 30 10 2 2 4" xfId="24503"/>
    <cellStyle name="Header2 30 10 2 2 5" xfId="24504"/>
    <cellStyle name="Header2 30 10 2 3" xfId="24505"/>
    <cellStyle name="Header2 30 10 2 3 2" xfId="24506"/>
    <cellStyle name="Header2 30 10 2 3 3" xfId="24507"/>
    <cellStyle name="Header2 30 10 2 3 4" xfId="24508"/>
    <cellStyle name="Header2 30 10 2 4" xfId="24509"/>
    <cellStyle name="Header2 30 10 2 5" xfId="24510"/>
    <cellStyle name="Header2 30 10 2 6" xfId="24511"/>
    <cellStyle name="Header2 30 10 3" xfId="24512"/>
    <cellStyle name="Header2 30 10 3 2" xfId="24513"/>
    <cellStyle name="Header2 30 10 3 2 2" xfId="24514"/>
    <cellStyle name="Header2 30 10 3 2 3" xfId="24515"/>
    <cellStyle name="Header2 30 10 3 2 4" xfId="24516"/>
    <cellStyle name="Header2 30 10 3 3" xfId="24517"/>
    <cellStyle name="Header2 30 10 3 3 2" xfId="24518"/>
    <cellStyle name="Header2 30 10 3 3 3" xfId="24519"/>
    <cellStyle name="Header2 30 10 3 3 4" xfId="24520"/>
    <cellStyle name="Header2 30 10 3 4" xfId="24521"/>
    <cellStyle name="Header2 30 10 3 5" xfId="24522"/>
    <cellStyle name="Header2 30 10 3 6" xfId="24523"/>
    <cellStyle name="Header2 30 10 4" xfId="24524"/>
    <cellStyle name="Header2 30 10 5" xfId="24525"/>
    <cellStyle name="Header2 30 11" xfId="24526"/>
    <cellStyle name="Header2 30 11 2" xfId="24527"/>
    <cellStyle name="Header2 30 11 2 2" xfId="24528"/>
    <cellStyle name="Header2 30 11 2 2 2" xfId="24529"/>
    <cellStyle name="Header2 30 11 2 2 3" xfId="24530"/>
    <cellStyle name="Header2 30 11 2 2 4" xfId="24531"/>
    <cellStyle name="Header2 30 11 2 2 5" xfId="24532"/>
    <cellStyle name="Header2 30 11 2 3" xfId="24533"/>
    <cellStyle name="Header2 30 11 2 3 2" xfId="24534"/>
    <cellStyle name="Header2 30 11 2 3 3" xfId="24535"/>
    <cellStyle name="Header2 30 11 2 3 4" xfId="24536"/>
    <cellStyle name="Header2 30 11 2 4" xfId="24537"/>
    <cellStyle name="Header2 30 11 2 5" xfId="24538"/>
    <cellStyle name="Header2 30 11 2 6" xfId="24539"/>
    <cellStyle name="Header2 30 11 3" xfId="24540"/>
    <cellStyle name="Header2 30 11 3 2" xfId="24541"/>
    <cellStyle name="Header2 30 11 3 2 2" xfId="24542"/>
    <cellStyle name="Header2 30 11 3 2 3" xfId="24543"/>
    <cellStyle name="Header2 30 11 3 2 4" xfId="24544"/>
    <cellStyle name="Header2 30 11 3 3" xfId="24545"/>
    <cellStyle name="Header2 30 11 3 3 2" xfId="24546"/>
    <cellStyle name="Header2 30 11 3 3 3" xfId="24547"/>
    <cellStyle name="Header2 30 11 3 3 4" xfId="24548"/>
    <cellStyle name="Header2 30 11 3 4" xfId="24549"/>
    <cellStyle name="Header2 30 11 3 5" xfId="24550"/>
    <cellStyle name="Header2 30 11 3 6" xfId="24551"/>
    <cellStyle name="Header2 30 11 4" xfId="24552"/>
    <cellStyle name="Header2 30 11 5" xfId="24553"/>
    <cellStyle name="Header2 30 12" xfId="24554"/>
    <cellStyle name="Header2 30 12 2" xfId="24555"/>
    <cellStyle name="Header2 30 12 2 2" xfId="24556"/>
    <cellStyle name="Header2 30 12 2 2 2" xfId="24557"/>
    <cellStyle name="Header2 30 12 2 2 3" xfId="24558"/>
    <cellStyle name="Header2 30 12 2 2 4" xfId="24559"/>
    <cellStyle name="Header2 30 12 2 2 5" xfId="24560"/>
    <cellStyle name="Header2 30 12 2 3" xfId="24561"/>
    <cellStyle name="Header2 30 12 2 3 2" xfId="24562"/>
    <cellStyle name="Header2 30 12 2 3 3" xfId="24563"/>
    <cellStyle name="Header2 30 12 2 3 4" xfId="24564"/>
    <cellStyle name="Header2 30 12 2 4" xfId="24565"/>
    <cellStyle name="Header2 30 12 2 5" xfId="24566"/>
    <cellStyle name="Header2 30 12 2 6" xfId="24567"/>
    <cellStyle name="Header2 30 12 3" xfId="24568"/>
    <cellStyle name="Header2 30 12 3 2" xfId="24569"/>
    <cellStyle name="Header2 30 12 3 2 2" xfId="24570"/>
    <cellStyle name="Header2 30 12 3 2 3" xfId="24571"/>
    <cellStyle name="Header2 30 12 3 2 4" xfId="24572"/>
    <cellStyle name="Header2 30 12 3 3" xfId="24573"/>
    <cellStyle name="Header2 30 12 3 3 2" xfId="24574"/>
    <cellStyle name="Header2 30 12 3 3 3" xfId="24575"/>
    <cellStyle name="Header2 30 12 3 3 4" xfId="24576"/>
    <cellStyle name="Header2 30 12 3 4" xfId="24577"/>
    <cellStyle name="Header2 30 12 3 5" xfId="24578"/>
    <cellStyle name="Header2 30 12 3 6" xfId="24579"/>
    <cellStyle name="Header2 30 12 4" xfId="24580"/>
    <cellStyle name="Header2 30 12 5" xfId="24581"/>
    <cellStyle name="Header2 30 13" xfId="24582"/>
    <cellStyle name="Header2 30 13 2" xfId="24583"/>
    <cellStyle name="Header2 30 13 2 2" xfId="24584"/>
    <cellStyle name="Header2 30 13 2 2 2" xfId="24585"/>
    <cellStyle name="Header2 30 13 2 2 3" xfId="24586"/>
    <cellStyle name="Header2 30 13 2 2 4" xfId="24587"/>
    <cellStyle name="Header2 30 13 2 2 5" xfId="24588"/>
    <cellStyle name="Header2 30 13 2 3" xfId="24589"/>
    <cellStyle name="Header2 30 13 2 3 2" xfId="24590"/>
    <cellStyle name="Header2 30 13 2 3 3" xfId="24591"/>
    <cellStyle name="Header2 30 13 2 3 4" xfId="24592"/>
    <cellStyle name="Header2 30 13 2 4" xfId="24593"/>
    <cellStyle name="Header2 30 13 2 5" xfId="24594"/>
    <cellStyle name="Header2 30 13 2 6" xfId="24595"/>
    <cellStyle name="Header2 30 13 3" xfId="24596"/>
    <cellStyle name="Header2 30 13 3 2" xfId="24597"/>
    <cellStyle name="Header2 30 13 3 2 2" xfId="24598"/>
    <cellStyle name="Header2 30 13 3 2 3" xfId="24599"/>
    <cellStyle name="Header2 30 13 3 2 4" xfId="24600"/>
    <cellStyle name="Header2 30 13 3 3" xfId="24601"/>
    <cellStyle name="Header2 30 13 3 3 2" xfId="24602"/>
    <cellStyle name="Header2 30 13 3 3 3" xfId="24603"/>
    <cellStyle name="Header2 30 13 3 3 4" xfId="24604"/>
    <cellStyle name="Header2 30 13 3 4" xfId="24605"/>
    <cellStyle name="Header2 30 13 3 5" xfId="24606"/>
    <cellStyle name="Header2 30 13 3 6" xfId="24607"/>
    <cellStyle name="Header2 30 13 4" xfId="24608"/>
    <cellStyle name="Header2 30 13 5" xfId="24609"/>
    <cellStyle name="Header2 30 2" xfId="24610"/>
    <cellStyle name="Header2 30 2 2" xfId="24611"/>
    <cellStyle name="Header2 30 2 2 2" xfId="24612"/>
    <cellStyle name="Header2 30 2 2 2 2" xfId="24613"/>
    <cellStyle name="Header2 30 2 2 2 2 2" xfId="24614"/>
    <cellStyle name="Header2 30 2 2 2 2 3" xfId="24615"/>
    <cellStyle name="Header2 30 2 2 2 2 4" xfId="24616"/>
    <cellStyle name="Header2 30 2 2 2 2 5" xfId="24617"/>
    <cellStyle name="Header2 30 2 2 2 3" xfId="24618"/>
    <cellStyle name="Header2 30 2 2 2 3 2" xfId="24619"/>
    <cellStyle name="Header2 30 2 2 2 3 3" xfId="24620"/>
    <cellStyle name="Header2 30 2 2 2 3 4" xfId="24621"/>
    <cellStyle name="Header2 30 2 2 2 4" xfId="24622"/>
    <cellStyle name="Header2 30 2 2 2 5" xfId="24623"/>
    <cellStyle name="Header2 30 2 2 2 6" xfId="24624"/>
    <cellStyle name="Header2 30 2 2 3" xfId="24625"/>
    <cellStyle name="Header2 30 2 2 3 2" xfId="24626"/>
    <cellStyle name="Header2 30 2 2 3 2 2" xfId="24627"/>
    <cellStyle name="Header2 30 2 2 3 2 3" xfId="24628"/>
    <cellStyle name="Header2 30 2 2 3 2 4" xfId="24629"/>
    <cellStyle name="Header2 30 2 2 3 3" xfId="24630"/>
    <cellStyle name="Header2 30 2 2 3 3 2" xfId="24631"/>
    <cellStyle name="Header2 30 2 2 3 3 3" xfId="24632"/>
    <cellStyle name="Header2 30 2 2 3 3 4" xfId="24633"/>
    <cellStyle name="Header2 30 2 2 3 4" xfId="24634"/>
    <cellStyle name="Header2 30 2 2 3 5" xfId="24635"/>
    <cellStyle name="Header2 30 2 2 3 6" xfId="24636"/>
    <cellStyle name="Header2 30 2 2 4" xfId="24637"/>
    <cellStyle name="Header2 30 2 2 5" xfId="24638"/>
    <cellStyle name="Header2 30 2 3" xfId="24639"/>
    <cellStyle name="Header2 30 2 3 2" xfId="24640"/>
    <cellStyle name="Header2 30 2 3 2 2" xfId="24641"/>
    <cellStyle name="Header2 30 2 3 2 2 2" xfId="24642"/>
    <cellStyle name="Header2 30 2 3 2 2 3" xfId="24643"/>
    <cellStyle name="Header2 30 2 3 2 2 4" xfId="24644"/>
    <cellStyle name="Header2 30 2 3 2 2 5" xfId="24645"/>
    <cellStyle name="Header2 30 2 3 2 3" xfId="24646"/>
    <cellStyle name="Header2 30 2 3 2 3 2" xfId="24647"/>
    <cellStyle name="Header2 30 2 3 2 3 3" xfId="24648"/>
    <cellStyle name="Header2 30 2 3 2 3 4" xfId="24649"/>
    <cellStyle name="Header2 30 2 3 2 4" xfId="24650"/>
    <cellStyle name="Header2 30 2 3 2 5" xfId="24651"/>
    <cellStyle name="Header2 30 2 3 2 6" xfId="24652"/>
    <cellStyle name="Header2 30 2 3 3" xfId="24653"/>
    <cellStyle name="Header2 30 2 3 3 2" xfId="24654"/>
    <cellStyle name="Header2 30 2 3 3 2 2" xfId="24655"/>
    <cellStyle name="Header2 30 2 3 3 2 3" xfId="24656"/>
    <cellStyle name="Header2 30 2 3 3 2 4" xfId="24657"/>
    <cellStyle name="Header2 30 2 3 3 3" xfId="24658"/>
    <cellStyle name="Header2 30 2 3 3 3 2" xfId="24659"/>
    <cellStyle name="Header2 30 2 3 3 3 3" xfId="24660"/>
    <cellStyle name="Header2 30 2 3 3 3 4" xfId="24661"/>
    <cellStyle name="Header2 30 2 3 3 4" xfId="24662"/>
    <cellStyle name="Header2 30 2 3 3 5" xfId="24663"/>
    <cellStyle name="Header2 30 2 3 3 6" xfId="24664"/>
    <cellStyle name="Header2 30 2 3 4" xfId="24665"/>
    <cellStyle name="Header2 30 2 3 5" xfId="24666"/>
    <cellStyle name="Header2 30 3" xfId="24667"/>
    <cellStyle name="Header2 30 3 2" xfId="24668"/>
    <cellStyle name="Header2 30 3 2 2" xfId="24669"/>
    <cellStyle name="Header2 30 3 2 3" xfId="24670"/>
    <cellStyle name="Header2 30 3 3" xfId="24671"/>
    <cellStyle name="Header2 30 4" xfId="24672"/>
    <cellStyle name="Header2 30 4 2" xfId="24673"/>
    <cellStyle name="Header2 30 4 2 2" xfId="24674"/>
    <cellStyle name="Header2 30 4 2 3" xfId="24675"/>
    <cellStyle name="Header2 30 4 3" xfId="24676"/>
    <cellStyle name="Header2 30 5" xfId="24677"/>
    <cellStyle name="Header2 30 5 2" xfId="24678"/>
    <cellStyle name="Header2 30 5 2 2" xfId="24679"/>
    <cellStyle name="Header2 30 5 2 3" xfId="24680"/>
    <cellStyle name="Header2 30 5 3" xfId="24681"/>
    <cellStyle name="Header2 30 6" xfId="24682"/>
    <cellStyle name="Header2 30 6 2" xfId="24683"/>
    <cellStyle name="Header2 30 6 2 2" xfId="24684"/>
    <cellStyle name="Header2 30 6 2 2 2" xfId="24685"/>
    <cellStyle name="Header2 30 6 2 2 3" xfId="24686"/>
    <cellStyle name="Header2 30 6 2 2 4" xfId="24687"/>
    <cellStyle name="Header2 30 6 2 2 5" xfId="24688"/>
    <cellStyle name="Header2 30 6 2 3" xfId="24689"/>
    <cellStyle name="Header2 30 6 2 3 2" xfId="24690"/>
    <cellStyle name="Header2 30 6 2 3 3" xfId="24691"/>
    <cellStyle name="Header2 30 6 2 3 4" xfId="24692"/>
    <cellStyle name="Header2 30 6 2 4" xfId="24693"/>
    <cellStyle name="Header2 30 6 2 5" xfId="24694"/>
    <cellStyle name="Header2 30 6 2 6" xfId="24695"/>
    <cellStyle name="Header2 30 6 3" xfId="24696"/>
    <cellStyle name="Header2 30 6 3 2" xfId="24697"/>
    <cellStyle name="Header2 30 6 3 2 2" xfId="24698"/>
    <cellStyle name="Header2 30 6 3 2 3" xfId="24699"/>
    <cellStyle name="Header2 30 6 3 2 4" xfId="24700"/>
    <cellStyle name="Header2 30 6 3 3" xfId="24701"/>
    <cellStyle name="Header2 30 6 3 3 2" xfId="24702"/>
    <cellStyle name="Header2 30 6 3 3 3" xfId="24703"/>
    <cellStyle name="Header2 30 6 3 3 4" xfId="24704"/>
    <cellStyle name="Header2 30 6 3 4" xfId="24705"/>
    <cellStyle name="Header2 30 6 3 5" xfId="24706"/>
    <cellStyle name="Header2 30 6 3 6" xfId="24707"/>
    <cellStyle name="Header2 30 6 4" xfId="24708"/>
    <cellStyle name="Header2 30 6 5" xfId="24709"/>
    <cellStyle name="Header2 30 7" xfId="24710"/>
    <cellStyle name="Header2 30 7 2" xfId="24711"/>
    <cellStyle name="Header2 30 7 2 2" xfId="24712"/>
    <cellStyle name="Header2 30 7 2 2 2" xfId="24713"/>
    <cellStyle name="Header2 30 7 2 2 3" xfId="24714"/>
    <cellStyle name="Header2 30 7 2 2 4" xfId="24715"/>
    <cellStyle name="Header2 30 7 2 2 5" xfId="24716"/>
    <cellStyle name="Header2 30 7 2 3" xfId="24717"/>
    <cellStyle name="Header2 30 7 2 3 2" xfId="24718"/>
    <cellStyle name="Header2 30 7 2 3 3" xfId="24719"/>
    <cellStyle name="Header2 30 7 2 3 4" xfId="24720"/>
    <cellStyle name="Header2 30 7 2 4" xfId="24721"/>
    <cellStyle name="Header2 30 7 2 5" xfId="24722"/>
    <cellStyle name="Header2 30 7 2 6" xfId="24723"/>
    <cellStyle name="Header2 30 7 3" xfId="24724"/>
    <cellStyle name="Header2 30 7 3 2" xfId="24725"/>
    <cellStyle name="Header2 30 7 3 2 2" xfId="24726"/>
    <cellStyle name="Header2 30 7 3 2 3" xfId="24727"/>
    <cellStyle name="Header2 30 7 3 2 4" xfId="24728"/>
    <cellStyle name="Header2 30 7 3 3" xfId="24729"/>
    <cellStyle name="Header2 30 7 3 3 2" xfId="24730"/>
    <cellStyle name="Header2 30 7 3 3 3" xfId="24731"/>
    <cellStyle name="Header2 30 7 3 3 4" xfId="24732"/>
    <cellStyle name="Header2 30 7 3 4" xfId="24733"/>
    <cellStyle name="Header2 30 7 3 5" xfId="24734"/>
    <cellStyle name="Header2 30 7 3 6" xfId="24735"/>
    <cellStyle name="Header2 30 7 4" xfId="24736"/>
    <cellStyle name="Header2 30 7 5" xfId="24737"/>
    <cellStyle name="Header2 30 8" xfId="24738"/>
    <cellStyle name="Header2 30 8 2" xfId="24739"/>
    <cellStyle name="Header2 30 8 2 2" xfId="24740"/>
    <cellStyle name="Header2 30 8 2 2 2" xfId="24741"/>
    <cellStyle name="Header2 30 8 2 2 3" xfId="24742"/>
    <cellStyle name="Header2 30 8 2 2 4" xfId="24743"/>
    <cellStyle name="Header2 30 8 2 2 5" xfId="24744"/>
    <cellStyle name="Header2 30 8 2 3" xfId="24745"/>
    <cellStyle name="Header2 30 8 2 3 2" xfId="24746"/>
    <cellStyle name="Header2 30 8 2 3 3" xfId="24747"/>
    <cellStyle name="Header2 30 8 2 3 4" xfId="24748"/>
    <cellStyle name="Header2 30 8 2 4" xfId="24749"/>
    <cellStyle name="Header2 30 8 2 5" xfId="24750"/>
    <cellStyle name="Header2 30 8 2 6" xfId="24751"/>
    <cellStyle name="Header2 30 8 3" xfId="24752"/>
    <cellStyle name="Header2 30 8 3 2" xfId="24753"/>
    <cellStyle name="Header2 30 8 3 2 2" xfId="24754"/>
    <cellStyle name="Header2 30 8 3 2 3" xfId="24755"/>
    <cellStyle name="Header2 30 8 3 2 4" xfId="24756"/>
    <cellStyle name="Header2 30 8 3 3" xfId="24757"/>
    <cellStyle name="Header2 30 8 3 3 2" xfId="24758"/>
    <cellStyle name="Header2 30 8 3 3 3" xfId="24759"/>
    <cellStyle name="Header2 30 8 3 3 4" xfId="24760"/>
    <cellStyle name="Header2 30 8 3 4" xfId="24761"/>
    <cellStyle name="Header2 30 8 3 5" xfId="24762"/>
    <cellStyle name="Header2 30 8 3 6" xfId="24763"/>
    <cellStyle name="Header2 30 8 4" xfId="24764"/>
    <cellStyle name="Header2 30 8 5" xfId="24765"/>
    <cellStyle name="Header2 30 9" xfId="24766"/>
    <cellStyle name="Header2 30 9 2" xfId="24767"/>
    <cellStyle name="Header2 30 9 2 2" xfId="24768"/>
    <cellStyle name="Header2 30 9 2 2 2" xfId="24769"/>
    <cellStyle name="Header2 30 9 2 2 3" xfId="24770"/>
    <cellStyle name="Header2 30 9 2 2 4" xfId="24771"/>
    <cellStyle name="Header2 30 9 2 2 5" xfId="24772"/>
    <cellStyle name="Header2 30 9 2 3" xfId="24773"/>
    <cellStyle name="Header2 30 9 2 3 2" xfId="24774"/>
    <cellStyle name="Header2 30 9 2 3 3" xfId="24775"/>
    <cellStyle name="Header2 30 9 2 3 4" xfId="24776"/>
    <cellStyle name="Header2 30 9 2 4" xfId="24777"/>
    <cellStyle name="Header2 30 9 2 5" xfId="24778"/>
    <cellStyle name="Header2 30 9 2 6" xfId="24779"/>
    <cellStyle name="Header2 30 9 3" xfId="24780"/>
    <cellStyle name="Header2 30 9 3 2" xfId="24781"/>
    <cellStyle name="Header2 30 9 3 2 2" xfId="24782"/>
    <cellStyle name="Header2 30 9 3 2 3" xfId="24783"/>
    <cellStyle name="Header2 30 9 3 2 4" xfId="24784"/>
    <cellStyle name="Header2 30 9 3 3" xfId="24785"/>
    <cellStyle name="Header2 30 9 3 3 2" xfId="24786"/>
    <cellStyle name="Header2 30 9 3 3 3" xfId="24787"/>
    <cellStyle name="Header2 30 9 3 3 4" xfId="24788"/>
    <cellStyle name="Header2 30 9 3 4" xfId="24789"/>
    <cellStyle name="Header2 30 9 3 5" xfId="24790"/>
    <cellStyle name="Header2 30 9 3 6" xfId="24791"/>
    <cellStyle name="Header2 30 9 4" xfId="24792"/>
    <cellStyle name="Header2 30 9 5" xfId="24793"/>
    <cellStyle name="Header2 31" xfId="24794"/>
    <cellStyle name="Header2 31 10" xfId="24795"/>
    <cellStyle name="Header2 31 10 2" xfId="24796"/>
    <cellStyle name="Header2 31 10 2 2" xfId="24797"/>
    <cellStyle name="Header2 31 10 2 2 2" xfId="24798"/>
    <cellStyle name="Header2 31 10 2 2 3" xfId="24799"/>
    <cellStyle name="Header2 31 10 2 2 4" xfId="24800"/>
    <cellStyle name="Header2 31 10 2 2 5" xfId="24801"/>
    <cellStyle name="Header2 31 10 2 3" xfId="24802"/>
    <cellStyle name="Header2 31 10 2 3 2" xfId="24803"/>
    <cellStyle name="Header2 31 10 2 3 3" xfId="24804"/>
    <cellStyle name="Header2 31 10 2 3 4" xfId="24805"/>
    <cellStyle name="Header2 31 10 2 4" xfId="24806"/>
    <cellStyle name="Header2 31 10 2 5" xfId="24807"/>
    <cellStyle name="Header2 31 10 2 6" xfId="24808"/>
    <cellStyle name="Header2 31 10 3" xfId="24809"/>
    <cellStyle name="Header2 31 10 3 2" xfId="24810"/>
    <cellStyle name="Header2 31 10 3 2 2" xfId="24811"/>
    <cellStyle name="Header2 31 10 3 2 3" xfId="24812"/>
    <cellStyle name="Header2 31 10 3 2 4" xfId="24813"/>
    <cellStyle name="Header2 31 10 3 3" xfId="24814"/>
    <cellStyle name="Header2 31 10 3 3 2" xfId="24815"/>
    <cellStyle name="Header2 31 10 3 3 3" xfId="24816"/>
    <cellStyle name="Header2 31 10 3 3 4" xfId="24817"/>
    <cellStyle name="Header2 31 10 3 4" xfId="24818"/>
    <cellStyle name="Header2 31 10 3 5" xfId="24819"/>
    <cellStyle name="Header2 31 10 3 6" xfId="24820"/>
    <cellStyle name="Header2 31 10 4" xfId="24821"/>
    <cellStyle name="Header2 31 10 5" xfId="24822"/>
    <cellStyle name="Header2 31 11" xfId="24823"/>
    <cellStyle name="Header2 31 11 2" xfId="24824"/>
    <cellStyle name="Header2 31 11 2 2" xfId="24825"/>
    <cellStyle name="Header2 31 11 2 2 2" xfId="24826"/>
    <cellStyle name="Header2 31 11 2 2 3" xfId="24827"/>
    <cellStyle name="Header2 31 11 2 2 4" xfId="24828"/>
    <cellStyle name="Header2 31 11 2 2 5" xfId="24829"/>
    <cellStyle name="Header2 31 11 2 3" xfId="24830"/>
    <cellStyle name="Header2 31 11 2 3 2" xfId="24831"/>
    <cellStyle name="Header2 31 11 2 3 3" xfId="24832"/>
    <cellStyle name="Header2 31 11 2 3 4" xfId="24833"/>
    <cellStyle name="Header2 31 11 2 4" xfId="24834"/>
    <cellStyle name="Header2 31 11 2 5" xfId="24835"/>
    <cellStyle name="Header2 31 11 2 6" xfId="24836"/>
    <cellStyle name="Header2 31 11 3" xfId="24837"/>
    <cellStyle name="Header2 31 11 3 2" xfId="24838"/>
    <cellStyle name="Header2 31 11 3 2 2" xfId="24839"/>
    <cellStyle name="Header2 31 11 3 2 3" xfId="24840"/>
    <cellStyle name="Header2 31 11 3 2 4" xfId="24841"/>
    <cellStyle name="Header2 31 11 3 3" xfId="24842"/>
    <cellStyle name="Header2 31 11 3 3 2" xfId="24843"/>
    <cellStyle name="Header2 31 11 3 3 3" xfId="24844"/>
    <cellStyle name="Header2 31 11 3 3 4" xfId="24845"/>
    <cellStyle name="Header2 31 11 3 4" xfId="24846"/>
    <cellStyle name="Header2 31 11 3 5" xfId="24847"/>
    <cellStyle name="Header2 31 11 3 6" xfId="24848"/>
    <cellStyle name="Header2 31 11 4" xfId="24849"/>
    <cellStyle name="Header2 31 11 5" xfId="24850"/>
    <cellStyle name="Header2 31 12" xfId="24851"/>
    <cellStyle name="Header2 31 12 2" xfId="24852"/>
    <cellStyle name="Header2 31 12 2 2" xfId="24853"/>
    <cellStyle name="Header2 31 12 2 2 2" xfId="24854"/>
    <cellStyle name="Header2 31 12 2 2 3" xfId="24855"/>
    <cellStyle name="Header2 31 12 2 2 4" xfId="24856"/>
    <cellStyle name="Header2 31 12 2 2 5" xfId="24857"/>
    <cellStyle name="Header2 31 12 2 3" xfId="24858"/>
    <cellStyle name="Header2 31 12 2 3 2" xfId="24859"/>
    <cellStyle name="Header2 31 12 2 3 3" xfId="24860"/>
    <cellStyle name="Header2 31 12 2 3 4" xfId="24861"/>
    <cellStyle name="Header2 31 12 2 4" xfId="24862"/>
    <cellStyle name="Header2 31 12 2 5" xfId="24863"/>
    <cellStyle name="Header2 31 12 2 6" xfId="24864"/>
    <cellStyle name="Header2 31 12 3" xfId="24865"/>
    <cellStyle name="Header2 31 12 3 2" xfId="24866"/>
    <cellStyle name="Header2 31 12 3 2 2" xfId="24867"/>
    <cellStyle name="Header2 31 12 3 2 3" xfId="24868"/>
    <cellStyle name="Header2 31 12 3 2 4" xfId="24869"/>
    <cellStyle name="Header2 31 12 3 3" xfId="24870"/>
    <cellStyle name="Header2 31 12 3 3 2" xfId="24871"/>
    <cellStyle name="Header2 31 12 3 3 3" xfId="24872"/>
    <cellStyle name="Header2 31 12 3 3 4" xfId="24873"/>
    <cellStyle name="Header2 31 12 3 4" xfId="24874"/>
    <cellStyle name="Header2 31 12 3 5" xfId="24875"/>
    <cellStyle name="Header2 31 12 3 6" xfId="24876"/>
    <cellStyle name="Header2 31 12 4" xfId="24877"/>
    <cellStyle name="Header2 31 12 5" xfId="24878"/>
    <cellStyle name="Header2 31 2" xfId="24879"/>
    <cellStyle name="Header2 31 2 2" xfId="24880"/>
    <cellStyle name="Header2 31 2 2 2" xfId="24881"/>
    <cellStyle name="Header2 31 2 2 3" xfId="24882"/>
    <cellStyle name="Header2 31 2 3" xfId="24883"/>
    <cellStyle name="Header2 31 3" xfId="24884"/>
    <cellStyle name="Header2 31 3 2" xfId="24885"/>
    <cellStyle name="Header2 31 3 2 2" xfId="24886"/>
    <cellStyle name="Header2 31 3 2 3" xfId="24887"/>
    <cellStyle name="Header2 31 3 3" xfId="24888"/>
    <cellStyle name="Header2 31 4" xfId="24889"/>
    <cellStyle name="Header2 31 4 2" xfId="24890"/>
    <cellStyle name="Header2 31 4 2 2" xfId="24891"/>
    <cellStyle name="Header2 31 4 2 3" xfId="24892"/>
    <cellStyle name="Header2 31 4 3" xfId="24893"/>
    <cellStyle name="Header2 31 5" xfId="24894"/>
    <cellStyle name="Header2 31 5 2" xfId="24895"/>
    <cellStyle name="Header2 31 5 2 2" xfId="24896"/>
    <cellStyle name="Header2 31 5 2 2 2" xfId="24897"/>
    <cellStyle name="Header2 31 5 2 2 3" xfId="24898"/>
    <cellStyle name="Header2 31 5 2 2 4" xfId="24899"/>
    <cellStyle name="Header2 31 5 2 2 5" xfId="24900"/>
    <cellStyle name="Header2 31 5 2 3" xfId="24901"/>
    <cellStyle name="Header2 31 5 2 3 2" xfId="24902"/>
    <cellStyle name="Header2 31 5 2 3 3" xfId="24903"/>
    <cellStyle name="Header2 31 5 2 3 4" xfId="24904"/>
    <cellStyle name="Header2 31 5 2 4" xfId="24905"/>
    <cellStyle name="Header2 31 5 2 5" xfId="24906"/>
    <cellStyle name="Header2 31 5 2 6" xfId="24907"/>
    <cellStyle name="Header2 31 5 3" xfId="24908"/>
    <cellStyle name="Header2 31 5 3 2" xfId="24909"/>
    <cellStyle name="Header2 31 5 3 2 2" xfId="24910"/>
    <cellStyle name="Header2 31 5 3 2 3" xfId="24911"/>
    <cellStyle name="Header2 31 5 3 2 4" xfId="24912"/>
    <cellStyle name="Header2 31 5 3 3" xfId="24913"/>
    <cellStyle name="Header2 31 5 3 3 2" xfId="24914"/>
    <cellStyle name="Header2 31 5 3 3 3" xfId="24915"/>
    <cellStyle name="Header2 31 5 3 3 4" xfId="24916"/>
    <cellStyle name="Header2 31 5 3 4" xfId="24917"/>
    <cellStyle name="Header2 31 5 3 5" xfId="24918"/>
    <cellStyle name="Header2 31 5 3 6" xfId="24919"/>
    <cellStyle name="Header2 31 5 4" xfId="24920"/>
    <cellStyle name="Header2 31 5 5" xfId="24921"/>
    <cellStyle name="Header2 31 6" xfId="24922"/>
    <cellStyle name="Header2 31 6 2" xfId="24923"/>
    <cellStyle name="Header2 31 6 2 2" xfId="24924"/>
    <cellStyle name="Header2 31 6 2 2 2" xfId="24925"/>
    <cellStyle name="Header2 31 6 2 2 3" xfId="24926"/>
    <cellStyle name="Header2 31 6 2 2 4" xfId="24927"/>
    <cellStyle name="Header2 31 6 2 2 5" xfId="24928"/>
    <cellStyle name="Header2 31 6 2 3" xfId="24929"/>
    <cellStyle name="Header2 31 6 2 3 2" xfId="24930"/>
    <cellStyle name="Header2 31 6 2 3 3" xfId="24931"/>
    <cellStyle name="Header2 31 6 2 3 4" xfId="24932"/>
    <cellStyle name="Header2 31 6 2 4" xfId="24933"/>
    <cellStyle name="Header2 31 6 2 5" xfId="24934"/>
    <cellStyle name="Header2 31 6 2 6" xfId="24935"/>
    <cellStyle name="Header2 31 6 3" xfId="24936"/>
    <cellStyle name="Header2 31 6 3 2" xfId="24937"/>
    <cellStyle name="Header2 31 6 3 2 2" xfId="24938"/>
    <cellStyle name="Header2 31 6 3 2 3" xfId="24939"/>
    <cellStyle name="Header2 31 6 3 2 4" xfId="24940"/>
    <cellStyle name="Header2 31 6 3 3" xfId="24941"/>
    <cellStyle name="Header2 31 6 3 3 2" xfId="24942"/>
    <cellStyle name="Header2 31 6 3 3 3" xfId="24943"/>
    <cellStyle name="Header2 31 6 3 3 4" xfId="24944"/>
    <cellStyle name="Header2 31 6 3 4" xfId="24945"/>
    <cellStyle name="Header2 31 6 3 5" xfId="24946"/>
    <cellStyle name="Header2 31 6 3 6" xfId="24947"/>
    <cellStyle name="Header2 31 6 4" xfId="24948"/>
    <cellStyle name="Header2 31 6 5" xfId="24949"/>
    <cellStyle name="Header2 31 7" xfId="24950"/>
    <cellStyle name="Header2 31 7 2" xfId="24951"/>
    <cellStyle name="Header2 31 7 2 2" xfId="24952"/>
    <cellStyle name="Header2 31 7 2 2 2" xfId="24953"/>
    <cellStyle name="Header2 31 7 2 2 3" xfId="24954"/>
    <cellStyle name="Header2 31 7 2 2 4" xfId="24955"/>
    <cellStyle name="Header2 31 7 2 2 5" xfId="24956"/>
    <cellStyle name="Header2 31 7 2 3" xfId="24957"/>
    <cellStyle name="Header2 31 7 2 3 2" xfId="24958"/>
    <cellStyle name="Header2 31 7 2 3 3" xfId="24959"/>
    <cellStyle name="Header2 31 7 2 3 4" xfId="24960"/>
    <cellStyle name="Header2 31 7 2 4" xfId="24961"/>
    <cellStyle name="Header2 31 7 2 5" xfId="24962"/>
    <cellStyle name="Header2 31 7 2 6" xfId="24963"/>
    <cellStyle name="Header2 31 7 3" xfId="24964"/>
    <cellStyle name="Header2 31 7 3 2" xfId="24965"/>
    <cellStyle name="Header2 31 7 3 2 2" xfId="24966"/>
    <cellStyle name="Header2 31 7 3 2 3" xfId="24967"/>
    <cellStyle name="Header2 31 7 3 2 4" xfId="24968"/>
    <cellStyle name="Header2 31 7 3 3" xfId="24969"/>
    <cellStyle name="Header2 31 7 3 3 2" xfId="24970"/>
    <cellStyle name="Header2 31 7 3 3 3" xfId="24971"/>
    <cellStyle name="Header2 31 7 3 3 4" xfId="24972"/>
    <cellStyle name="Header2 31 7 3 4" xfId="24973"/>
    <cellStyle name="Header2 31 7 3 5" xfId="24974"/>
    <cellStyle name="Header2 31 7 3 6" xfId="24975"/>
    <cellStyle name="Header2 31 7 4" xfId="24976"/>
    <cellStyle name="Header2 31 7 5" xfId="24977"/>
    <cellStyle name="Header2 31 8" xfId="24978"/>
    <cellStyle name="Header2 31 8 2" xfId="24979"/>
    <cellStyle name="Header2 31 8 2 2" xfId="24980"/>
    <cellStyle name="Header2 31 8 2 2 2" xfId="24981"/>
    <cellStyle name="Header2 31 8 2 2 3" xfId="24982"/>
    <cellStyle name="Header2 31 8 2 2 4" xfId="24983"/>
    <cellStyle name="Header2 31 8 2 2 5" xfId="24984"/>
    <cellStyle name="Header2 31 8 2 3" xfId="24985"/>
    <cellStyle name="Header2 31 8 2 3 2" xfId="24986"/>
    <cellStyle name="Header2 31 8 2 3 3" xfId="24987"/>
    <cellStyle name="Header2 31 8 2 3 4" xfId="24988"/>
    <cellStyle name="Header2 31 8 2 4" xfId="24989"/>
    <cellStyle name="Header2 31 8 2 5" xfId="24990"/>
    <cellStyle name="Header2 31 8 2 6" xfId="24991"/>
    <cellStyle name="Header2 31 8 3" xfId="24992"/>
    <cellStyle name="Header2 31 8 3 2" xfId="24993"/>
    <cellStyle name="Header2 31 8 3 2 2" xfId="24994"/>
    <cellStyle name="Header2 31 8 3 2 3" xfId="24995"/>
    <cellStyle name="Header2 31 8 3 2 4" xfId="24996"/>
    <cellStyle name="Header2 31 8 3 3" xfId="24997"/>
    <cellStyle name="Header2 31 8 3 3 2" xfId="24998"/>
    <cellStyle name="Header2 31 8 3 3 3" xfId="24999"/>
    <cellStyle name="Header2 31 8 3 3 4" xfId="25000"/>
    <cellStyle name="Header2 31 8 3 4" xfId="25001"/>
    <cellStyle name="Header2 31 8 3 5" xfId="25002"/>
    <cellStyle name="Header2 31 8 3 6" xfId="25003"/>
    <cellStyle name="Header2 31 8 4" xfId="25004"/>
    <cellStyle name="Header2 31 8 5" xfId="25005"/>
    <cellStyle name="Header2 31 9" xfId="25006"/>
    <cellStyle name="Header2 31 9 2" xfId="25007"/>
    <cellStyle name="Header2 31 9 2 2" xfId="25008"/>
    <cellStyle name="Header2 31 9 2 2 2" xfId="25009"/>
    <cellStyle name="Header2 31 9 2 2 3" xfId="25010"/>
    <cellStyle name="Header2 31 9 2 2 4" xfId="25011"/>
    <cellStyle name="Header2 31 9 2 2 5" xfId="25012"/>
    <cellStyle name="Header2 31 9 2 3" xfId="25013"/>
    <cellStyle name="Header2 31 9 2 3 2" xfId="25014"/>
    <cellStyle name="Header2 31 9 2 3 3" xfId="25015"/>
    <cellStyle name="Header2 31 9 2 3 4" xfId="25016"/>
    <cellStyle name="Header2 31 9 2 4" xfId="25017"/>
    <cellStyle name="Header2 31 9 2 5" xfId="25018"/>
    <cellStyle name="Header2 31 9 2 6" xfId="25019"/>
    <cellStyle name="Header2 31 9 3" xfId="25020"/>
    <cellStyle name="Header2 31 9 3 2" xfId="25021"/>
    <cellStyle name="Header2 31 9 3 2 2" xfId="25022"/>
    <cellStyle name="Header2 31 9 3 2 3" xfId="25023"/>
    <cellStyle name="Header2 31 9 3 2 4" xfId="25024"/>
    <cellStyle name="Header2 31 9 3 3" xfId="25025"/>
    <cellStyle name="Header2 31 9 3 3 2" xfId="25026"/>
    <cellStyle name="Header2 31 9 3 3 3" xfId="25027"/>
    <cellStyle name="Header2 31 9 3 3 4" xfId="25028"/>
    <cellStyle name="Header2 31 9 3 4" xfId="25029"/>
    <cellStyle name="Header2 31 9 3 5" xfId="25030"/>
    <cellStyle name="Header2 31 9 3 6" xfId="25031"/>
    <cellStyle name="Header2 31 9 4" xfId="25032"/>
    <cellStyle name="Header2 31 9 5" xfId="25033"/>
    <cellStyle name="Header2 4" xfId="25034"/>
    <cellStyle name="Header2 4 2" xfId="25035"/>
    <cellStyle name="Header2 4 2 10" xfId="25036"/>
    <cellStyle name="Header2 4 2 10 2" xfId="25037"/>
    <cellStyle name="Header2 4 2 10 2 2" xfId="25038"/>
    <cellStyle name="Header2 4 2 10 2 2 2" xfId="25039"/>
    <cellStyle name="Header2 4 2 10 2 2 3" xfId="25040"/>
    <cellStyle name="Header2 4 2 10 2 2 4" xfId="25041"/>
    <cellStyle name="Header2 4 2 10 2 2 5" xfId="25042"/>
    <cellStyle name="Header2 4 2 10 2 3" xfId="25043"/>
    <cellStyle name="Header2 4 2 10 2 3 2" xfId="25044"/>
    <cellStyle name="Header2 4 2 10 2 3 3" xfId="25045"/>
    <cellStyle name="Header2 4 2 10 2 3 4" xfId="25046"/>
    <cellStyle name="Header2 4 2 10 2 4" xfId="25047"/>
    <cellStyle name="Header2 4 2 10 2 5" xfId="25048"/>
    <cellStyle name="Header2 4 2 10 2 6" xfId="25049"/>
    <cellStyle name="Header2 4 2 10 3" xfId="25050"/>
    <cellStyle name="Header2 4 2 10 3 2" xfId="25051"/>
    <cellStyle name="Header2 4 2 10 3 2 2" xfId="25052"/>
    <cellStyle name="Header2 4 2 10 3 2 3" xfId="25053"/>
    <cellStyle name="Header2 4 2 10 3 2 4" xfId="25054"/>
    <cellStyle name="Header2 4 2 10 3 3" xfId="25055"/>
    <cellStyle name="Header2 4 2 10 3 3 2" xfId="25056"/>
    <cellStyle name="Header2 4 2 10 3 3 3" xfId="25057"/>
    <cellStyle name="Header2 4 2 10 3 3 4" xfId="25058"/>
    <cellStyle name="Header2 4 2 10 3 4" xfId="25059"/>
    <cellStyle name="Header2 4 2 10 3 5" xfId="25060"/>
    <cellStyle name="Header2 4 2 10 3 6" xfId="25061"/>
    <cellStyle name="Header2 4 2 10 4" xfId="25062"/>
    <cellStyle name="Header2 4 2 10 5" xfId="25063"/>
    <cellStyle name="Header2 4 2 11" xfId="25064"/>
    <cellStyle name="Header2 4 2 11 2" xfId="25065"/>
    <cellStyle name="Header2 4 2 11 2 2" xfId="25066"/>
    <cellStyle name="Header2 4 2 11 2 2 2" xfId="25067"/>
    <cellStyle name="Header2 4 2 11 2 2 3" xfId="25068"/>
    <cellStyle name="Header2 4 2 11 2 2 4" xfId="25069"/>
    <cellStyle name="Header2 4 2 11 2 2 5" xfId="25070"/>
    <cellStyle name="Header2 4 2 11 2 3" xfId="25071"/>
    <cellStyle name="Header2 4 2 11 2 3 2" xfId="25072"/>
    <cellStyle name="Header2 4 2 11 2 3 3" xfId="25073"/>
    <cellStyle name="Header2 4 2 11 2 3 4" xfId="25074"/>
    <cellStyle name="Header2 4 2 11 2 4" xfId="25075"/>
    <cellStyle name="Header2 4 2 11 2 5" xfId="25076"/>
    <cellStyle name="Header2 4 2 11 2 6" xfId="25077"/>
    <cellStyle name="Header2 4 2 11 3" xfId="25078"/>
    <cellStyle name="Header2 4 2 11 3 2" xfId="25079"/>
    <cellStyle name="Header2 4 2 11 3 2 2" xfId="25080"/>
    <cellStyle name="Header2 4 2 11 3 2 3" xfId="25081"/>
    <cellStyle name="Header2 4 2 11 3 2 4" xfId="25082"/>
    <cellStyle name="Header2 4 2 11 3 3" xfId="25083"/>
    <cellStyle name="Header2 4 2 11 3 3 2" xfId="25084"/>
    <cellStyle name="Header2 4 2 11 3 3 3" xfId="25085"/>
    <cellStyle name="Header2 4 2 11 3 3 4" xfId="25086"/>
    <cellStyle name="Header2 4 2 11 3 4" xfId="25087"/>
    <cellStyle name="Header2 4 2 11 3 5" xfId="25088"/>
    <cellStyle name="Header2 4 2 11 3 6" xfId="25089"/>
    <cellStyle name="Header2 4 2 11 4" xfId="25090"/>
    <cellStyle name="Header2 4 2 11 5" xfId="25091"/>
    <cellStyle name="Header2 4 2 12" xfId="25092"/>
    <cellStyle name="Header2 4 2 12 2" xfId="25093"/>
    <cellStyle name="Header2 4 2 12 2 2" xfId="25094"/>
    <cellStyle name="Header2 4 2 12 2 2 2" xfId="25095"/>
    <cellStyle name="Header2 4 2 12 2 2 3" xfId="25096"/>
    <cellStyle name="Header2 4 2 12 2 2 4" xfId="25097"/>
    <cellStyle name="Header2 4 2 12 2 2 5" xfId="25098"/>
    <cellStyle name="Header2 4 2 12 2 3" xfId="25099"/>
    <cellStyle name="Header2 4 2 12 2 3 2" xfId="25100"/>
    <cellStyle name="Header2 4 2 12 2 3 3" xfId="25101"/>
    <cellStyle name="Header2 4 2 12 2 3 4" xfId="25102"/>
    <cellStyle name="Header2 4 2 12 2 4" xfId="25103"/>
    <cellStyle name="Header2 4 2 12 2 5" xfId="25104"/>
    <cellStyle name="Header2 4 2 12 2 6" xfId="25105"/>
    <cellStyle name="Header2 4 2 12 3" xfId="25106"/>
    <cellStyle name="Header2 4 2 12 3 2" xfId="25107"/>
    <cellStyle name="Header2 4 2 12 3 2 2" xfId="25108"/>
    <cellStyle name="Header2 4 2 12 3 2 3" xfId="25109"/>
    <cellStyle name="Header2 4 2 12 3 2 4" xfId="25110"/>
    <cellStyle name="Header2 4 2 12 3 3" xfId="25111"/>
    <cellStyle name="Header2 4 2 12 3 3 2" xfId="25112"/>
    <cellStyle name="Header2 4 2 12 3 3 3" xfId="25113"/>
    <cellStyle name="Header2 4 2 12 3 3 4" xfId="25114"/>
    <cellStyle name="Header2 4 2 12 3 4" xfId="25115"/>
    <cellStyle name="Header2 4 2 12 3 5" xfId="25116"/>
    <cellStyle name="Header2 4 2 12 3 6" xfId="25117"/>
    <cellStyle name="Header2 4 2 12 4" xfId="25118"/>
    <cellStyle name="Header2 4 2 12 5" xfId="25119"/>
    <cellStyle name="Header2 4 2 13" xfId="25120"/>
    <cellStyle name="Header2 4 2 13 2" xfId="25121"/>
    <cellStyle name="Header2 4 2 13 2 2" xfId="25122"/>
    <cellStyle name="Header2 4 2 13 2 2 2" xfId="25123"/>
    <cellStyle name="Header2 4 2 13 2 2 3" xfId="25124"/>
    <cellStyle name="Header2 4 2 13 2 2 4" xfId="25125"/>
    <cellStyle name="Header2 4 2 13 2 2 5" xfId="25126"/>
    <cellStyle name="Header2 4 2 13 2 3" xfId="25127"/>
    <cellStyle name="Header2 4 2 13 2 3 2" xfId="25128"/>
    <cellStyle name="Header2 4 2 13 2 3 3" xfId="25129"/>
    <cellStyle name="Header2 4 2 13 2 3 4" xfId="25130"/>
    <cellStyle name="Header2 4 2 13 2 4" xfId="25131"/>
    <cellStyle name="Header2 4 2 13 2 5" xfId="25132"/>
    <cellStyle name="Header2 4 2 13 2 6" xfId="25133"/>
    <cellStyle name="Header2 4 2 13 3" xfId="25134"/>
    <cellStyle name="Header2 4 2 13 3 2" xfId="25135"/>
    <cellStyle name="Header2 4 2 13 3 2 2" xfId="25136"/>
    <cellStyle name="Header2 4 2 13 3 2 3" xfId="25137"/>
    <cellStyle name="Header2 4 2 13 3 2 4" xfId="25138"/>
    <cellStyle name="Header2 4 2 13 3 3" xfId="25139"/>
    <cellStyle name="Header2 4 2 13 3 3 2" xfId="25140"/>
    <cellStyle name="Header2 4 2 13 3 3 3" xfId="25141"/>
    <cellStyle name="Header2 4 2 13 3 3 4" xfId="25142"/>
    <cellStyle name="Header2 4 2 13 3 4" xfId="25143"/>
    <cellStyle name="Header2 4 2 13 3 5" xfId="25144"/>
    <cellStyle name="Header2 4 2 13 3 6" xfId="25145"/>
    <cellStyle name="Header2 4 2 13 4" xfId="25146"/>
    <cellStyle name="Header2 4 2 13 5" xfId="25147"/>
    <cellStyle name="Header2 4 2 2" xfId="25148"/>
    <cellStyle name="Header2 4 2 2 2" xfId="25149"/>
    <cellStyle name="Header2 4 2 2 2 2" xfId="25150"/>
    <cellStyle name="Header2 4 2 2 2 2 2" xfId="25151"/>
    <cellStyle name="Header2 4 2 2 2 2 2 2" xfId="25152"/>
    <cellStyle name="Header2 4 2 2 2 2 2 3" xfId="25153"/>
    <cellStyle name="Header2 4 2 2 2 2 2 4" xfId="25154"/>
    <cellStyle name="Header2 4 2 2 2 2 2 5" xfId="25155"/>
    <cellStyle name="Header2 4 2 2 2 2 3" xfId="25156"/>
    <cellStyle name="Header2 4 2 2 2 2 3 2" xfId="25157"/>
    <cellStyle name="Header2 4 2 2 2 2 3 3" xfId="25158"/>
    <cellStyle name="Header2 4 2 2 2 2 3 4" xfId="25159"/>
    <cellStyle name="Header2 4 2 2 2 2 4" xfId="25160"/>
    <cellStyle name="Header2 4 2 2 2 2 5" xfId="25161"/>
    <cellStyle name="Header2 4 2 2 2 2 6" xfId="25162"/>
    <cellStyle name="Header2 4 2 2 2 3" xfId="25163"/>
    <cellStyle name="Header2 4 2 2 2 3 2" xfId="25164"/>
    <cellStyle name="Header2 4 2 2 2 3 2 2" xfId="25165"/>
    <cellStyle name="Header2 4 2 2 2 3 2 3" xfId="25166"/>
    <cellStyle name="Header2 4 2 2 2 3 2 4" xfId="25167"/>
    <cellStyle name="Header2 4 2 2 2 3 3" xfId="25168"/>
    <cellStyle name="Header2 4 2 2 2 3 3 2" xfId="25169"/>
    <cellStyle name="Header2 4 2 2 2 3 3 3" xfId="25170"/>
    <cellStyle name="Header2 4 2 2 2 3 3 4" xfId="25171"/>
    <cellStyle name="Header2 4 2 2 2 3 4" xfId="25172"/>
    <cellStyle name="Header2 4 2 2 2 3 5" xfId="25173"/>
    <cellStyle name="Header2 4 2 2 2 3 6" xfId="25174"/>
    <cellStyle name="Header2 4 2 2 2 4" xfId="25175"/>
    <cellStyle name="Header2 4 2 2 2 5" xfId="25176"/>
    <cellStyle name="Header2 4 2 2 3" xfId="25177"/>
    <cellStyle name="Header2 4 2 2 3 2" xfId="25178"/>
    <cellStyle name="Header2 4 2 2 3 2 2" xfId="25179"/>
    <cellStyle name="Header2 4 2 2 3 2 2 2" xfId="25180"/>
    <cellStyle name="Header2 4 2 2 3 2 2 3" xfId="25181"/>
    <cellStyle name="Header2 4 2 2 3 2 2 4" xfId="25182"/>
    <cellStyle name="Header2 4 2 2 3 2 2 5" xfId="25183"/>
    <cellStyle name="Header2 4 2 2 3 2 3" xfId="25184"/>
    <cellStyle name="Header2 4 2 2 3 2 3 2" xfId="25185"/>
    <cellStyle name="Header2 4 2 2 3 2 3 3" xfId="25186"/>
    <cellStyle name="Header2 4 2 2 3 2 3 4" xfId="25187"/>
    <cellStyle name="Header2 4 2 2 3 2 4" xfId="25188"/>
    <cellStyle name="Header2 4 2 2 3 2 5" xfId="25189"/>
    <cellStyle name="Header2 4 2 2 3 2 6" xfId="25190"/>
    <cellStyle name="Header2 4 2 2 3 3" xfId="25191"/>
    <cellStyle name="Header2 4 2 2 3 3 2" xfId="25192"/>
    <cellStyle name="Header2 4 2 2 3 3 2 2" xfId="25193"/>
    <cellStyle name="Header2 4 2 2 3 3 2 3" xfId="25194"/>
    <cellStyle name="Header2 4 2 2 3 3 2 4" xfId="25195"/>
    <cellStyle name="Header2 4 2 2 3 3 3" xfId="25196"/>
    <cellStyle name="Header2 4 2 2 3 3 3 2" xfId="25197"/>
    <cellStyle name="Header2 4 2 2 3 3 3 3" xfId="25198"/>
    <cellStyle name="Header2 4 2 2 3 3 3 4" xfId="25199"/>
    <cellStyle name="Header2 4 2 2 3 3 4" xfId="25200"/>
    <cellStyle name="Header2 4 2 2 3 3 5" xfId="25201"/>
    <cellStyle name="Header2 4 2 2 3 3 6" xfId="25202"/>
    <cellStyle name="Header2 4 2 2 3 4" xfId="25203"/>
    <cellStyle name="Header2 4 2 2 3 5" xfId="25204"/>
    <cellStyle name="Header2 4 2 3" xfId="25205"/>
    <cellStyle name="Header2 4 2 3 2" xfId="25206"/>
    <cellStyle name="Header2 4 2 3 2 2" xfId="25207"/>
    <cellStyle name="Header2 4 2 3 2 3" xfId="25208"/>
    <cellStyle name="Header2 4 2 3 3" xfId="25209"/>
    <cellStyle name="Header2 4 2 4" xfId="25210"/>
    <cellStyle name="Header2 4 2 4 2" xfId="25211"/>
    <cellStyle name="Header2 4 2 4 2 2" xfId="25212"/>
    <cellStyle name="Header2 4 2 4 2 3" xfId="25213"/>
    <cellStyle name="Header2 4 2 4 3" xfId="25214"/>
    <cellStyle name="Header2 4 2 5" xfId="25215"/>
    <cellStyle name="Header2 4 2 5 2" xfId="25216"/>
    <cellStyle name="Header2 4 2 5 2 2" xfId="25217"/>
    <cellStyle name="Header2 4 2 5 2 3" xfId="25218"/>
    <cellStyle name="Header2 4 2 5 3" xfId="25219"/>
    <cellStyle name="Header2 4 2 6" xfId="25220"/>
    <cellStyle name="Header2 4 2 6 2" xfId="25221"/>
    <cellStyle name="Header2 4 2 6 2 2" xfId="25222"/>
    <cellStyle name="Header2 4 2 6 2 2 2" xfId="25223"/>
    <cellStyle name="Header2 4 2 6 2 2 3" xfId="25224"/>
    <cellStyle name="Header2 4 2 6 2 2 4" xfId="25225"/>
    <cellStyle name="Header2 4 2 6 2 2 5" xfId="25226"/>
    <cellStyle name="Header2 4 2 6 2 3" xfId="25227"/>
    <cellStyle name="Header2 4 2 6 2 3 2" xfId="25228"/>
    <cellStyle name="Header2 4 2 6 2 3 3" xfId="25229"/>
    <cellStyle name="Header2 4 2 6 2 3 4" xfId="25230"/>
    <cellStyle name="Header2 4 2 6 2 4" xfId="25231"/>
    <cellStyle name="Header2 4 2 6 2 5" xfId="25232"/>
    <cellStyle name="Header2 4 2 6 2 6" xfId="25233"/>
    <cellStyle name="Header2 4 2 6 3" xfId="25234"/>
    <cellStyle name="Header2 4 2 6 3 2" xfId="25235"/>
    <cellStyle name="Header2 4 2 6 3 2 2" xfId="25236"/>
    <cellStyle name="Header2 4 2 6 3 2 3" xfId="25237"/>
    <cellStyle name="Header2 4 2 6 3 2 4" xfId="25238"/>
    <cellStyle name="Header2 4 2 6 3 3" xfId="25239"/>
    <cellStyle name="Header2 4 2 6 3 3 2" xfId="25240"/>
    <cellStyle name="Header2 4 2 6 3 3 3" xfId="25241"/>
    <cellStyle name="Header2 4 2 6 3 3 4" xfId="25242"/>
    <cellStyle name="Header2 4 2 6 3 4" xfId="25243"/>
    <cellStyle name="Header2 4 2 6 3 5" xfId="25244"/>
    <cellStyle name="Header2 4 2 6 3 6" xfId="25245"/>
    <cellStyle name="Header2 4 2 6 4" xfId="25246"/>
    <cellStyle name="Header2 4 2 6 5" xfId="25247"/>
    <cellStyle name="Header2 4 2 7" xfId="25248"/>
    <cellStyle name="Header2 4 2 7 2" xfId="25249"/>
    <cellStyle name="Header2 4 2 7 2 2" xfId="25250"/>
    <cellStyle name="Header2 4 2 7 2 2 2" xfId="25251"/>
    <cellStyle name="Header2 4 2 7 2 2 3" xfId="25252"/>
    <cellStyle name="Header2 4 2 7 2 2 4" xfId="25253"/>
    <cellStyle name="Header2 4 2 7 2 2 5" xfId="25254"/>
    <cellStyle name="Header2 4 2 7 2 3" xfId="25255"/>
    <cellStyle name="Header2 4 2 7 2 3 2" xfId="25256"/>
    <cellStyle name="Header2 4 2 7 2 3 3" xfId="25257"/>
    <cellStyle name="Header2 4 2 7 2 3 4" xfId="25258"/>
    <cellStyle name="Header2 4 2 7 2 4" xfId="25259"/>
    <cellStyle name="Header2 4 2 7 2 5" xfId="25260"/>
    <cellStyle name="Header2 4 2 7 2 6" xfId="25261"/>
    <cellStyle name="Header2 4 2 7 3" xfId="25262"/>
    <cellStyle name="Header2 4 2 7 3 2" xfId="25263"/>
    <cellStyle name="Header2 4 2 7 3 2 2" xfId="25264"/>
    <cellStyle name="Header2 4 2 7 3 2 3" xfId="25265"/>
    <cellStyle name="Header2 4 2 7 3 2 4" xfId="25266"/>
    <cellStyle name="Header2 4 2 7 3 3" xfId="25267"/>
    <cellStyle name="Header2 4 2 7 3 3 2" xfId="25268"/>
    <cellStyle name="Header2 4 2 7 3 3 3" xfId="25269"/>
    <cellStyle name="Header2 4 2 7 3 3 4" xfId="25270"/>
    <cellStyle name="Header2 4 2 7 3 4" xfId="25271"/>
    <cellStyle name="Header2 4 2 7 3 5" xfId="25272"/>
    <cellStyle name="Header2 4 2 7 3 6" xfId="25273"/>
    <cellStyle name="Header2 4 2 7 4" xfId="25274"/>
    <cellStyle name="Header2 4 2 7 5" xfId="25275"/>
    <cellStyle name="Header2 4 2 8" xfId="25276"/>
    <cellStyle name="Header2 4 2 8 2" xfId="25277"/>
    <cellStyle name="Header2 4 2 8 2 2" xfId="25278"/>
    <cellStyle name="Header2 4 2 8 2 2 2" xfId="25279"/>
    <cellStyle name="Header2 4 2 8 2 2 3" xfId="25280"/>
    <cellStyle name="Header2 4 2 8 2 2 4" xfId="25281"/>
    <cellStyle name="Header2 4 2 8 2 2 5" xfId="25282"/>
    <cellStyle name="Header2 4 2 8 2 3" xfId="25283"/>
    <cellStyle name="Header2 4 2 8 2 3 2" xfId="25284"/>
    <cellStyle name="Header2 4 2 8 2 3 3" xfId="25285"/>
    <cellStyle name="Header2 4 2 8 2 3 4" xfId="25286"/>
    <cellStyle name="Header2 4 2 8 2 4" xfId="25287"/>
    <cellStyle name="Header2 4 2 8 2 5" xfId="25288"/>
    <cellStyle name="Header2 4 2 8 2 6" xfId="25289"/>
    <cellStyle name="Header2 4 2 8 3" xfId="25290"/>
    <cellStyle name="Header2 4 2 8 3 2" xfId="25291"/>
    <cellStyle name="Header2 4 2 8 3 2 2" xfId="25292"/>
    <cellStyle name="Header2 4 2 8 3 2 3" xfId="25293"/>
    <cellStyle name="Header2 4 2 8 3 2 4" xfId="25294"/>
    <cellStyle name="Header2 4 2 8 3 3" xfId="25295"/>
    <cellStyle name="Header2 4 2 8 3 3 2" xfId="25296"/>
    <cellStyle name="Header2 4 2 8 3 3 3" xfId="25297"/>
    <cellStyle name="Header2 4 2 8 3 3 4" xfId="25298"/>
    <cellStyle name="Header2 4 2 8 3 4" xfId="25299"/>
    <cellStyle name="Header2 4 2 8 3 5" xfId="25300"/>
    <cellStyle name="Header2 4 2 8 3 6" xfId="25301"/>
    <cellStyle name="Header2 4 2 8 4" xfId="25302"/>
    <cellStyle name="Header2 4 2 8 5" xfId="25303"/>
    <cellStyle name="Header2 4 2 9" xfId="25304"/>
    <cellStyle name="Header2 4 2 9 2" xfId="25305"/>
    <cellStyle name="Header2 4 2 9 2 2" xfId="25306"/>
    <cellStyle name="Header2 4 2 9 2 2 2" xfId="25307"/>
    <cellStyle name="Header2 4 2 9 2 2 3" xfId="25308"/>
    <cellStyle name="Header2 4 2 9 2 2 4" xfId="25309"/>
    <cellStyle name="Header2 4 2 9 2 2 5" xfId="25310"/>
    <cellStyle name="Header2 4 2 9 2 3" xfId="25311"/>
    <cellStyle name="Header2 4 2 9 2 3 2" xfId="25312"/>
    <cellStyle name="Header2 4 2 9 2 3 3" xfId="25313"/>
    <cellStyle name="Header2 4 2 9 2 3 4" xfId="25314"/>
    <cellStyle name="Header2 4 2 9 2 4" xfId="25315"/>
    <cellStyle name="Header2 4 2 9 2 5" xfId="25316"/>
    <cellStyle name="Header2 4 2 9 2 6" xfId="25317"/>
    <cellStyle name="Header2 4 2 9 3" xfId="25318"/>
    <cellStyle name="Header2 4 2 9 3 2" xfId="25319"/>
    <cellStyle name="Header2 4 2 9 3 2 2" xfId="25320"/>
    <cellStyle name="Header2 4 2 9 3 2 3" xfId="25321"/>
    <cellStyle name="Header2 4 2 9 3 2 4" xfId="25322"/>
    <cellStyle name="Header2 4 2 9 3 3" xfId="25323"/>
    <cellStyle name="Header2 4 2 9 3 3 2" xfId="25324"/>
    <cellStyle name="Header2 4 2 9 3 3 3" xfId="25325"/>
    <cellStyle name="Header2 4 2 9 3 3 4" xfId="25326"/>
    <cellStyle name="Header2 4 2 9 3 4" xfId="25327"/>
    <cellStyle name="Header2 4 2 9 3 5" xfId="25328"/>
    <cellStyle name="Header2 4 2 9 3 6" xfId="25329"/>
    <cellStyle name="Header2 4 2 9 4" xfId="25330"/>
    <cellStyle name="Header2 4 2 9 5" xfId="25331"/>
    <cellStyle name="Header2 4 3" xfId="25332"/>
    <cellStyle name="Header2 4 3 10" xfId="25333"/>
    <cellStyle name="Header2 4 3 10 2" xfId="25334"/>
    <cellStyle name="Header2 4 3 10 2 2" xfId="25335"/>
    <cellStyle name="Header2 4 3 10 2 2 2" xfId="25336"/>
    <cellStyle name="Header2 4 3 10 2 2 3" xfId="25337"/>
    <cellStyle name="Header2 4 3 10 2 2 4" xfId="25338"/>
    <cellStyle name="Header2 4 3 10 2 2 5" xfId="25339"/>
    <cellStyle name="Header2 4 3 10 2 3" xfId="25340"/>
    <cellStyle name="Header2 4 3 10 2 3 2" xfId="25341"/>
    <cellStyle name="Header2 4 3 10 2 3 3" xfId="25342"/>
    <cellStyle name="Header2 4 3 10 2 3 4" xfId="25343"/>
    <cellStyle name="Header2 4 3 10 2 4" xfId="25344"/>
    <cellStyle name="Header2 4 3 10 2 5" xfId="25345"/>
    <cellStyle name="Header2 4 3 10 2 6" xfId="25346"/>
    <cellStyle name="Header2 4 3 10 3" xfId="25347"/>
    <cellStyle name="Header2 4 3 10 3 2" xfId="25348"/>
    <cellStyle name="Header2 4 3 10 3 2 2" xfId="25349"/>
    <cellStyle name="Header2 4 3 10 3 2 3" xfId="25350"/>
    <cellStyle name="Header2 4 3 10 3 2 4" xfId="25351"/>
    <cellStyle name="Header2 4 3 10 3 3" xfId="25352"/>
    <cellStyle name="Header2 4 3 10 3 3 2" xfId="25353"/>
    <cellStyle name="Header2 4 3 10 3 3 3" xfId="25354"/>
    <cellStyle name="Header2 4 3 10 3 3 4" xfId="25355"/>
    <cellStyle name="Header2 4 3 10 3 4" xfId="25356"/>
    <cellStyle name="Header2 4 3 10 3 5" xfId="25357"/>
    <cellStyle name="Header2 4 3 10 3 6" xfId="25358"/>
    <cellStyle name="Header2 4 3 10 4" xfId="25359"/>
    <cellStyle name="Header2 4 3 10 5" xfId="25360"/>
    <cellStyle name="Header2 4 3 11" xfId="25361"/>
    <cellStyle name="Header2 4 3 11 2" xfId="25362"/>
    <cellStyle name="Header2 4 3 11 2 2" xfId="25363"/>
    <cellStyle name="Header2 4 3 11 2 2 2" xfId="25364"/>
    <cellStyle name="Header2 4 3 11 2 2 3" xfId="25365"/>
    <cellStyle name="Header2 4 3 11 2 2 4" xfId="25366"/>
    <cellStyle name="Header2 4 3 11 2 2 5" xfId="25367"/>
    <cellStyle name="Header2 4 3 11 2 3" xfId="25368"/>
    <cellStyle name="Header2 4 3 11 2 3 2" xfId="25369"/>
    <cellStyle name="Header2 4 3 11 2 3 3" xfId="25370"/>
    <cellStyle name="Header2 4 3 11 2 3 4" xfId="25371"/>
    <cellStyle name="Header2 4 3 11 2 4" xfId="25372"/>
    <cellStyle name="Header2 4 3 11 2 5" xfId="25373"/>
    <cellStyle name="Header2 4 3 11 2 6" xfId="25374"/>
    <cellStyle name="Header2 4 3 11 3" xfId="25375"/>
    <cellStyle name="Header2 4 3 11 3 2" xfId="25376"/>
    <cellStyle name="Header2 4 3 11 3 2 2" xfId="25377"/>
    <cellStyle name="Header2 4 3 11 3 2 3" xfId="25378"/>
    <cellStyle name="Header2 4 3 11 3 2 4" xfId="25379"/>
    <cellStyle name="Header2 4 3 11 3 3" xfId="25380"/>
    <cellStyle name="Header2 4 3 11 3 3 2" xfId="25381"/>
    <cellStyle name="Header2 4 3 11 3 3 3" xfId="25382"/>
    <cellStyle name="Header2 4 3 11 3 3 4" xfId="25383"/>
    <cellStyle name="Header2 4 3 11 3 4" xfId="25384"/>
    <cellStyle name="Header2 4 3 11 3 5" xfId="25385"/>
    <cellStyle name="Header2 4 3 11 3 6" xfId="25386"/>
    <cellStyle name="Header2 4 3 11 4" xfId="25387"/>
    <cellStyle name="Header2 4 3 11 5" xfId="25388"/>
    <cellStyle name="Header2 4 3 12" xfId="25389"/>
    <cellStyle name="Header2 4 3 12 2" xfId="25390"/>
    <cellStyle name="Header2 4 3 12 2 2" xfId="25391"/>
    <cellStyle name="Header2 4 3 12 2 2 2" xfId="25392"/>
    <cellStyle name="Header2 4 3 12 2 2 3" xfId="25393"/>
    <cellStyle name="Header2 4 3 12 2 2 4" xfId="25394"/>
    <cellStyle name="Header2 4 3 12 2 2 5" xfId="25395"/>
    <cellStyle name="Header2 4 3 12 2 3" xfId="25396"/>
    <cellStyle name="Header2 4 3 12 2 3 2" xfId="25397"/>
    <cellStyle name="Header2 4 3 12 2 3 3" xfId="25398"/>
    <cellStyle name="Header2 4 3 12 2 3 4" xfId="25399"/>
    <cellStyle name="Header2 4 3 12 2 4" xfId="25400"/>
    <cellStyle name="Header2 4 3 12 2 5" xfId="25401"/>
    <cellStyle name="Header2 4 3 12 2 6" xfId="25402"/>
    <cellStyle name="Header2 4 3 12 3" xfId="25403"/>
    <cellStyle name="Header2 4 3 12 3 2" xfId="25404"/>
    <cellStyle name="Header2 4 3 12 3 2 2" xfId="25405"/>
    <cellStyle name="Header2 4 3 12 3 2 3" xfId="25406"/>
    <cellStyle name="Header2 4 3 12 3 2 4" xfId="25407"/>
    <cellStyle name="Header2 4 3 12 3 3" xfId="25408"/>
    <cellStyle name="Header2 4 3 12 3 3 2" xfId="25409"/>
    <cellStyle name="Header2 4 3 12 3 3 3" xfId="25410"/>
    <cellStyle name="Header2 4 3 12 3 3 4" xfId="25411"/>
    <cellStyle name="Header2 4 3 12 3 4" xfId="25412"/>
    <cellStyle name="Header2 4 3 12 3 5" xfId="25413"/>
    <cellStyle name="Header2 4 3 12 3 6" xfId="25414"/>
    <cellStyle name="Header2 4 3 12 4" xfId="25415"/>
    <cellStyle name="Header2 4 3 12 5" xfId="25416"/>
    <cellStyle name="Header2 4 3 2" xfId="25417"/>
    <cellStyle name="Header2 4 3 2 2" xfId="25418"/>
    <cellStyle name="Header2 4 3 2 2 2" xfId="25419"/>
    <cellStyle name="Header2 4 3 2 2 3" xfId="25420"/>
    <cellStyle name="Header2 4 3 2 3" xfId="25421"/>
    <cellStyle name="Header2 4 3 3" xfId="25422"/>
    <cellStyle name="Header2 4 3 3 2" xfId="25423"/>
    <cellStyle name="Header2 4 3 3 2 2" xfId="25424"/>
    <cellStyle name="Header2 4 3 3 2 3" xfId="25425"/>
    <cellStyle name="Header2 4 3 3 3" xfId="25426"/>
    <cellStyle name="Header2 4 3 4" xfId="25427"/>
    <cellStyle name="Header2 4 3 4 2" xfId="25428"/>
    <cellStyle name="Header2 4 3 4 2 2" xfId="25429"/>
    <cellStyle name="Header2 4 3 4 2 3" xfId="25430"/>
    <cellStyle name="Header2 4 3 4 3" xfId="25431"/>
    <cellStyle name="Header2 4 3 5" xfId="25432"/>
    <cellStyle name="Header2 4 3 5 2" xfId="25433"/>
    <cellStyle name="Header2 4 3 5 2 2" xfId="25434"/>
    <cellStyle name="Header2 4 3 5 2 2 2" xfId="25435"/>
    <cellStyle name="Header2 4 3 5 2 2 3" xfId="25436"/>
    <cellStyle name="Header2 4 3 5 2 2 4" xfId="25437"/>
    <cellStyle name="Header2 4 3 5 2 2 5" xfId="25438"/>
    <cellStyle name="Header2 4 3 5 2 3" xfId="25439"/>
    <cellStyle name="Header2 4 3 5 2 3 2" xfId="25440"/>
    <cellStyle name="Header2 4 3 5 2 3 3" xfId="25441"/>
    <cellStyle name="Header2 4 3 5 2 3 4" xfId="25442"/>
    <cellStyle name="Header2 4 3 5 2 4" xfId="25443"/>
    <cellStyle name="Header2 4 3 5 2 5" xfId="25444"/>
    <cellStyle name="Header2 4 3 5 2 6" xfId="25445"/>
    <cellStyle name="Header2 4 3 5 3" xfId="25446"/>
    <cellStyle name="Header2 4 3 5 3 2" xfId="25447"/>
    <cellStyle name="Header2 4 3 5 3 2 2" xfId="25448"/>
    <cellStyle name="Header2 4 3 5 3 2 3" xfId="25449"/>
    <cellStyle name="Header2 4 3 5 3 2 4" xfId="25450"/>
    <cellStyle name="Header2 4 3 5 3 3" xfId="25451"/>
    <cellStyle name="Header2 4 3 5 3 3 2" xfId="25452"/>
    <cellStyle name="Header2 4 3 5 3 3 3" xfId="25453"/>
    <cellStyle name="Header2 4 3 5 3 3 4" xfId="25454"/>
    <cellStyle name="Header2 4 3 5 3 4" xfId="25455"/>
    <cellStyle name="Header2 4 3 5 3 5" xfId="25456"/>
    <cellStyle name="Header2 4 3 5 3 6" xfId="25457"/>
    <cellStyle name="Header2 4 3 5 4" xfId="25458"/>
    <cellStyle name="Header2 4 3 5 5" xfId="25459"/>
    <cellStyle name="Header2 4 3 6" xfId="25460"/>
    <cellStyle name="Header2 4 3 6 2" xfId="25461"/>
    <cellStyle name="Header2 4 3 6 2 2" xfId="25462"/>
    <cellStyle name="Header2 4 3 6 2 2 2" xfId="25463"/>
    <cellStyle name="Header2 4 3 6 2 2 3" xfId="25464"/>
    <cellStyle name="Header2 4 3 6 2 2 4" xfId="25465"/>
    <cellStyle name="Header2 4 3 6 2 2 5" xfId="25466"/>
    <cellStyle name="Header2 4 3 6 2 3" xfId="25467"/>
    <cellStyle name="Header2 4 3 6 2 3 2" xfId="25468"/>
    <cellStyle name="Header2 4 3 6 2 3 3" xfId="25469"/>
    <cellStyle name="Header2 4 3 6 2 3 4" xfId="25470"/>
    <cellStyle name="Header2 4 3 6 2 4" xfId="25471"/>
    <cellStyle name="Header2 4 3 6 2 5" xfId="25472"/>
    <cellStyle name="Header2 4 3 6 2 6" xfId="25473"/>
    <cellStyle name="Header2 4 3 6 3" xfId="25474"/>
    <cellStyle name="Header2 4 3 6 3 2" xfId="25475"/>
    <cellStyle name="Header2 4 3 6 3 2 2" xfId="25476"/>
    <cellStyle name="Header2 4 3 6 3 2 3" xfId="25477"/>
    <cellStyle name="Header2 4 3 6 3 2 4" xfId="25478"/>
    <cellStyle name="Header2 4 3 6 3 3" xfId="25479"/>
    <cellStyle name="Header2 4 3 6 3 3 2" xfId="25480"/>
    <cellStyle name="Header2 4 3 6 3 3 3" xfId="25481"/>
    <cellStyle name="Header2 4 3 6 3 3 4" xfId="25482"/>
    <cellStyle name="Header2 4 3 6 3 4" xfId="25483"/>
    <cellStyle name="Header2 4 3 6 3 5" xfId="25484"/>
    <cellStyle name="Header2 4 3 6 3 6" xfId="25485"/>
    <cellStyle name="Header2 4 3 6 4" xfId="25486"/>
    <cellStyle name="Header2 4 3 6 5" xfId="25487"/>
    <cellStyle name="Header2 4 3 7" xfId="25488"/>
    <cellStyle name="Header2 4 3 7 2" xfId="25489"/>
    <cellStyle name="Header2 4 3 7 2 2" xfId="25490"/>
    <cellStyle name="Header2 4 3 7 2 2 2" xfId="25491"/>
    <cellStyle name="Header2 4 3 7 2 2 3" xfId="25492"/>
    <cellStyle name="Header2 4 3 7 2 2 4" xfId="25493"/>
    <cellStyle name="Header2 4 3 7 2 2 5" xfId="25494"/>
    <cellStyle name="Header2 4 3 7 2 3" xfId="25495"/>
    <cellStyle name="Header2 4 3 7 2 3 2" xfId="25496"/>
    <cellStyle name="Header2 4 3 7 2 3 3" xfId="25497"/>
    <cellStyle name="Header2 4 3 7 2 3 4" xfId="25498"/>
    <cellStyle name="Header2 4 3 7 2 4" xfId="25499"/>
    <cellStyle name="Header2 4 3 7 2 5" xfId="25500"/>
    <cellStyle name="Header2 4 3 7 2 6" xfId="25501"/>
    <cellStyle name="Header2 4 3 7 3" xfId="25502"/>
    <cellStyle name="Header2 4 3 7 3 2" xfId="25503"/>
    <cellStyle name="Header2 4 3 7 3 2 2" xfId="25504"/>
    <cellStyle name="Header2 4 3 7 3 2 3" xfId="25505"/>
    <cellStyle name="Header2 4 3 7 3 2 4" xfId="25506"/>
    <cellStyle name="Header2 4 3 7 3 3" xfId="25507"/>
    <cellStyle name="Header2 4 3 7 3 3 2" xfId="25508"/>
    <cellStyle name="Header2 4 3 7 3 3 3" xfId="25509"/>
    <cellStyle name="Header2 4 3 7 3 3 4" xfId="25510"/>
    <cellStyle name="Header2 4 3 7 3 4" xfId="25511"/>
    <cellStyle name="Header2 4 3 7 3 5" xfId="25512"/>
    <cellStyle name="Header2 4 3 7 3 6" xfId="25513"/>
    <cellStyle name="Header2 4 3 7 4" xfId="25514"/>
    <cellStyle name="Header2 4 3 7 5" xfId="25515"/>
    <cellStyle name="Header2 4 3 8" xfId="25516"/>
    <cellStyle name="Header2 4 3 8 2" xfId="25517"/>
    <cellStyle name="Header2 4 3 8 2 2" xfId="25518"/>
    <cellStyle name="Header2 4 3 8 2 2 2" xfId="25519"/>
    <cellStyle name="Header2 4 3 8 2 2 3" xfId="25520"/>
    <cellStyle name="Header2 4 3 8 2 2 4" xfId="25521"/>
    <cellStyle name="Header2 4 3 8 2 2 5" xfId="25522"/>
    <cellStyle name="Header2 4 3 8 2 3" xfId="25523"/>
    <cellStyle name="Header2 4 3 8 2 3 2" xfId="25524"/>
    <cellStyle name="Header2 4 3 8 2 3 3" xfId="25525"/>
    <cellStyle name="Header2 4 3 8 2 3 4" xfId="25526"/>
    <cellStyle name="Header2 4 3 8 2 4" xfId="25527"/>
    <cellStyle name="Header2 4 3 8 2 5" xfId="25528"/>
    <cellStyle name="Header2 4 3 8 2 6" xfId="25529"/>
    <cellStyle name="Header2 4 3 8 3" xfId="25530"/>
    <cellStyle name="Header2 4 3 8 3 2" xfId="25531"/>
    <cellStyle name="Header2 4 3 8 3 2 2" xfId="25532"/>
    <cellStyle name="Header2 4 3 8 3 2 3" xfId="25533"/>
    <cellStyle name="Header2 4 3 8 3 2 4" xfId="25534"/>
    <cellStyle name="Header2 4 3 8 3 3" xfId="25535"/>
    <cellStyle name="Header2 4 3 8 3 3 2" xfId="25536"/>
    <cellStyle name="Header2 4 3 8 3 3 3" xfId="25537"/>
    <cellStyle name="Header2 4 3 8 3 3 4" xfId="25538"/>
    <cellStyle name="Header2 4 3 8 3 4" xfId="25539"/>
    <cellStyle name="Header2 4 3 8 3 5" xfId="25540"/>
    <cellStyle name="Header2 4 3 8 3 6" xfId="25541"/>
    <cellStyle name="Header2 4 3 8 4" xfId="25542"/>
    <cellStyle name="Header2 4 3 8 5" xfId="25543"/>
    <cellStyle name="Header2 4 3 9" xfId="25544"/>
    <cellStyle name="Header2 4 3 9 2" xfId="25545"/>
    <cellStyle name="Header2 4 3 9 2 2" xfId="25546"/>
    <cellStyle name="Header2 4 3 9 2 2 2" xfId="25547"/>
    <cellStyle name="Header2 4 3 9 2 2 3" xfId="25548"/>
    <cellStyle name="Header2 4 3 9 2 2 4" xfId="25549"/>
    <cellStyle name="Header2 4 3 9 2 2 5" xfId="25550"/>
    <cellStyle name="Header2 4 3 9 2 3" xfId="25551"/>
    <cellStyle name="Header2 4 3 9 2 3 2" xfId="25552"/>
    <cellStyle name="Header2 4 3 9 2 3 3" xfId="25553"/>
    <cellStyle name="Header2 4 3 9 2 3 4" xfId="25554"/>
    <cellStyle name="Header2 4 3 9 2 4" xfId="25555"/>
    <cellStyle name="Header2 4 3 9 2 5" xfId="25556"/>
    <cellStyle name="Header2 4 3 9 2 6" xfId="25557"/>
    <cellStyle name="Header2 4 3 9 3" xfId="25558"/>
    <cellStyle name="Header2 4 3 9 3 2" xfId="25559"/>
    <cellStyle name="Header2 4 3 9 3 2 2" xfId="25560"/>
    <cellStyle name="Header2 4 3 9 3 2 3" xfId="25561"/>
    <cellStyle name="Header2 4 3 9 3 2 4" xfId="25562"/>
    <cellStyle name="Header2 4 3 9 3 3" xfId="25563"/>
    <cellStyle name="Header2 4 3 9 3 3 2" xfId="25564"/>
    <cellStyle name="Header2 4 3 9 3 3 3" xfId="25565"/>
    <cellStyle name="Header2 4 3 9 3 3 4" xfId="25566"/>
    <cellStyle name="Header2 4 3 9 3 4" xfId="25567"/>
    <cellStyle name="Header2 4 3 9 3 5" xfId="25568"/>
    <cellStyle name="Header2 4 3 9 3 6" xfId="25569"/>
    <cellStyle name="Header2 4 3 9 4" xfId="25570"/>
    <cellStyle name="Header2 4 3 9 5" xfId="25571"/>
    <cellStyle name="Header2 5" xfId="25572"/>
    <cellStyle name="Header2 5 2" xfId="25573"/>
    <cellStyle name="Header2 5 2 10" xfId="25574"/>
    <cellStyle name="Header2 5 2 10 2" xfId="25575"/>
    <cellStyle name="Header2 5 2 10 2 2" xfId="25576"/>
    <cellStyle name="Header2 5 2 10 2 2 2" xfId="25577"/>
    <cellStyle name="Header2 5 2 10 2 2 3" xfId="25578"/>
    <cellStyle name="Header2 5 2 10 2 2 4" xfId="25579"/>
    <cellStyle name="Header2 5 2 10 2 2 5" xfId="25580"/>
    <cellStyle name="Header2 5 2 10 2 3" xfId="25581"/>
    <cellStyle name="Header2 5 2 10 2 3 2" xfId="25582"/>
    <cellStyle name="Header2 5 2 10 2 3 3" xfId="25583"/>
    <cellStyle name="Header2 5 2 10 2 3 4" xfId="25584"/>
    <cellStyle name="Header2 5 2 10 2 4" xfId="25585"/>
    <cellStyle name="Header2 5 2 10 2 5" xfId="25586"/>
    <cellStyle name="Header2 5 2 10 2 6" xfId="25587"/>
    <cellStyle name="Header2 5 2 10 3" xfId="25588"/>
    <cellStyle name="Header2 5 2 10 3 2" xfId="25589"/>
    <cellStyle name="Header2 5 2 10 3 2 2" xfId="25590"/>
    <cellStyle name="Header2 5 2 10 3 2 3" xfId="25591"/>
    <cellStyle name="Header2 5 2 10 3 2 4" xfId="25592"/>
    <cellStyle name="Header2 5 2 10 3 3" xfId="25593"/>
    <cellStyle name="Header2 5 2 10 3 3 2" xfId="25594"/>
    <cellStyle name="Header2 5 2 10 3 3 3" xfId="25595"/>
    <cellStyle name="Header2 5 2 10 3 3 4" xfId="25596"/>
    <cellStyle name="Header2 5 2 10 3 4" xfId="25597"/>
    <cellStyle name="Header2 5 2 10 3 5" xfId="25598"/>
    <cellStyle name="Header2 5 2 10 3 6" xfId="25599"/>
    <cellStyle name="Header2 5 2 10 4" xfId="25600"/>
    <cellStyle name="Header2 5 2 10 5" xfId="25601"/>
    <cellStyle name="Header2 5 2 11" xfId="25602"/>
    <cellStyle name="Header2 5 2 11 2" xfId="25603"/>
    <cellStyle name="Header2 5 2 11 2 2" xfId="25604"/>
    <cellStyle name="Header2 5 2 11 2 2 2" xfId="25605"/>
    <cellStyle name="Header2 5 2 11 2 2 3" xfId="25606"/>
    <cellStyle name="Header2 5 2 11 2 2 4" xfId="25607"/>
    <cellStyle name="Header2 5 2 11 2 2 5" xfId="25608"/>
    <cellStyle name="Header2 5 2 11 2 3" xfId="25609"/>
    <cellStyle name="Header2 5 2 11 2 3 2" xfId="25610"/>
    <cellStyle name="Header2 5 2 11 2 3 3" xfId="25611"/>
    <cellStyle name="Header2 5 2 11 2 3 4" xfId="25612"/>
    <cellStyle name="Header2 5 2 11 2 4" xfId="25613"/>
    <cellStyle name="Header2 5 2 11 2 5" xfId="25614"/>
    <cellStyle name="Header2 5 2 11 2 6" xfId="25615"/>
    <cellStyle name="Header2 5 2 11 3" xfId="25616"/>
    <cellStyle name="Header2 5 2 11 3 2" xfId="25617"/>
    <cellStyle name="Header2 5 2 11 3 2 2" xfId="25618"/>
    <cellStyle name="Header2 5 2 11 3 2 3" xfId="25619"/>
    <cellStyle name="Header2 5 2 11 3 2 4" xfId="25620"/>
    <cellStyle name="Header2 5 2 11 3 3" xfId="25621"/>
    <cellStyle name="Header2 5 2 11 3 3 2" xfId="25622"/>
    <cellStyle name="Header2 5 2 11 3 3 3" xfId="25623"/>
    <cellStyle name="Header2 5 2 11 3 3 4" xfId="25624"/>
    <cellStyle name="Header2 5 2 11 3 4" xfId="25625"/>
    <cellStyle name="Header2 5 2 11 3 5" xfId="25626"/>
    <cellStyle name="Header2 5 2 11 3 6" xfId="25627"/>
    <cellStyle name="Header2 5 2 11 4" xfId="25628"/>
    <cellStyle name="Header2 5 2 11 5" xfId="25629"/>
    <cellStyle name="Header2 5 2 12" xfId="25630"/>
    <cellStyle name="Header2 5 2 12 2" xfId="25631"/>
    <cellStyle name="Header2 5 2 12 2 2" xfId="25632"/>
    <cellStyle name="Header2 5 2 12 2 2 2" xfId="25633"/>
    <cellStyle name="Header2 5 2 12 2 2 3" xfId="25634"/>
    <cellStyle name="Header2 5 2 12 2 2 4" xfId="25635"/>
    <cellStyle name="Header2 5 2 12 2 2 5" xfId="25636"/>
    <cellStyle name="Header2 5 2 12 2 3" xfId="25637"/>
    <cellStyle name="Header2 5 2 12 2 3 2" xfId="25638"/>
    <cellStyle name="Header2 5 2 12 2 3 3" xfId="25639"/>
    <cellStyle name="Header2 5 2 12 2 3 4" xfId="25640"/>
    <cellStyle name="Header2 5 2 12 2 4" xfId="25641"/>
    <cellStyle name="Header2 5 2 12 2 5" xfId="25642"/>
    <cellStyle name="Header2 5 2 12 2 6" xfId="25643"/>
    <cellStyle name="Header2 5 2 12 3" xfId="25644"/>
    <cellStyle name="Header2 5 2 12 3 2" xfId="25645"/>
    <cellStyle name="Header2 5 2 12 3 2 2" xfId="25646"/>
    <cellStyle name="Header2 5 2 12 3 2 3" xfId="25647"/>
    <cellStyle name="Header2 5 2 12 3 2 4" xfId="25648"/>
    <cellStyle name="Header2 5 2 12 3 3" xfId="25649"/>
    <cellStyle name="Header2 5 2 12 3 3 2" xfId="25650"/>
    <cellStyle name="Header2 5 2 12 3 3 3" xfId="25651"/>
    <cellStyle name="Header2 5 2 12 3 3 4" xfId="25652"/>
    <cellStyle name="Header2 5 2 12 3 4" xfId="25653"/>
    <cellStyle name="Header2 5 2 12 3 5" xfId="25654"/>
    <cellStyle name="Header2 5 2 12 3 6" xfId="25655"/>
    <cellStyle name="Header2 5 2 12 4" xfId="25656"/>
    <cellStyle name="Header2 5 2 12 5" xfId="25657"/>
    <cellStyle name="Header2 5 2 13" xfId="25658"/>
    <cellStyle name="Header2 5 2 13 2" xfId="25659"/>
    <cellStyle name="Header2 5 2 13 2 2" xfId="25660"/>
    <cellStyle name="Header2 5 2 13 2 2 2" xfId="25661"/>
    <cellStyle name="Header2 5 2 13 2 2 3" xfId="25662"/>
    <cellStyle name="Header2 5 2 13 2 2 4" xfId="25663"/>
    <cellStyle name="Header2 5 2 13 2 2 5" xfId="25664"/>
    <cellStyle name="Header2 5 2 13 2 3" xfId="25665"/>
    <cellStyle name="Header2 5 2 13 2 3 2" xfId="25666"/>
    <cellStyle name="Header2 5 2 13 2 3 3" xfId="25667"/>
    <cellStyle name="Header2 5 2 13 2 3 4" xfId="25668"/>
    <cellStyle name="Header2 5 2 13 2 4" xfId="25669"/>
    <cellStyle name="Header2 5 2 13 2 5" xfId="25670"/>
    <cellStyle name="Header2 5 2 13 2 6" xfId="25671"/>
    <cellStyle name="Header2 5 2 13 3" xfId="25672"/>
    <cellStyle name="Header2 5 2 13 3 2" xfId="25673"/>
    <cellStyle name="Header2 5 2 13 3 2 2" xfId="25674"/>
    <cellStyle name="Header2 5 2 13 3 2 3" xfId="25675"/>
    <cellStyle name="Header2 5 2 13 3 2 4" xfId="25676"/>
    <cellStyle name="Header2 5 2 13 3 3" xfId="25677"/>
    <cellStyle name="Header2 5 2 13 3 3 2" xfId="25678"/>
    <cellStyle name="Header2 5 2 13 3 3 3" xfId="25679"/>
    <cellStyle name="Header2 5 2 13 3 3 4" xfId="25680"/>
    <cellStyle name="Header2 5 2 13 3 4" xfId="25681"/>
    <cellStyle name="Header2 5 2 13 3 5" xfId="25682"/>
    <cellStyle name="Header2 5 2 13 3 6" xfId="25683"/>
    <cellStyle name="Header2 5 2 13 4" xfId="25684"/>
    <cellStyle name="Header2 5 2 13 5" xfId="25685"/>
    <cellStyle name="Header2 5 2 2" xfId="25686"/>
    <cellStyle name="Header2 5 2 2 2" xfId="25687"/>
    <cellStyle name="Header2 5 2 2 2 2" xfId="25688"/>
    <cellStyle name="Header2 5 2 2 2 2 2" xfId="25689"/>
    <cellStyle name="Header2 5 2 2 2 2 2 2" xfId="25690"/>
    <cellStyle name="Header2 5 2 2 2 2 2 3" xfId="25691"/>
    <cellStyle name="Header2 5 2 2 2 2 2 4" xfId="25692"/>
    <cellStyle name="Header2 5 2 2 2 2 2 5" xfId="25693"/>
    <cellStyle name="Header2 5 2 2 2 2 3" xfId="25694"/>
    <cellStyle name="Header2 5 2 2 2 2 3 2" xfId="25695"/>
    <cellStyle name="Header2 5 2 2 2 2 3 3" xfId="25696"/>
    <cellStyle name="Header2 5 2 2 2 2 3 4" xfId="25697"/>
    <cellStyle name="Header2 5 2 2 2 2 4" xfId="25698"/>
    <cellStyle name="Header2 5 2 2 2 2 5" xfId="25699"/>
    <cellStyle name="Header2 5 2 2 2 2 6" xfId="25700"/>
    <cellStyle name="Header2 5 2 2 2 3" xfId="25701"/>
    <cellStyle name="Header2 5 2 2 2 3 2" xfId="25702"/>
    <cellStyle name="Header2 5 2 2 2 3 2 2" xfId="25703"/>
    <cellStyle name="Header2 5 2 2 2 3 2 3" xfId="25704"/>
    <cellStyle name="Header2 5 2 2 2 3 2 4" xfId="25705"/>
    <cellStyle name="Header2 5 2 2 2 3 3" xfId="25706"/>
    <cellStyle name="Header2 5 2 2 2 3 3 2" xfId="25707"/>
    <cellStyle name="Header2 5 2 2 2 3 3 3" xfId="25708"/>
    <cellStyle name="Header2 5 2 2 2 3 3 4" xfId="25709"/>
    <cellStyle name="Header2 5 2 2 2 3 4" xfId="25710"/>
    <cellStyle name="Header2 5 2 2 2 3 5" xfId="25711"/>
    <cellStyle name="Header2 5 2 2 2 3 6" xfId="25712"/>
    <cellStyle name="Header2 5 2 2 2 4" xfId="25713"/>
    <cellStyle name="Header2 5 2 2 2 5" xfId="25714"/>
    <cellStyle name="Header2 5 2 2 3" xfId="25715"/>
    <cellStyle name="Header2 5 2 2 3 2" xfId="25716"/>
    <cellStyle name="Header2 5 2 2 3 2 2" xfId="25717"/>
    <cellStyle name="Header2 5 2 2 3 2 2 2" xfId="25718"/>
    <cellStyle name="Header2 5 2 2 3 2 2 3" xfId="25719"/>
    <cellStyle name="Header2 5 2 2 3 2 2 4" xfId="25720"/>
    <cellStyle name="Header2 5 2 2 3 2 2 5" xfId="25721"/>
    <cellStyle name="Header2 5 2 2 3 2 3" xfId="25722"/>
    <cellStyle name="Header2 5 2 2 3 2 3 2" xfId="25723"/>
    <cellStyle name="Header2 5 2 2 3 2 3 3" xfId="25724"/>
    <cellStyle name="Header2 5 2 2 3 2 3 4" xfId="25725"/>
    <cellStyle name="Header2 5 2 2 3 2 4" xfId="25726"/>
    <cellStyle name="Header2 5 2 2 3 2 5" xfId="25727"/>
    <cellStyle name="Header2 5 2 2 3 2 6" xfId="25728"/>
    <cellStyle name="Header2 5 2 2 3 3" xfId="25729"/>
    <cellStyle name="Header2 5 2 2 3 3 2" xfId="25730"/>
    <cellStyle name="Header2 5 2 2 3 3 2 2" xfId="25731"/>
    <cellStyle name="Header2 5 2 2 3 3 2 3" xfId="25732"/>
    <cellStyle name="Header2 5 2 2 3 3 2 4" xfId="25733"/>
    <cellStyle name="Header2 5 2 2 3 3 3" xfId="25734"/>
    <cellStyle name="Header2 5 2 2 3 3 3 2" xfId="25735"/>
    <cellStyle name="Header2 5 2 2 3 3 3 3" xfId="25736"/>
    <cellStyle name="Header2 5 2 2 3 3 3 4" xfId="25737"/>
    <cellStyle name="Header2 5 2 2 3 3 4" xfId="25738"/>
    <cellStyle name="Header2 5 2 2 3 3 5" xfId="25739"/>
    <cellStyle name="Header2 5 2 2 3 3 6" xfId="25740"/>
    <cellStyle name="Header2 5 2 2 3 4" xfId="25741"/>
    <cellStyle name="Header2 5 2 2 3 5" xfId="25742"/>
    <cellStyle name="Header2 5 2 3" xfId="25743"/>
    <cellStyle name="Header2 5 2 3 2" xfId="25744"/>
    <cellStyle name="Header2 5 2 3 2 2" xfId="25745"/>
    <cellStyle name="Header2 5 2 3 2 3" xfId="25746"/>
    <cellStyle name="Header2 5 2 3 3" xfId="25747"/>
    <cellStyle name="Header2 5 2 4" xfId="25748"/>
    <cellStyle name="Header2 5 2 4 2" xfId="25749"/>
    <cellStyle name="Header2 5 2 4 2 2" xfId="25750"/>
    <cellStyle name="Header2 5 2 4 2 3" xfId="25751"/>
    <cellStyle name="Header2 5 2 4 3" xfId="25752"/>
    <cellStyle name="Header2 5 2 5" xfId="25753"/>
    <cellStyle name="Header2 5 2 5 2" xfId="25754"/>
    <cellStyle name="Header2 5 2 5 2 2" xfId="25755"/>
    <cellStyle name="Header2 5 2 5 2 3" xfId="25756"/>
    <cellStyle name="Header2 5 2 5 3" xfId="25757"/>
    <cellStyle name="Header2 5 2 6" xfId="25758"/>
    <cellStyle name="Header2 5 2 6 2" xfId="25759"/>
    <cellStyle name="Header2 5 2 6 2 2" xfId="25760"/>
    <cellStyle name="Header2 5 2 6 2 2 2" xfId="25761"/>
    <cellStyle name="Header2 5 2 6 2 2 3" xfId="25762"/>
    <cellStyle name="Header2 5 2 6 2 2 4" xfId="25763"/>
    <cellStyle name="Header2 5 2 6 2 2 5" xfId="25764"/>
    <cellStyle name="Header2 5 2 6 2 3" xfId="25765"/>
    <cellStyle name="Header2 5 2 6 2 3 2" xfId="25766"/>
    <cellStyle name="Header2 5 2 6 2 3 3" xfId="25767"/>
    <cellStyle name="Header2 5 2 6 2 3 4" xfId="25768"/>
    <cellStyle name="Header2 5 2 6 2 4" xfId="25769"/>
    <cellStyle name="Header2 5 2 6 2 5" xfId="25770"/>
    <cellStyle name="Header2 5 2 6 2 6" xfId="25771"/>
    <cellStyle name="Header2 5 2 6 3" xfId="25772"/>
    <cellStyle name="Header2 5 2 6 3 2" xfId="25773"/>
    <cellStyle name="Header2 5 2 6 3 2 2" xfId="25774"/>
    <cellStyle name="Header2 5 2 6 3 2 3" xfId="25775"/>
    <cellStyle name="Header2 5 2 6 3 2 4" xfId="25776"/>
    <cellStyle name="Header2 5 2 6 3 3" xfId="25777"/>
    <cellStyle name="Header2 5 2 6 3 3 2" xfId="25778"/>
    <cellStyle name="Header2 5 2 6 3 3 3" xfId="25779"/>
    <cellStyle name="Header2 5 2 6 3 3 4" xfId="25780"/>
    <cellStyle name="Header2 5 2 6 3 4" xfId="25781"/>
    <cellStyle name="Header2 5 2 6 3 5" xfId="25782"/>
    <cellStyle name="Header2 5 2 6 3 6" xfId="25783"/>
    <cellStyle name="Header2 5 2 6 4" xfId="25784"/>
    <cellStyle name="Header2 5 2 6 5" xfId="25785"/>
    <cellStyle name="Header2 5 2 7" xfId="25786"/>
    <cellStyle name="Header2 5 2 7 2" xfId="25787"/>
    <cellStyle name="Header2 5 2 7 2 2" xfId="25788"/>
    <cellStyle name="Header2 5 2 7 2 2 2" xfId="25789"/>
    <cellStyle name="Header2 5 2 7 2 2 3" xfId="25790"/>
    <cellStyle name="Header2 5 2 7 2 2 4" xfId="25791"/>
    <cellStyle name="Header2 5 2 7 2 2 5" xfId="25792"/>
    <cellStyle name="Header2 5 2 7 2 3" xfId="25793"/>
    <cellStyle name="Header2 5 2 7 2 3 2" xfId="25794"/>
    <cellStyle name="Header2 5 2 7 2 3 3" xfId="25795"/>
    <cellStyle name="Header2 5 2 7 2 3 4" xfId="25796"/>
    <cellStyle name="Header2 5 2 7 2 4" xfId="25797"/>
    <cellStyle name="Header2 5 2 7 2 5" xfId="25798"/>
    <cellStyle name="Header2 5 2 7 2 6" xfId="25799"/>
    <cellStyle name="Header2 5 2 7 3" xfId="25800"/>
    <cellStyle name="Header2 5 2 7 3 2" xfId="25801"/>
    <cellStyle name="Header2 5 2 7 3 2 2" xfId="25802"/>
    <cellStyle name="Header2 5 2 7 3 2 3" xfId="25803"/>
    <cellStyle name="Header2 5 2 7 3 2 4" xfId="25804"/>
    <cellStyle name="Header2 5 2 7 3 3" xfId="25805"/>
    <cellStyle name="Header2 5 2 7 3 3 2" xfId="25806"/>
    <cellStyle name="Header2 5 2 7 3 3 3" xfId="25807"/>
    <cellStyle name="Header2 5 2 7 3 3 4" xfId="25808"/>
    <cellStyle name="Header2 5 2 7 3 4" xfId="25809"/>
    <cellStyle name="Header2 5 2 7 3 5" xfId="25810"/>
    <cellStyle name="Header2 5 2 7 3 6" xfId="25811"/>
    <cellStyle name="Header2 5 2 7 4" xfId="25812"/>
    <cellStyle name="Header2 5 2 7 5" xfId="25813"/>
    <cellStyle name="Header2 5 2 8" xfId="25814"/>
    <cellStyle name="Header2 5 2 8 2" xfId="25815"/>
    <cellStyle name="Header2 5 2 8 2 2" xfId="25816"/>
    <cellStyle name="Header2 5 2 8 2 2 2" xfId="25817"/>
    <cellStyle name="Header2 5 2 8 2 2 3" xfId="25818"/>
    <cellStyle name="Header2 5 2 8 2 2 4" xfId="25819"/>
    <cellStyle name="Header2 5 2 8 2 2 5" xfId="25820"/>
    <cellStyle name="Header2 5 2 8 2 3" xfId="25821"/>
    <cellStyle name="Header2 5 2 8 2 3 2" xfId="25822"/>
    <cellStyle name="Header2 5 2 8 2 3 3" xfId="25823"/>
    <cellStyle name="Header2 5 2 8 2 3 4" xfId="25824"/>
    <cellStyle name="Header2 5 2 8 2 4" xfId="25825"/>
    <cellStyle name="Header2 5 2 8 2 5" xfId="25826"/>
    <cellStyle name="Header2 5 2 8 2 6" xfId="25827"/>
    <cellStyle name="Header2 5 2 8 3" xfId="25828"/>
    <cellStyle name="Header2 5 2 8 3 2" xfId="25829"/>
    <cellStyle name="Header2 5 2 8 3 2 2" xfId="25830"/>
    <cellStyle name="Header2 5 2 8 3 2 3" xfId="25831"/>
    <cellStyle name="Header2 5 2 8 3 2 4" xfId="25832"/>
    <cellStyle name="Header2 5 2 8 3 3" xfId="25833"/>
    <cellStyle name="Header2 5 2 8 3 3 2" xfId="25834"/>
    <cellStyle name="Header2 5 2 8 3 3 3" xfId="25835"/>
    <cellStyle name="Header2 5 2 8 3 3 4" xfId="25836"/>
    <cellStyle name="Header2 5 2 8 3 4" xfId="25837"/>
    <cellStyle name="Header2 5 2 8 3 5" xfId="25838"/>
    <cellStyle name="Header2 5 2 8 3 6" xfId="25839"/>
    <cellStyle name="Header2 5 2 8 4" xfId="25840"/>
    <cellStyle name="Header2 5 2 8 5" xfId="25841"/>
    <cellStyle name="Header2 5 2 9" xfId="25842"/>
    <cellStyle name="Header2 5 2 9 2" xfId="25843"/>
    <cellStyle name="Header2 5 2 9 2 2" xfId="25844"/>
    <cellStyle name="Header2 5 2 9 2 2 2" xfId="25845"/>
    <cellStyle name="Header2 5 2 9 2 2 3" xfId="25846"/>
    <cellStyle name="Header2 5 2 9 2 2 4" xfId="25847"/>
    <cellStyle name="Header2 5 2 9 2 2 5" xfId="25848"/>
    <cellStyle name="Header2 5 2 9 2 3" xfId="25849"/>
    <cellStyle name="Header2 5 2 9 2 3 2" xfId="25850"/>
    <cellStyle name="Header2 5 2 9 2 3 3" xfId="25851"/>
    <cellStyle name="Header2 5 2 9 2 3 4" xfId="25852"/>
    <cellStyle name="Header2 5 2 9 2 4" xfId="25853"/>
    <cellStyle name="Header2 5 2 9 2 5" xfId="25854"/>
    <cellStyle name="Header2 5 2 9 2 6" xfId="25855"/>
    <cellStyle name="Header2 5 2 9 3" xfId="25856"/>
    <cellStyle name="Header2 5 2 9 3 2" xfId="25857"/>
    <cellStyle name="Header2 5 2 9 3 2 2" xfId="25858"/>
    <cellStyle name="Header2 5 2 9 3 2 3" xfId="25859"/>
    <cellStyle name="Header2 5 2 9 3 2 4" xfId="25860"/>
    <cellStyle name="Header2 5 2 9 3 3" xfId="25861"/>
    <cellStyle name="Header2 5 2 9 3 3 2" xfId="25862"/>
    <cellStyle name="Header2 5 2 9 3 3 3" xfId="25863"/>
    <cellStyle name="Header2 5 2 9 3 3 4" xfId="25864"/>
    <cellStyle name="Header2 5 2 9 3 4" xfId="25865"/>
    <cellStyle name="Header2 5 2 9 3 5" xfId="25866"/>
    <cellStyle name="Header2 5 2 9 3 6" xfId="25867"/>
    <cellStyle name="Header2 5 2 9 4" xfId="25868"/>
    <cellStyle name="Header2 5 2 9 5" xfId="25869"/>
    <cellStyle name="Header2 5 3" xfId="25870"/>
    <cellStyle name="Header2 5 3 10" xfId="25871"/>
    <cellStyle name="Header2 5 3 10 2" xfId="25872"/>
    <cellStyle name="Header2 5 3 10 2 2" xfId="25873"/>
    <cellStyle name="Header2 5 3 10 2 2 2" xfId="25874"/>
    <cellStyle name="Header2 5 3 10 2 2 3" xfId="25875"/>
    <cellStyle name="Header2 5 3 10 2 2 4" xfId="25876"/>
    <cellStyle name="Header2 5 3 10 2 2 5" xfId="25877"/>
    <cellStyle name="Header2 5 3 10 2 3" xfId="25878"/>
    <cellStyle name="Header2 5 3 10 2 3 2" xfId="25879"/>
    <cellStyle name="Header2 5 3 10 2 3 3" xfId="25880"/>
    <cellStyle name="Header2 5 3 10 2 3 4" xfId="25881"/>
    <cellStyle name="Header2 5 3 10 2 4" xfId="25882"/>
    <cellStyle name="Header2 5 3 10 2 5" xfId="25883"/>
    <cellStyle name="Header2 5 3 10 2 6" xfId="25884"/>
    <cellStyle name="Header2 5 3 10 3" xfId="25885"/>
    <cellStyle name="Header2 5 3 10 3 2" xfId="25886"/>
    <cellStyle name="Header2 5 3 10 3 2 2" xfId="25887"/>
    <cellStyle name="Header2 5 3 10 3 2 3" xfId="25888"/>
    <cellStyle name="Header2 5 3 10 3 2 4" xfId="25889"/>
    <cellStyle name="Header2 5 3 10 3 3" xfId="25890"/>
    <cellStyle name="Header2 5 3 10 3 3 2" xfId="25891"/>
    <cellStyle name="Header2 5 3 10 3 3 3" xfId="25892"/>
    <cellStyle name="Header2 5 3 10 3 3 4" xfId="25893"/>
    <cellStyle name="Header2 5 3 10 3 4" xfId="25894"/>
    <cellStyle name="Header2 5 3 10 3 5" xfId="25895"/>
    <cellStyle name="Header2 5 3 10 3 6" xfId="25896"/>
    <cellStyle name="Header2 5 3 10 4" xfId="25897"/>
    <cellStyle name="Header2 5 3 10 5" xfId="25898"/>
    <cellStyle name="Header2 5 3 11" xfId="25899"/>
    <cellStyle name="Header2 5 3 11 2" xfId="25900"/>
    <cellStyle name="Header2 5 3 11 2 2" xfId="25901"/>
    <cellStyle name="Header2 5 3 11 2 2 2" xfId="25902"/>
    <cellStyle name="Header2 5 3 11 2 2 3" xfId="25903"/>
    <cellStyle name="Header2 5 3 11 2 2 4" xfId="25904"/>
    <cellStyle name="Header2 5 3 11 2 2 5" xfId="25905"/>
    <cellStyle name="Header2 5 3 11 2 3" xfId="25906"/>
    <cellStyle name="Header2 5 3 11 2 3 2" xfId="25907"/>
    <cellStyle name="Header2 5 3 11 2 3 3" xfId="25908"/>
    <cellStyle name="Header2 5 3 11 2 3 4" xfId="25909"/>
    <cellStyle name="Header2 5 3 11 2 4" xfId="25910"/>
    <cellStyle name="Header2 5 3 11 2 5" xfId="25911"/>
    <cellStyle name="Header2 5 3 11 2 6" xfId="25912"/>
    <cellStyle name="Header2 5 3 11 3" xfId="25913"/>
    <cellStyle name="Header2 5 3 11 3 2" xfId="25914"/>
    <cellStyle name="Header2 5 3 11 3 2 2" xfId="25915"/>
    <cellStyle name="Header2 5 3 11 3 2 3" xfId="25916"/>
    <cellStyle name="Header2 5 3 11 3 2 4" xfId="25917"/>
    <cellStyle name="Header2 5 3 11 3 3" xfId="25918"/>
    <cellStyle name="Header2 5 3 11 3 3 2" xfId="25919"/>
    <cellStyle name="Header2 5 3 11 3 3 3" xfId="25920"/>
    <cellStyle name="Header2 5 3 11 3 3 4" xfId="25921"/>
    <cellStyle name="Header2 5 3 11 3 4" xfId="25922"/>
    <cellStyle name="Header2 5 3 11 3 5" xfId="25923"/>
    <cellStyle name="Header2 5 3 11 3 6" xfId="25924"/>
    <cellStyle name="Header2 5 3 11 4" xfId="25925"/>
    <cellStyle name="Header2 5 3 11 5" xfId="25926"/>
    <cellStyle name="Header2 5 3 12" xfId="25927"/>
    <cellStyle name="Header2 5 3 12 2" xfId="25928"/>
    <cellStyle name="Header2 5 3 12 2 2" xfId="25929"/>
    <cellStyle name="Header2 5 3 12 2 2 2" xfId="25930"/>
    <cellStyle name="Header2 5 3 12 2 2 3" xfId="25931"/>
    <cellStyle name="Header2 5 3 12 2 2 4" xfId="25932"/>
    <cellStyle name="Header2 5 3 12 2 2 5" xfId="25933"/>
    <cellStyle name="Header2 5 3 12 2 3" xfId="25934"/>
    <cellStyle name="Header2 5 3 12 2 3 2" xfId="25935"/>
    <cellStyle name="Header2 5 3 12 2 3 3" xfId="25936"/>
    <cellStyle name="Header2 5 3 12 2 3 4" xfId="25937"/>
    <cellStyle name="Header2 5 3 12 2 4" xfId="25938"/>
    <cellStyle name="Header2 5 3 12 2 5" xfId="25939"/>
    <cellStyle name="Header2 5 3 12 2 6" xfId="25940"/>
    <cellStyle name="Header2 5 3 12 3" xfId="25941"/>
    <cellStyle name="Header2 5 3 12 3 2" xfId="25942"/>
    <cellStyle name="Header2 5 3 12 3 2 2" xfId="25943"/>
    <cellStyle name="Header2 5 3 12 3 2 3" xfId="25944"/>
    <cellStyle name="Header2 5 3 12 3 2 4" xfId="25945"/>
    <cellStyle name="Header2 5 3 12 3 3" xfId="25946"/>
    <cellStyle name="Header2 5 3 12 3 3 2" xfId="25947"/>
    <cellStyle name="Header2 5 3 12 3 3 3" xfId="25948"/>
    <cellStyle name="Header2 5 3 12 3 3 4" xfId="25949"/>
    <cellStyle name="Header2 5 3 12 3 4" xfId="25950"/>
    <cellStyle name="Header2 5 3 12 3 5" xfId="25951"/>
    <cellStyle name="Header2 5 3 12 3 6" xfId="25952"/>
    <cellStyle name="Header2 5 3 12 4" xfId="25953"/>
    <cellStyle name="Header2 5 3 12 5" xfId="25954"/>
    <cellStyle name="Header2 5 3 2" xfId="25955"/>
    <cellStyle name="Header2 5 3 2 2" xfId="25956"/>
    <cellStyle name="Header2 5 3 2 2 2" xfId="25957"/>
    <cellStyle name="Header2 5 3 2 2 3" xfId="25958"/>
    <cellStyle name="Header2 5 3 2 3" xfId="25959"/>
    <cellStyle name="Header2 5 3 3" xfId="25960"/>
    <cellStyle name="Header2 5 3 3 2" xfId="25961"/>
    <cellStyle name="Header2 5 3 3 2 2" xfId="25962"/>
    <cellStyle name="Header2 5 3 3 2 3" xfId="25963"/>
    <cellStyle name="Header2 5 3 3 3" xfId="25964"/>
    <cellStyle name="Header2 5 3 4" xfId="25965"/>
    <cellStyle name="Header2 5 3 4 2" xfId="25966"/>
    <cellStyle name="Header2 5 3 4 2 2" xfId="25967"/>
    <cellStyle name="Header2 5 3 4 2 3" xfId="25968"/>
    <cellStyle name="Header2 5 3 4 3" xfId="25969"/>
    <cellStyle name="Header2 5 3 5" xfId="25970"/>
    <cellStyle name="Header2 5 3 5 2" xfId="25971"/>
    <cellStyle name="Header2 5 3 5 2 2" xfId="25972"/>
    <cellStyle name="Header2 5 3 5 2 2 2" xfId="25973"/>
    <cellStyle name="Header2 5 3 5 2 2 3" xfId="25974"/>
    <cellStyle name="Header2 5 3 5 2 2 4" xfId="25975"/>
    <cellStyle name="Header2 5 3 5 2 2 5" xfId="25976"/>
    <cellStyle name="Header2 5 3 5 2 3" xfId="25977"/>
    <cellStyle name="Header2 5 3 5 2 3 2" xfId="25978"/>
    <cellStyle name="Header2 5 3 5 2 3 3" xfId="25979"/>
    <cellStyle name="Header2 5 3 5 2 3 4" xfId="25980"/>
    <cellStyle name="Header2 5 3 5 2 4" xfId="25981"/>
    <cellStyle name="Header2 5 3 5 2 5" xfId="25982"/>
    <cellStyle name="Header2 5 3 5 2 6" xfId="25983"/>
    <cellStyle name="Header2 5 3 5 3" xfId="25984"/>
    <cellStyle name="Header2 5 3 5 3 2" xfId="25985"/>
    <cellStyle name="Header2 5 3 5 3 2 2" xfId="25986"/>
    <cellStyle name="Header2 5 3 5 3 2 3" xfId="25987"/>
    <cellStyle name="Header2 5 3 5 3 2 4" xfId="25988"/>
    <cellStyle name="Header2 5 3 5 3 3" xfId="25989"/>
    <cellStyle name="Header2 5 3 5 3 3 2" xfId="25990"/>
    <cellStyle name="Header2 5 3 5 3 3 3" xfId="25991"/>
    <cellStyle name="Header2 5 3 5 3 3 4" xfId="25992"/>
    <cellStyle name="Header2 5 3 5 3 4" xfId="25993"/>
    <cellStyle name="Header2 5 3 5 3 5" xfId="25994"/>
    <cellStyle name="Header2 5 3 5 3 6" xfId="25995"/>
    <cellStyle name="Header2 5 3 5 4" xfId="25996"/>
    <cellStyle name="Header2 5 3 5 5" xfId="25997"/>
    <cellStyle name="Header2 5 3 6" xfId="25998"/>
    <cellStyle name="Header2 5 3 6 2" xfId="25999"/>
    <cellStyle name="Header2 5 3 6 2 2" xfId="26000"/>
    <cellStyle name="Header2 5 3 6 2 2 2" xfId="26001"/>
    <cellStyle name="Header2 5 3 6 2 2 3" xfId="26002"/>
    <cellStyle name="Header2 5 3 6 2 2 4" xfId="26003"/>
    <cellStyle name="Header2 5 3 6 2 2 5" xfId="26004"/>
    <cellStyle name="Header2 5 3 6 2 3" xfId="26005"/>
    <cellStyle name="Header2 5 3 6 2 3 2" xfId="26006"/>
    <cellStyle name="Header2 5 3 6 2 3 3" xfId="26007"/>
    <cellStyle name="Header2 5 3 6 2 3 4" xfId="26008"/>
    <cellStyle name="Header2 5 3 6 2 4" xfId="26009"/>
    <cellStyle name="Header2 5 3 6 2 5" xfId="26010"/>
    <cellStyle name="Header2 5 3 6 2 6" xfId="26011"/>
    <cellStyle name="Header2 5 3 6 3" xfId="26012"/>
    <cellStyle name="Header2 5 3 6 3 2" xfId="26013"/>
    <cellStyle name="Header2 5 3 6 3 2 2" xfId="26014"/>
    <cellStyle name="Header2 5 3 6 3 2 3" xfId="26015"/>
    <cellStyle name="Header2 5 3 6 3 2 4" xfId="26016"/>
    <cellStyle name="Header2 5 3 6 3 3" xfId="26017"/>
    <cellStyle name="Header2 5 3 6 3 3 2" xfId="26018"/>
    <cellStyle name="Header2 5 3 6 3 3 3" xfId="26019"/>
    <cellStyle name="Header2 5 3 6 3 3 4" xfId="26020"/>
    <cellStyle name="Header2 5 3 6 3 4" xfId="26021"/>
    <cellStyle name="Header2 5 3 6 3 5" xfId="26022"/>
    <cellStyle name="Header2 5 3 6 3 6" xfId="26023"/>
    <cellStyle name="Header2 5 3 6 4" xfId="26024"/>
    <cellStyle name="Header2 5 3 6 5" xfId="26025"/>
    <cellStyle name="Header2 5 3 7" xfId="26026"/>
    <cellStyle name="Header2 5 3 7 2" xfId="26027"/>
    <cellStyle name="Header2 5 3 7 2 2" xfId="26028"/>
    <cellStyle name="Header2 5 3 7 2 2 2" xfId="26029"/>
    <cellStyle name="Header2 5 3 7 2 2 3" xfId="26030"/>
    <cellStyle name="Header2 5 3 7 2 2 4" xfId="26031"/>
    <cellStyle name="Header2 5 3 7 2 2 5" xfId="26032"/>
    <cellStyle name="Header2 5 3 7 2 3" xfId="26033"/>
    <cellStyle name="Header2 5 3 7 2 3 2" xfId="26034"/>
    <cellStyle name="Header2 5 3 7 2 3 3" xfId="26035"/>
    <cellStyle name="Header2 5 3 7 2 3 4" xfId="26036"/>
    <cellStyle name="Header2 5 3 7 2 4" xfId="26037"/>
    <cellStyle name="Header2 5 3 7 2 5" xfId="26038"/>
    <cellStyle name="Header2 5 3 7 2 6" xfId="26039"/>
    <cellStyle name="Header2 5 3 7 3" xfId="26040"/>
    <cellStyle name="Header2 5 3 7 3 2" xfId="26041"/>
    <cellStyle name="Header2 5 3 7 3 2 2" xfId="26042"/>
    <cellStyle name="Header2 5 3 7 3 2 3" xfId="26043"/>
    <cellStyle name="Header2 5 3 7 3 2 4" xfId="26044"/>
    <cellStyle name="Header2 5 3 7 3 3" xfId="26045"/>
    <cellStyle name="Header2 5 3 7 3 3 2" xfId="26046"/>
    <cellStyle name="Header2 5 3 7 3 3 3" xfId="26047"/>
    <cellStyle name="Header2 5 3 7 3 3 4" xfId="26048"/>
    <cellStyle name="Header2 5 3 7 3 4" xfId="26049"/>
    <cellStyle name="Header2 5 3 7 3 5" xfId="26050"/>
    <cellStyle name="Header2 5 3 7 3 6" xfId="26051"/>
    <cellStyle name="Header2 5 3 7 4" xfId="26052"/>
    <cellStyle name="Header2 5 3 7 5" xfId="26053"/>
    <cellStyle name="Header2 5 3 8" xfId="26054"/>
    <cellStyle name="Header2 5 3 8 2" xfId="26055"/>
    <cellStyle name="Header2 5 3 8 2 2" xfId="26056"/>
    <cellStyle name="Header2 5 3 8 2 2 2" xfId="26057"/>
    <cellStyle name="Header2 5 3 8 2 2 3" xfId="26058"/>
    <cellStyle name="Header2 5 3 8 2 2 4" xfId="26059"/>
    <cellStyle name="Header2 5 3 8 2 2 5" xfId="26060"/>
    <cellStyle name="Header2 5 3 8 2 3" xfId="26061"/>
    <cellStyle name="Header2 5 3 8 2 3 2" xfId="26062"/>
    <cellStyle name="Header2 5 3 8 2 3 3" xfId="26063"/>
    <cellStyle name="Header2 5 3 8 2 3 4" xfId="26064"/>
    <cellStyle name="Header2 5 3 8 2 4" xfId="26065"/>
    <cellStyle name="Header2 5 3 8 2 5" xfId="26066"/>
    <cellStyle name="Header2 5 3 8 2 6" xfId="26067"/>
    <cellStyle name="Header2 5 3 8 3" xfId="26068"/>
    <cellStyle name="Header2 5 3 8 3 2" xfId="26069"/>
    <cellStyle name="Header2 5 3 8 3 2 2" xfId="26070"/>
    <cellStyle name="Header2 5 3 8 3 2 3" xfId="26071"/>
    <cellStyle name="Header2 5 3 8 3 2 4" xfId="26072"/>
    <cellStyle name="Header2 5 3 8 3 3" xfId="26073"/>
    <cellStyle name="Header2 5 3 8 3 3 2" xfId="26074"/>
    <cellStyle name="Header2 5 3 8 3 3 3" xfId="26075"/>
    <cellStyle name="Header2 5 3 8 3 3 4" xfId="26076"/>
    <cellStyle name="Header2 5 3 8 3 4" xfId="26077"/>
    <cellStyle name="Header2 5 3 8 3 5" xfId="26078"/>
    <cellStyle name="Header2 5 3 8 3 6" xfId="26079"/>
    <cellStyle name="Header2 5 3 8 4" xfId="26080"/>
    <cellStyle name="Header2 5 3 8 5" xfId="26081"/>
    <cellStyle name="Header2 5 3 9" xfId="26082"/>
    <cellStyle name="Header2 5 3 9 2" xfId="26083"/>
    <cellStyle name="Header2 5 3 9 2 2" xfId="26084"/>
    <cellStyle name="Header2 5 3 9 2 2 2" xfId="26085"/>
    <cellStyle name="Header2 5 3 9 2 2 3" xfId="26086"/>
    <cellStyle name="Header2 5 3 9 2 2 4" xfId="26087"/>
    <cellStyle name="Header2 5 3 9 2 2 5" xfId="26088"/>
    <cellStyle name="Header2 5 3 9 2 3" xfId="26089"/>
    <cellStyle name="Header2 5 3 9 2 3 2" xfId="26090"/>
    <cellStyle name="Header2 5 3 9 2 3 3" xfId="26091"/>
    <cellStyle name="Header2 5 3 9 2 3 4" xfId="26092"/>
    <cellStyle name="Header2 5 3 9 2 4" xfId="26093"/>
    <cellStyle name="Header2 5 3 9 2 5" xfId="26094"/>
    <cellStyle name="Header2 5 3 9 2 6" xfId="26095"/>
    <cellStyle name="Header2 5 3 9 3" xfId="26096"/>
    <cellStyle name="Header2 5 3 9 3 2" xfId="26097"/>
    <cellStyle name="Header2 5 3 9 3 2 2" xfId="26098"/>
    <cellStyle name="Header2 5 3 9 3 2 3" xfId="26099"/>
    <cellStyle name="Header2 5 3 9 3 2 4" xfId="26100"/>
    <cellStyle name="Header2 5 3 9 3 3" xfId="26101"/>
    <cellStyle name="Header2 5 3 9 3 3 2" xfId="26102"/>
    <cellStyle name="Header2 5 3 9 3 3 3" xfId="26103"/>
    <cellStyle name="Header2 5 3 9 3 3 4" xfId="26104"/>
    <cellStyle name="Header2 5 3 9 3 4" xfId="26105"/>
    <cellStyle name="Header2 5 3 9 3 5" xfId="26106"/>
    <cellStyle name="Header2 5 3 9 3 6" xfId="26107"/>
    <cellStyle name="Header2 5 3 9 4" xfId="26108"/>
    <cellStyle name="Header2 5 3 9 5" xfId="26109"/>
    <cellStyle name="Header2 6" xfId="26110"/>
    <cellStyle name="Header2 6 2" xfId="26111"/>
    <cellStyle name="Header2 6 2 10" xfId="26112"/>
    <cellStyle name="Header2 6 2 10 2" xfId="26113"/>
    <cellStyle name="Header2 6 2 10 2 2" xfId="26114"/>
    <cellStyle name="Header2 6 2 10 2 2 2" xfId="26115"/>
    <cellStyle name="Header2 6 2 10 2 2 3" xfId="26116"/>
    <cellStyle name="Header2 6 2 10 2 2 4" xfId="26117"/>
    <cellStyle name="Header2 6 2 10 2 2 5" xfId="26118"/>
    <cellStyle name="Header2 6 2 10 2 3" xfId="26119"/>
    <cellStyle name="Header2 6 2 10 2 3 2" xfId="26120"/>
    <cellStyle name="Header2 6 2 10 2 3 3" xfId="26121"/>
    <cellStyle name="Header2 6 2 10 2 3 4" xfId="26122"/>
    <cellStyle name="Header2 6 2 10 2 4" xfId="26123"/>
    <cellStyle name="Header2 6 2 10 2 5" xfId="26124"/>
    <cellStyle name="Header2 6 2 10 2 6" xfId="26125"/>
    <cellStyle name="Header2 6 2 10 3" xfId="26126"/>
    <cellStyle name="Header2 6 2 10 3 2" xfId="26127"/>
    <cellStyle name="Header2 6 2 10 3 2 2" xfId="26128"/>
    <cellStyle name="Header2 6 2 10 3 2 3" xfId="26129"/>
    <cellStyle name="Header2 6 2 10 3 2 4" xfId="26130"/>
    <cellStyle name="Header2 6 2 10 3 3" xfId="26131"/>
    <cellStyle name="Header2 6 2 10 3 3 2" xfId="26132"/>
    <cellStyle name="Header2 6 2 10 3 3 3" xfId="26133"/>
    <cellStyle name="Header2 6 2 10 3 3 4" xfId="26134"/>
    <cellStyle name="Header2 6 2 10 3 4" xfId="26135"/>
    <cellStyle name="Header2 6 2 10 3 5" xfId="26136"/>
    <cellStyle name="Header2 6 2 10 3 6" xfId="26137"/>
    <cellStyle name="Header2 6 2 10 4" xfId="26138"/>
    <cellStyle name="Header2 6 2 10 5" xfId="26139"/>
    <cellStyle name="Header2 6 2 11" xfId="26140"/>
    <cellStyle name="Header2 6 2 11 2" xfId="26141"/>
    <cellStyle name="Header2 6 2 11 2 2" xfId="26142"/>
    <cellStyle name="Header2 6 2 11 2 2 2" xfId="26143"/>
    <cellStyle name="Header2 6 2 11 2 2 3" xfId="26144"/>
    <cellStyle name="Header2 6 2 11 2 2 4" xfId="26145"/>
    <cellStyle name="Header2 6 2 11 2 2 5" xfId="26146"/>
    <cellStyle name="Header2 6 2 11 2 3" xfId="26147"/>
    <cellStyle name="Header2 6 2 11 2 3 2" xfId="26148"/>
    <cellStyle name="Header2 6 2 11 2 3 3" xfId="26149"/>
    <cellStyle name="Header2 6 2 11 2 3 4" xfId="26150"/>
    <cellStyle name="Header2 6 2 11 2 4" xfId="26151"/>
    <cellStyle name="Header2 6 2 11 2 5" xfId="26152"/>
    <cellStyle name="Header2 6 2 11 2 6" xfId="26153"/>
    <cellStyle name="Header2 6 2 11 3" xfId="26154"/>
    <cellStyle name="Header2 6 2 11 3 2" xfId="26155"/>
    <cellStyle name="Header2 6 2 11 3 2 2" xfId="26156"/>
    <cellStyle name="Header2 6 2 11 3 2 3" xfId="26157"/>
    <cellStyle name="Header2 6 2 11 3 2 4" xfId="26158"/>
    <cellStyle name="Header2 6 2 11 3 3" xfId="26159"/>
    <cellStyle name="Header2 6 2 11 3 3 2" xfId="26160"/>
    <cellStyle name="Header2 6 2 11 3 3 3" xfId="26161"/>
    <cellStyle name="Header2 6 2 11 3 3 4" xfId="26162"/>
    <cellStyle name="Header2 6 2 11 3 4" xfId="26163"/>
    <cellStyle name="Header2 6 2 11 3 5" xfId="26164"/>
    <cellStyle name="Header2 6 2 11 3 6" xfId="26165"/>
    <cellStyle name="Header2 6 2 11 4" xfId="26166"/>
    <cellStyle name="Header2 6 2 11 5" xfId="26167"/>
    <cellStyle name="Header2 6 2 12" xfId="26168"/>
    <cellStyle name="Header2 6 2 12 2" xfId="26169"/>
    <cellStyle name="Header2 6 2 12 2 2" xfId="26170"/>
    <cellStyle name="Header2 6 2 12 2 2 2" xfId="26171"/>
    <cellStyle name="Header2 6 2 12 2 2 3" xfId="26172"/>
    <cellStyle name="Header2 6 2 12 2 2 4" xfId="26173"/>
    <cellStyle name="Header2 6 2 12 2 2 5" xfId="26174"/>
    <cellStyle name="Header2 6 2 12 2 3" xfId="26175"/>
    <cellStyle name="Header2 6 2 12 2 3 2" xfId="26176"/>
    <cellStyle name="Header2 6 2 12 2 3 3" xfId="26177"/>
    <cellStyle name="Header2 6 2 12 2 3 4" xfId="26178"/>
    <cellStyle name="Header2 6 2 12 2 4" xfId="26179"/>
    <cellStyle name="Header2 6 2 12 2 5" xfId="26180"/>
    <cellStyle name="Header2 6 2 12 2 6" xfId="26181"/>
    <cellStyle name="Header2 6 2 12 3" xfId="26182"/>
    <cellStyle name="Header2 6 2 12 3 2" xfId="26183"/>
    <cellStyle name="Header2 6 2 12 3 2 2" xfId="26184"/>
    <cellStyle name="Header2 6 2 12 3 2 3" xfId="26185"/>
    <cellStyle name="Header2 6 2 12 3 2 4" xfId="26186"/>
    <cellStyle name="Header2 6 2 12 3 3" xfId="26187"/>
    <cellStyle name="Header2 6 2 12 3 3 2" xfId="26188"/>
    <cellStyle name="Header2 6 2 12 3 3 3" xfId="26189"/>
    <cellStyle name="Header2 6 2 12 3 3 4" xfId="26190"/>
    <cellStyle name="Header2 6 2 12 3 4" xfId="26191"/>
    <cellStyle name="Header2 6 2 12 3 5" xfId="26192"/>
    <cellStyle name="Header2 6 2 12 3 6" xfId="26193"/>
    <cellStyle name="Header2 6 2 12 4" xfId="26194"/>
    <cellStyle name="Header2 6 2 12 5" xfId="26195"/>
    <cellStyle name="Header2 6 2 13" xfId="26196"/>
    <cellStyle name="Header2 6 2 13 2" xfId="26197"/>
    <cellStyle name="Header2 6 2 13 2 2" xfId="26198"/>
    <cellStyle name="Header2 6 2 13 2 2 2" xfId="26199"/>
    <cellStyle name="Header2 6 2 13 2 2 3" xfId="26200"/>
    <cellStyle name="Header2 6 2 13 2 2 4" xfId="26201"/>
    <cellStyle name="Header2 6 2 13 2 2 5" xfId="26202"/>
    <cellStyle name="Header2 6 2 13 2 3" xfId="26203"/>
    <cellStyle name="Header2 6 2 13 2 3 2" xfId="26204"/>
    <cellStyle name="Header2 6 2 13 2 3 3" xfId="26205"/>
    <cellStyle name="Header2 6 2 13 2 3 4" xfId="26206"/>
    <cellStyle name="Header2 6 2 13 2 4" xfId="26207"/>
    <cellStyle name="Header2 6 2 13 2 5" xfId="26208"/>
    <cellStyle name="Header2 6 2 13 2 6" xfId="26209"/>
    <cellStyle name="Header2 6 2 13 3" xfId="26210"/>
    <cellStyle name="Header2 6 2 13 3 2" xfId="26211"/>
    <cellStyle name="Header2 6 2 13 3 2 2" xfId="26212"/>
    <cellStyle name="Header2 6 2 13 3 2 3" xfId="26213"/>
    <cellStyle name="Header2 6 2 13 3 2 4" xfId="26214"/>
    <cellStyle name="Header2 6 2 13 3 3" xfId="26215"/>
    <cellStyle name="Header2 6 2 13 3 3 2" xfId="26216"/>
    <cellStyle name="Header2 6 2 13 3 3 3" xfId="26217"/>
    <cellStyle name="Header2 6 2 13 3 3 4" xfId="26218"/>
    <cellStyle name="Header2 6 2 13 3 4" xfId="26219"/>
    <cellStyle name="Header2 6 2 13 3 5" xfId="26220"/>
    <cellStyle name="Header2 6 2 13 3 6" xfId="26221"/>
    <cellStyle name="Header2 6 2 13 4" xfId="26222"/>
    <cellStyle name="Header2 6 2 13 5" xfId="26223"/>
    <cellStyle name="Header2 6 2 2" xfId="26224"/>
    <cellStyle name="Header2 6 2 2 2" xfId="26225"/>
    <cellStyle name="Header2 6 2 2 2 2" xfId="26226"/>
    <cellStyle name="Header2 6 2 2 2 2 2" xfId="26227"/>
    <cellStyle name="Header2 6 2 2 2 2 2 2" xfId="26228"/>
    <cellStyle name="Header2 6 2 2 2 2 2 3" xfId="26229"/>
    <cellStyle name="Header2 6 2 2 2 2 2 4" xfId="26230"/>
    <cellStyle name="Header2 6 2 2 2 2 2 5" xfId="26231"/>
    <cellStyle name="Header2 6 2 2 2 2 3" xfId="26232"/>
    <cellStyle name="Header2 6 2 2 2 2 3 2" xfId="26233"/>
    <cellStyle name="Header2 6 2 2 2 2 3 3" xfId="26234"/>
    <cellStyle name="Header2 6 2 2 2 2 3 4" xfId="26235"/>
    <cellStyle name="Header2 6 2 2 2 2 4" xfId="26236"/>
    <cellStyle name="Header2 6 2 2 2 2 5" xfId="26237"/>
    <cellStyle name="Header2 6 2 2 2 2 6" xfId="26238"/>
    <cellStyle name="Header2 6 2 2 2 3" xfId="26239"/>
    <cellStyle name="Header2 6 2 2 2 3 2" xfId="26240"/>
    <cellStyle name="Header2 6 2 2 2 3 2 2" xfId="26241"/>
    <cellStyle name="Header2 6 2 2 2 3 2 3" xfId="26242"/>
    <cellStyle name="Header2 6 2 2 2 3 2 4" xfId="26243"/>
    <cellStyle name="Header2 6 2 2 2 3 3" xfId="26244"/>
    <cellStyle name="Header2 6 2 2 2 3 3 2" xfId="26245"/>
    <cellStyle name="Header2 6 2 2 2 3 3 3" xfId="26246"/>
    <cellStyle name="Header2 6 2 2 2 3 3 4" xfId="26247"/>
    <cellStyle name="Header2 6 2 2 2 3 4" xfId="26248"/>
    <cellStyle name="Header2 6 2 2 2 3 5" xfId="26249"/>
    <cellStyle name="Header2 6 2 2 2 3 6" xfId="26250"/>
    <cellStyle name="Header2 6 2 2 2 4" xfId="26251"/>
    <cellStyle name="Header2 6 2 2 2 5" xfId="26252"/>
    <cellStyle name="Header2 6 2 2 3" xfId="26253"/>
    <cellStyle name="Header2 6 2 2 3 2" xfId="26254"/>
    <cellStyle name="Header2 6 2 2 3 2 2" xfId="26255"/>
    <cellStyle name="Header2 6 2 2 3 2 2 2" xfId="26256"/>
    <cellStyle name="Header2 6 2 2 3 2 2 3" xfId="26257"/>
    <cellStyle name="Header2 6 2 2 3 2 2 4" xfId="26258"/>
    <cellStyle name="Header2 6 2 2 3 2 2 5" xfId="26259"/>
    <cellStyle name="Header2 6 2 2 3 2 3" xfId="26260"/>
    <cellStyle name="Header2 6 2 2 3 2 3 2" xfId="26261"/>
    <cellStyle name="Header2 6 2 2 3 2 3 3" xfId="26262"/>
    <cellStyle name="Header2 6 2 2 3 2 3 4" xfId="26263"/>
    <cellStyle name="Header2 6 2 2 3 2 4" xfId="26264"/>
    <cellStyle name="Header2 6 2 2 3 2 5" xfId="26265"/>
    <cellStyle name="Header2 6 2 2 3 2 6" xfId="26266"/>
    <cellStyle name="Header2 6 2 2 3 3" xfId="26267"/>
    <cellStyle name="Header2 6 2 2 3 3 2" xfId="26268"/>
    <cellStyle name="Header2 6 2 2 3 3 2 2" xfId="26269"/>
    <cellStyle name="Header2 6 2 2 3 3 2 3" xfId="26270"/>
    <cellStyle name="Header2 6 2 2 3 3 2 4" xfId="26271"/>
    <cellStyle name="Header2 6 2 2 3 3 3" xfId="26272"/>
    <cellStyle name="Header2 6 2 2 3 3 3 2" xfId="26273"/>
    <cellStyle name="Header2 6 2 2 3 3 3 3" xfId="26274"/>
    <cellStyle name="Header2 6 2 2 3 3 3 4" xfId="26275"/>
    <cellStyle name="Header2 6 2 2 3 3 4" xfId="26276"/>
    <cellStyle name="Header2 6 2 2 3 3 5" xfId="26277"/>
    <cellStyle name="Header2 6 2 2 3 3 6" xfId="26278"/>
    <cellStyle name="Header2 6 2 2 3 4" xfId="26279"/>
    <cellStyle name="Header2 6 2 2 3 5" xfId="26280"/>
    <cellStyle name="Header2 6 2 3" xfId="26281"/>
    <cellStyle name="Header2 6 2 3 2" xfId="26282"/>
    <cellStyle name="Header2 6 2 3 2 2" xfId="26283"/>
    <cellStyle name="Header2 6 2 3 2 3" xfId="26284"/>
    <cellStyle name="Header2 6 2 3 3" xfId="26285"/>
    <cellStyle name="Header2 6 2 4" xfId="26286"/>
    <cellStyle name="Header2 6 2 4 2" xfId="26287"/>
    <cellStyle name="Header2 6 2 4 2 2" xfId="26288"/>
    <cellStyle name="Header2 6 2 4 2 3" xfId="26289"/>
    <cellStyle name="Header2 6 2 4 3" xfId="26290"/>
    <cellStyle name="Header2 6 2 5" xfId="26291"/>
    <cellStyle name="Header2 6 2 5 2" xfId="26292"/>
    <cellStyle name="Header2 6 2 5 2 2" xfId="26293"/>
    <cellStyle name="Header2 6 2 5 2 3" xfId="26294"/>
    <cellStyle name="Header2 6 2 5 3" xfId="26295"/>
    <cellStyle name="Header2 6 2 6" xfId="26296"/>
    <cellStyle name="Header2 6 2 6 2" xfId="26297"/>
    <cellStyle name="Header2 6 2 6 2 2" xfId="26298"/>
    <cellStyle name="Header2 6 2 6 2 2 2" xfId="26299"/>
    <cellStyle name="Header2 6 2 6 2 2 3" xfId="26300"/>
    <cellStyle name="Header2 6 2 6 2 2 4" xfId="26301"/>
    <cellStyle name="Header2 6 2 6 2 2 5" xfId="26302"/>
    <cellStyle name="Header2 6 2 6 2 3" xfId="26303"/>
    <cellStyle name="Header2 6 2 6 2 3 2" xfId="26304"/>
    <cellStyle name="Header2 6 2 6 2 3 3" xfId="26305"/>
    <cellStyle name="Header2 6 2 6 2 3 4" xfId="26306"/>
    <cellStyle name="Header2 6 2 6 2 4" xfId="26307"/>
    <cellStyle name="Header2 6 2 6 2 5" xfId="26308"/>
    <cellStyle name="Header2 6 2 6 2 6" xfId="26309"/>
    <cellStyle name="Header2 6 2 6 3" xfId="26310"/>
    <cellStyle name="Header2 6 2 6 3 2" xfId="26311"/>
    <cellStyle name="Header2 6 2 6 3 2 2" xfId="26312"/>
    <cellStyle name="Header2 6 2 6 3 2 3" xfId="26313"/>
    <cellStyle name="Header2 6 2 6 3 2 4" xfId="26314"/>
    <cellStyle name="Header2 6 2 6 3 3" xfId="26315"/>
    <cellStyle name="Header2 6 2 6 3 3 2" xfId="26316"/>
    <cellStyle name="Header2 6 2 6 3 3 3" xfId="26317"/>
    <cellStyle name="Header2 6 2 6 3 3 4" xfId="26318"/>
    <cellStyle name="Header2 6 2 6 3 4" xfId="26319"/>
    <cellStyle name="Header2 6 2 6 3 5" xfId="26320"/>
    <cellStyle name="Header2 6 2 6 3 6" xfId="26321"/>
    <cellStyle name="Header2 6 2 6 4" xfId="26322"/>
    <cellStyle name="Header2 6 2 6 5" xfId="26323"/>
    <cellStyle name="Header2 6 2 7" xfId="26324"/>
    <cellStyle name="Header2 6 2 7 2" xfId="26325"/>
    <cellStyle name="Header2 6 2 7 2 2" xfId="26326"/>
    <cellStyle name="Header2 6 2 7 2 2 2" xfId="26327"/>
    <cellStyle name="Header2 6 2 7 2 2 3" xfId="26328"/>
    <cellStyle name="Header2 6 2 7 2 2 4" xfId="26329"/>
    <cellStyle name="Header2 6 2 7 2 2 5" xfId="26330"/>
    <cellStyle name="Header2 6 2 7 2 3" xfId="26331"/>
    <cellStyle name="Header2 6 2 7 2 3 2" xfId="26332"/>
    <cellStyle name="Header2 6 2 7 2 3 3" xfId="26333"/>
    <cellStyle name="Header2 6 2 7 2 3 4" xfId="26334"/>
    <cellStyle name="Header2 6 2 7 2 4" xfId="26335"/>
    <cellStyle name="Header2 6 2 7 2 5" xfId="26336"/>
    <cellStyle name="Header2 6 2 7 2 6" xfId="26337"/>
    <cellStyle name="Header2 6 2 7 3" xfId="26338"/>
    <cellStyle name="Header2 6 2 7 3 2" xfId="26339"/>
    <cellStyle name="Header2 6 2 7 3 2 2" xfId="26340"/>
    <cellStyle name="Header2 6 2 7 3 2 3" xfId="26341"/>
    <cellStyle name="Header2 6 2 7 3 2 4" xfId="26342"/>
    <cellStyle name="Header2 6 2 7 3 3" xfId="26343"/>
    <cellStyle name="Header2 6 2 7 3 3 2" xfId="26344"/>
    <cellStyle name="Header2 6 2 7 3 3 3" xfId="26345"/>
    <cellStyle name="Header2 6 2 7 3 3 4" xfId="26346"/>
    <cellStyle name="Header2 6 2 7 3 4" xfId="26347"/>
    <cellStyle name="Header2 6 2 7 3 5" xfId="26348"/>
    <cellStyle name="Header2 6 2 7 3 6" xfId="26349"/>
    <cellStyle name="Header2 6 2 7 4" xfId="26350"/>
    <cellStyle name="Header2 6 2 7 5" xfId="26351"/>
    <cellStyle name="Header2 6 2 8" xfId="26352"/>
    <cellStyle name="Header2 6 2 8 2" xfId="26353"/>
    <cellStyle name="Header2 6 2 8 2 2" xfId="26354"/>
    <cellStyle name="Header2 6 2 8 2 2 2" xfId="26355"/>
    <cellStyle name="Header2 6 2 8 2 2 3" xfId="26356"/>
    <cellStyle name="Header2 6 2 8 2 2 4" xfId="26357"/>
    <cellStyle name="Header2 6 2 8 2 2 5" xfId="26358"/>
    <cellStyle name="Header2 6 2 8 2 3" xfId="26359"/>
    <cellStyle name="Header2 6 2 8 2 3 2" xfId="26360"/>
    <cellStyle name="Header2 6 2 8 2 3 3" xfId="26361"/>
    <cellStyle name="Header2 6 2 8 2 3 4" xfId="26362"/>
    <cellStyle name="Header2 6 2 8 2 4" xfId="26363"/>
    <cellStyle name="Header2 6 2 8 2 5" xfId="26364"/>
    <cellStyle name="Header2 6 2 8 2 6" xfId="26365"/>
    <cellStyle name="Header2 6 2 8 3" xfId="26366"/>
    <cellStyle name="Header2 6 2 8 3 2" xfId="26367"/>
    <cellStyle name="Header2 6 2 8 3 2 2" xfId="26368"/>
    <cellStyle name="Header2 6 2 8 3 2 3" xfId="26369"/>
    <cellStyle name="Header2 6 2 8 3 2 4" xfId="26370"/>
    <cellStyle name="Header2 6 2 8 3 3" xfId="26371"/>
    <cellStyle name="Header2 6 2 8 3 3 2" xfId="26372"/>
    <cellStyle name="Header2 6 2 8 3 3 3" xfId="26373"/>
    <cellStyle name="Header2 6 2 8 3 3 4" xfId="26374"/>
    <cellStyle name="Header2 6 2 8 3 4" xfId="26375"/>
    <cellStyle name="Header2 6 2 8 3 5" xfId="26376"/>
    <cellStyle name="Header2 6 2 8 3 6" xfId="26377"/>
    <cellStyle name="Header2 6 2 8 4" xfId="26378"/>
    <cellStyle name="Header2 6 2 8 5" xfId="26379"/>
    <cellStyle name="Header2 6 2 9" xfId="26380"/>
    <cellStyle name="Header2 6 2 9 2" xfId="26381"/>
    <cellStyle name="Header2 6 2 9 2 2" xfId="26382"/>
    <cellStyle name="Header2 6 2 9 2 2 2" xfId="26383"/>
    <cellStyle name="Header2 6 2 9 2 2 3" xfId="26384"/>
    <cellStyle name="Header2 6 2 9 2 2 4" xfId="26385"/>
    <cellStyle name="Header2 6 2 9 2 2 5" xfId="26386"/>
    <cellStyle name="Header2 6 2 9 2 3" xfId="26387"/>
    <cellStyle name="Header2 6 2 9 2 3 2" xfId="26388"/>
    <cellStyle name="Header2 6 2 9 2 3 3" xfId="26389"/>
    <cellStyle name="Header2 6 2 9 2 3 4" xfId="26390"/>
    <cellStyle name="Header2 6 2 9 2 4" xfId="26391"/>
    <cellStyle name="Header2 6 2 9 2 5" xfId="26392"/>
    <cellStyle name="Header2 6 2 9 2 6" xfId="26393"/>
    <cellStyle name="Header2 6 2 9 3" xfId="26394"/>
    <cellStyle name="Header2 6 2 9 3 2" xfId="26395"/>
    <cellStyle name="Header2 6 2 9 3 2 2" xfId="26396"/>
    <cellStyle name="Header2 6 2 9 3 2 3" xfId="26397"/>
    <cellStyle name="Header2 6 2 9 3 2 4" xfId="26398"/>
    <cellStyle name="Header2 6 2 9 3 3" xfId="26399"/>
    <cellStyle name="Header2 6 2 9 3 3 2" xfId="26400"/>
    <cellStyle name="Header2 6 2 9 3 3 3" xfId="26401"/>
    <cellStyle name="Header2 6 2 9 3 3 4" xfId="26402"/>
    <cellStyle name="Header2 6 2 9 3 4" xfId="26403"/>
    <cellStyle name="Header2 6 2 9 3 5" xfId="26404"/>
    <cellStyle name="Header2 6 2 9 3 6" xfId="26405"/>
    <cellStyle name="Header2 6 2 9 4" xfId="26406"/>
    <cellStyle name="Header2 6 2 9 5" xfId="26407"/>
    <cellStyle name="Header2 6 3" xfId="26408"/>
    <cellStyle name="Header2 6 3 10" xfId="26409"/>
    <cellStyle name="Header2 6 3 10 2" xfId="26410"/>
    <cellStyle name="Header2 6 3 10 2 2" xfId="26411"/>
    <cellStyle name="Header2 6 3 10 2 2 2" xfId="26412"/>
    <cellStyle name="Header2 6 3 10 2 2 3" xfId="26413"/>
    <cellStyle name="Header2 6 3 10 2 2 4" xfId="26414"/>
    <cellStyle name="Header2 6 3 10 2 2 5" xfId="26415"/>
    <cellStyle name="Header2 6 3 10 2 3" xfId="26416"/>
    <cellStyle name="Header2 6 3 10 2 3 2" xfId="26417"/>
    <cellStyle name="Header2 6 3 10 2 3 3" xfId="26418"/>
    <cellStyle name="Header2 6 3 10 2 3 4" xfId="26419"/>
    <cellStyle name="Header2 6 3 10 2 4" xfId="26420"/>
    <cellStyle name="Header2 6 3 10 2 5" xfId="26421"/>
    <cellStyle name="Header2 6 3 10 2 6" xfId="26422"/>
    <cellStyle name="Header2 6 3 10 3" xfId="26423"/>
    <cellStyle name="Header2 6 3 10 3 2" xfId="26424"/>
    <cellStyle name="Header2 6 3 10 3 2 2" xfId="26425"/>
    <cellStyle name="Header2 6 3 10 3 2 3" xfId="26426"/>
    <cellStyle name="Header2 6 3 10 3 2 4" xfId="26427"/>
    <cellStyle name="Header2 6 3 10 3 3" xfId="26428"/>
    <cellStyle name="Header2 6 3 10 3 3 2" xfId="26429"/>
    <cellStyle name="Header2 6 3 10 3 3 3" xfId="26430"/>
    <cellStyle name="Header2 6 3 10 3 3 4" xfId="26431"/>
    <cellStyle name="Header2 6 3 10 3 4" xfId="26432"/>
    <cellStyle name="Header2 6 3 10 3 5" xfId="26433"/>
    <cellStyle name="Header2 6 3 10 3 6" xfId="26434"/>
    <cellStyle name="Header2 6 3 10 4" xfId="26435"/>
    <cellStyle name="Header2 6 3 10 5" xfId="26436"/>
    <cellStyle name="Header2 6 3 11" xfId="26437"/>
    <cellStyle name="Header2 6 3 11 2" xfId="26438"/>
    <cellStyle name="Header2 6 3 11 2 2" xfId="26439"/>
    <cellStyle name="Header2 6 3 11 2 2 2" xfId="26440"/>
    <cellStyle name="Header2 6 3 11 2 2 3" xfId="26441"/>
    <cellStyle name="Header2 6 3 11 2 2 4" xfId="26442"/>
    <cellStyle name="Header2 6 3 11 2 2 5" xfId="26443"/>
    <cellStyle name="Header2 6 3 11 2 3" xfId="26444"/>
    <cellStyle name="Header2 6 3 11 2 3 2" xfId="26445"/>
    <cellStyle name="Header2 6 3 11 2 3 3" xfId="26446"/>
    <cellStyle name="Header2 6 3 11 2 3 4" xfId="26447"/>
    <cellStyle name="Header2 6 3 11 2 4" xfId="26448"/>
    <cellStyle name="Header2 6 3 11 2 5" xfId="26449"/>
    <cellStyle name="Header2 6 3 11 2 6" xfId="26450"/>
    <cellStyle name="Header2 6 3 11 3" xfId="26451"/>
    <cellStyle name="Header2 6 3 11 3 2" xfId="26452"/>
    <cellStyle name="Header2 6 3 11 3 2 2" xfId="26453"/>
    <cellStyle name="Header2 6 3 11 3 2 3" xfId="26454"/>
    <cellStyle name="Header2 6 3 11 3 2 4" xfId="26455"/>
    <cellStyle name="Header2 6 3 11 3 3" xfId="26456"/>
    <cellStyle name="Header2 6 3 11 3 3 2" xfId="26457"/>
    <cellStyle name="Header2 6 3 11 3 3 3" xfId="26458"/>
    <cellStyle name="Header2 6 3 11 3 3 4" xfId="26459"/>
    <cellStyle name="Header2 6 3 11 3 4" xfId="26460"/>
    <cellStyle name="Header2 6 3 11 3 5" xfId="26461"/>
    <cellStyle name="Header2 6 3 11 3 6" xfId="26462"/>
    <cellStyle name="Header2 6 3 11 4" xfId="26463"/>
    <cellStyle name="Header2 6 3 11 5" xfId="26464"/>
    <cellStyle name="Header2 6 3 12" xfId="26465"/>
    <cellStyle name="Header2 6 3 12 2" xfId="26466"/>
    <cellStyle name="Header2 6 3 12 2 2" xfId="26467"/>
    <cellStyle name="Header2 6 3 12 2 2 2" xfId="26468"/>
    <cellStyle name="Header2 6 3 12 2 2 3" xfId="26469"/>
    <cellStyle name="Header2 6 3 12 2 2 4" xfId="26470"/>
    <cellStyle name="Header2 6 3 12 2 2 5" xfId="26471"/>
    <cellStyle name="Header2 6 3 12 2 3" xfId="26472"/>
    <cellStyle name="Header2 6 3 12 2 3 2" xfId="26473"/>
    <cellStyle name="Header2 6 3 12 2 3 3" xfId="26474"/>
    <cellStyle name="Header2 6 3 12 2 3 4" xfId="26475"/>
    <cellStyle name="Header2 6 3 12 2 4" xfId="26476"/>
    <cellStyle name="Header2 6 3 12 2 5" xfId="26477"/>
    <cellStyle name="Header2 6 3 12 2 6" xfId="26478"/>
    <cellStyle name="Header2 6 3 12 3" xfId="26479"/>
    <cellStyle name="Header2 6 3 12 3 2" xfId="26480"/>
    <cellStyle name="Header2 6 3 12 3 2 2" xfId="26481"/>
    <cellStyle name="Header2 6 3 12 3 2 3" xfId="26482"/>
    <cellStyle name="Header2 6 3 12 3 2 4" xfId="26483"/>
    <cellStyle name="Header2 6 3 12 3 3" xfId="26484"/>
    <cellStyle name="Header2 6 3 12 3 3 2" xfId="26485"/>
    <cellStyle name="Header2 6 3 12 3 3 3" xfId="26486"/>
    <cellStyle name="Header2 6 3 12 3 3 4" xfId="26487"/>
    <cellStyle name="Header2 6 3 12 3 4" xfId="26488"/>
    <cellStyle name="Header2 6 3 12 3 5" xfId="26489"/>
    <cellStyle name="Header2 6 3 12 3 6" xfId="26490"/>
    <cellStyle name="Header2 6 3 12 4" xfId="26491"/>
    <cellStyle name="Header2 6 3 12 5" xfId="26492"/>
    <cellStyle name="Header2 6 3 2" xfId="26493"/>
    <cellStyle name="Header2 6 3 2 2" xfId="26494"/>
    <cellStyle name="Header2 6 3 2 2 2" xfId="26495"/>
    <cellStyle name="Header2 6 3 2 2 3" xfId="26496"/>
    <cellStyle name="Header2 6 3 2 3" xfId="26497"/>
    <cellStyle name="Header2 6 3 3" xfId="26498"/>
    <cellStyle name="Header2 6 3 3 2" xfId="26499"/>
    <cellStyle name="Header2 6 3 3 2 2" xfId="26500"/>
    <cellStyle name="Header2 6 3 3 2 3" xfId="26501"/>
    <cellStyle name="Header2 6 3 3 3" xfId="26502"/>
    <cellStyle name="Header2 6 3 4" xfId="26503"/>
    <cellStyle name="Header2 6 3 4 2" xfId="26504"/>
    <cellStyle name="Header2 6 3 4 2 2" xfId="26505"/>
    <cellStyle name="Header2 6 3 4 2 3" xfId="26506"/>
    <cellStyle name="Header2 6 3 4 3" xfId="26507"/>
    <cellStyle name="Header2 6 3 5" xfId="26508"/>
    <cellStyle name="Header2 6 3 5 2" xfId="26509"/>
    <cellStyle name="Header2 6 3 5 2 2" xfId="26510"/>
    <cellStyle name="Header2 6 3 5 2 2 2" xfId="26511"/>
    <cellStyle name="Header2 6 3 5 2 2 3" xfId="26512"/>
    <cellStyle name="Header2 6 3 5 2 2 4" xfId="26513"/>
    <cellStyle name="Header2 6 3 5 2 2 5" xfId="26514"/>
    <cellStyle name="Header2 6 3 5 2 3" xfId="26515"/>
    <cellStyle name="Header2 6 3 5 2 3 2" xfId="26516"/>
    <cellStyle name="Header2 6 3 5 2 3 3" xfId="26517"/>
    <cellStyle name="Header2 6 3 5 2 3 4" xfId="26518"/>
    <cellStyle name="Header2 6 3 5 2 4" xfId="26519"/>
    <cellStyle name="Header2 6 3 5 2 5" xfId="26520"/>
    <cellStyle name="Header2 6 3 5 2 6" xfId="26521"/>
    <cellStyle name="Header2 6 3 5 3" xfId="26522"/>
    <cellStyle name="Header2 6 3 5 3 2" xfId="26523"/>
    <cellStyle name="Header2 6 3 5 3 2 2" xfId="26524"/>
    <cellStyle name="Header2 6 3 5 3 2 3" xfId="26525"/>
    <cellStyle name="Header2 6 3 5 3 2 4" xfId="26526"/>
    <cellStyle name="Header2 6 3 5 3 3" xfId="26527"/>
    <cellStyle name="Header2 6 3 5 3 3 2" xfId="26528"/>
    <cellStyle name="Header2 6 3 5 3 3 3" xfId="26529"/>
    <cellStyle name="Header2 6 3 5 3 3 4" xfId="26530"/>
    <cellStyle name="Header2 6 3 5 3 4" xfId="26531"/>
    <cellStyle name="Header2 6 3 5 3 5" xfId="26532"/>
    <cellStyle name="Header2 6 3 5 3 6" xfId="26533"/>
    <cellStyle name="Header2 6 3 5 4" xfId="26534"/>
    <cellStyle name="Header2 6 3 5 5" xfId="26535"/>
    <cellStyle name="Header2 6 3 6" xfId="26536"/>
    <cellStyle name="Header2 6 3 6 2" xfId="26537"/>
    <cellStyle name="Header2 6 3 6 2 2" xfId="26538"/>
    <cellStyle name="Header2 6 3 6 2 2 2" xfId="26539"/>
    <cellStyle name="Header2 6 3 6 2 2 3" xfId="26540"/>
    <cellStyle name="Header2 6 3 6 2 2 4" xfId="26541"/>
    <cellStyle name="Header2 6 3 6 2 2 5" xfId="26542"/>
    <cellStyle name="Header2 6 3 6 2 3" xfId="26543"/>
    <cellStyle name="Header2 6 3 6 2 3 2" xfId="26544"/>
    <cellStyle name="Header2 6 3 6 2 3 3" xfId="26545"/>
    <cellStyle name="Header2 6 3 6 2 3 4" xfId="26546"/>
    <cellStyle name="Header2 6 3 6 2 4" xfId="26547"/>
    <cellStyle name="Header2 6 3 6 2 5" xfId="26548"/>
    <cellStyle name="Header2 6 3 6 2 6" xfId="26549"/>
    <cellStyle name="Header2 6 3 6 3" xfId="26550"/>
    <cellStyle name="Header2 6 3 6 3 2" xfId="26551"/>
    <cellStyle name="Header2 6 3 6 3 2 2" xfId="26552"/>
    <cellStyle name="Header2 6 3 6 3 2 3" xfId="26553"/>
    <cellStyle name="Header2 6 3 6 3 2 4" xfId="26554"/>
    <cellStyle name="Header2 6 3 6 3 3" xfId="26555"/>
    <cellStyle name="Header2 6 3 6 3 3 2" xfId="26556"/>
    <cellStyle name="Header2 6 3 6 3 3 3" xfId="26557"/>
    <cellStyle name="Header2 6 3 6 3 3 4" xfId="26558"/>
    <cellStyle name="Header2 6 3 6 3 4" xfId="26559"/>
    <cellStyle name="Header2 6 3 6 3 5" xfId="26560"/>
    <cellStyle name="Header2 6 3 6 3 6" xfId="26561"/>
    <cellStyle name="Header2 6 3 6 4" xfId="26562"/>
    <cellStyle name="Header2 6 3 6 5" xfId="26563"/>
    <cellStyle name="Header2 6 3 7" xfId="26564"/>
    <cellStyle name="Header2 6 3 7 2" xfId="26565"/>
    <cellStyle name="Header2 6 3 7 2 2" xfId="26566"/>
    <cellStyle name="Header2 6 3 7 2 2 2" xfId="26567"/>
    <cellStyle name="Header2 6 3 7 2 2 3" xfId="26568"/>
    <cellStyle name="Header2 6 3 7 2 2 4" xfId="26569"/>
    <cellStyle name="Header2 6 3 7 2 2 5" xfId="26570"/>
    <cellStyle name="Header2 6 3 7 2 3" xfId="26571"/>
    <cellStyle name="Header2 6 3 7 2 3 2" xfId="26572"/>
    <cellStyle name="Header2 6 3 7 2 3 3" xfId="26573"/>
    <cellStyle name="Header2 6 3 7 2 3 4" xfId="26574"/>
    <cellStyle name="Header2 6 3 7 2 4" xfId="26575"/>
    <cellStyle name="Header2 6 3 7 2 5" xfId="26576"/>
    <cellStyle name="Header2 6 3 7 2 6" xfId="26577"/>
    <cellStyle name="Header2 6 3 7 3" xfId="26578"/>
    <cellStyle name="Header2 6 3 7 3 2" xfId="26579"/>
    <cellStyle name="Header2 6 3 7 3 2 2" xfId="26580"/>
    <cellStyle name="Header2 6 3 7 3 2 3" xfId="26581"/>
    <cellStyle name="Header2 6 3 7 3 2 4" xfId="26582"/>
    <cellStyle name="Header2 6 3 7 3 3" xfId="26583"/>
    <cellStyle name="Header2 6 3 7 3 3 2" xfId="26584"/>
    <cellStyle name="Header2 6 3 7 3 3 3" xfId="26585"/>
    <cellStyle name="Header2 6 3 7 3 3 4" xfId="26586"/>
    <cellStyle name="Header2 6 3 7 3 4" xfId="26587"/>
    <cellStyle name="Header2 6 3 7 3 5" xfId="26588"/>
    <cellStyle name="Header2 6 3 7 3 6" xfId="26589"/>
    <cellStyle name="Header2 6 3 7 4" xfId="26590"/>
    <cellStyle name="Header2 6 3 7 5" xfId="26591"/>
    <cellStyle name="Header2 6 3 8" xfId="26592"/>
    <cellStyle name="Header2 6 3 8 2" xfId="26593"/>
    <cellStyle name="Header2 6 3 8 2 2" xfId="26594"/>
    <cellStyle name="Header2 6 3 8 2 2 2" xfId="26595"/>
    <cellStyle name="Header2 6 3 8 2 2 3" xfId="26596"/>
    <cellStyle name="Header2 6 3 8 2 2 4" xfId="26597"/>
    <cellStyle name="Header2 6 3 8 2 2 5" xfId="26598"/>
    <cellStyle name="Header2 6 3 8 2 3" xfId="26599"/>
    <cellStyle name="Header2 6 3 8 2 3 2" xfId="26600"/>
    <cellStyle name="Header2 6 3 8 2 3 3" xfId="26601"/>
    <cellStyle name="Header2 6 3 8 2 3 4" xfId="26602"/>
    <cellStyle name="Header2 6 3 8 2 4" xfId="26603"/>
    <cellStyle name="Header2 6 3 8 2 5" xfId="26604"/>
    <cellStyle name="Header2 6 3 8 2 6" xfId="26605"/>
    <cellStyle name="Header2 6 3 8 3" xfId="26606"/>
    <cellStyle name="Header2 6 3 8 3 2" xfId="26607"/>
    <cellStyle name="Header2 6 3 8 3 2 2" xfId="26608"/>
    <cellStyle name="Header2 6 3 8 3 2 3" xfId="26609"/>
    <cellStyle name="Header2 6 3 8 3 2 4" xfId="26610"/>
    <cellStyle name="Header2 6 3 8 3 3" xfId="26611"/>
    <cellStyle name="Header2 6 3 8 3 3 2" xfId="26612"/>
    <cellStyle name="Header2 6 3 8 3 3 3" xfId="26613"/>
    <cellStyle name="Header2 6 3 8 3 3 4" xfId="26614"/>
    <cellStyle name="Header2 6 3 8 3 4" xfId="26615"/>
    <cellStyle name="Header2 6 3 8 3 5" xfId="26616"/>
    <cellStyle name="Header2 6 3 8 3 6" xfId="26617"/>
    <cellStyle name="Header2 6 3 8 4" xfId="26618"/>
    <cellStyle name="Header2 6 3 8 5" xfId="26619"/>
    <cellStyle name="Header2 6 3 9" xfId="26620"/>
    <cellStyle name="Header2 6 3 9 2" xfId="26621"/>
    <cellStyle name="Header2 6 3 9 2 2" xfId="26622"/>
    <cellStyle name="Header2 6 3 9 2 2 2" xfId="26623"/>
    <cellStyle name="Header2 6 3 9 2 2 3" xfId="26624"/>
    <cellStyle name="Header2 6 3 9 2 2 4" xfId="26625"/>
    <cellStyle name="Header2 6 3 9 2 2 5" xfId="26626"/>
    <cellStyle name="Header2 6 3 9 2 3" xfId="26627"/>
    <cellStyle name="Header2 6 3 9 2 3 2" xfId="26628"/>
    <cellStyle name="Header2 6 3 9 2 3 3" xfId="26629"/>
    <cellStyle name="Header2 6 3 9 2 3 4" xfId="26630"/>
    <cellStyle name="Header2 6 3 9 2 4" xfId="26631"/>
    <cellStyle name="Header2 6 3 9 2 5" xfId="26632"/>
    <cellStyle name="Header2 6 3 9 2 6" xfId="26633"/>
    <cellStyle name="Header2 6 3 9 3" xfId="26634"/>
    <cellStyle name="Header2 6 3 9 3 2" xfId="26635"/>
    <cellStyle name="Header2 6 3 9 3 2 2" xfId="26636"/>
    <cellStyle name="Header2 6 3 9 3 2 3" xfId="26637"/>
    <cellStyle name="Header2 6 3 9 3 2 4" xfId="26638"/>
    <cellStyle name="Header2 6 3 9 3 3" xfId="26639"/>
    <cellStyle name="Header2 6 3 9 3 3 2" xfId="26640"/>
    <cellStyle name="Header2 6 3 9 3 3 3" xfId="26641"/>
    <cellStyle name="Header2 6 3 9 3 3 4" xfId="26642"/>
    <cellStyle name="Header2 6 3 9 3 4" xfId="26643"/>
    <cellStyle name="Header2 6 3 9 3 5" xfId="26644"/>
    <cellStyle name="Header2 6 3 9 3 6" xfId="26645"/>
    <cellStyle name="Header2 6 3 9 4" xfId="26646"/>
    <cellStyle name="Header2 6 3 9 5" xfId="26647"/>
    <cellStyle name="Header2 7" xfId="26648"/>
    <cellStyle name="Header2 7 2" xfId="26649"/>
    <cellStyle name="Header2 7 2 10" xfId="26650"/>
    <cellStyle name="Header2 7 2 10 2" xfId="26651"/>
    <cellStyle name="Header2 7 2 10 2 2" xfId="26652"/>
    <cellStyle name="Header2 7 2 10 2 2 2" xfId="26653"/>
    <cellStyle name="Header2 7 2 10 2 2 3" xfId="26654"/>
    <cellStyle name="Header2 7 2 10 2 2 4" xfId="26655"/>
    <cellStyle name="Header2 7 2 10 2 2 5" xfId="26656"/>
    <cellStyle name="Header2 7 2 10 2 3" xfId="26657"/>
    <cellStyle name="Header2 7 2 10 2 3 2" xfId="26658"/>
    <cellStyle name="Header2 7 2 10 2 3 3" xfId="26659"/>
    <cellStyle name="Header2 7 2 10 2 3 4" xfId="26660"/>
    <cellStyle name="Header2 7 2 10 2 4" xfId="26661"/>
    <cellStyle name="Header2 7 2 10 2 5" xfId="26662"/>
    <cellStyle name="Header2 7 2 10 2 6" xfId="26663"/>
    <cellStyle name="Header2 7 2 10 3" xfId="26664"/>
    <cellStyle name="Header2 7 2 10 3 2" xfId="26665"/>
    <cellStyle name="Header2 7 2 10 3 2 2" xfId="26666"/>
    <cellStyle name="Header2 7 2 10 3 2 3" xfId="26667"/>
    <cellStyle name="Header2 7 2 10 3 2 4" xfId="26668"/>
    <cellStyle name="Header2 7 2 10 3 3" xfId="26669"/>
    <cellStyle name="Header2 7 2 10 3 3 2" xfId="26670"/>
    <cellStyle name="Header2 7 2 10 3 3 3" xfId="26671"/>
    <cellStyle name="Header2 7 2 10 3 3 4" xfId="26672"/>
    <cellStyle name="Header2 7 2 10 3 4" xfId="26673"/>
    <cellStyle name="Header2 7 2 10 3 5" xfId="26674"/>
    <cellStyle name="Header2 7 2 10 3 6" xfId="26675"/>
    <cellStyle name="Header2 7 2 10 4" xfId="26676"/>
    <cellStyle name="Header2 7 2 10 5" xfId="26677"/>
    <cellStyle name="Header2 7 2 11" xfId="26678"/>
    <cellStyle name="Header2 7 2 11 2" xfId="26679"/>
    <cellStyle name="Header2 7 2 11 2 2" xfId="26680"/>
    <cellStyle name="Header2 7 2 11 2 2 2" xfId="26681"/>
    <cellStyle name="Header2 7 2 11 2 2 3" xfId="26682"/>
    <cellStyle name="Header2 7 2 11 2 2 4" xfId="26683"/>
    <cellStyle name="Header2 7 2 11 2 2 5" xfId="26684"/>
    <cellStyle name="Header2 7 2 11 2 3" xfId="26685"/>
    <cellStyle name="Header2 7 2 11 2 3 2" xfId="26686"/>
    <cellStyle name="Header2 7 2 11 2 3 3" xfId="26687"/>
    <cellStyle name="Header2 7 2 11 2 3 4" xfId="26688"/>
    <cellStyle name="Header2 7 2 11 2 4" xfId="26689"/>
    <cellStyle name="Header2 7 2 11 2 5" xfId="26690"/>
    <cellStyle name="Header2 7 2 11 2 6" xfId="26691"/>
    <cellStyle name="Header2 7 2 11 3" xfId="26692"/>
    <cellStyle name="Header2 7 2 11 3 2" xfId="26693"/>
    <cellStyle name="Header2 7 2 11 3 2 2" xfId="26694"/>
    <cellStyle name="Header2 7 2 11 3 2 3" xfId="26695"/>
    <cellStyle name="Header2 7 2 11 3 2 4" xfId="26696"/>
    <cellStyle name="Header2 7 2 11 3 3" xfId="26697"/>
    <cellStyle name="Header2 7 2 11 3 3 2" xfId="26698"/>
    <cellStyle name="Header2 7 2 11 3 3 3" xfId="26699"/>
    <cellStyle name="Header2 7 2 11 3 3 4" xfId="26700"/>
    <cellStyle name="Header2 7 2 11 3 4" xfId="26701"/>
    <cellStyle name="Header2 7 2 11 3 5" xfId="26702"/>
    <cellStyle name="Header2 7 2 11 3 6" xfId="26703"/>
    <cellStyle name="Header2 7 2 11 4" xfId="26704"/>
    <cellStyle name="Header2 7 2 11 5" xfId="26705"/>
    <cellStyle name="Header2 7 2 12" xfId="26706"/>
    <cellStyle name="Header2 7 2 12 2" xfId="26707"/>
    <cellStyle name="Header2 7 2 12 2 2" xfId="26708"/>
    <cellStyle name="Header2 7 2 12 2 2 2" xfId="26709"/>
    <cellStyle name="Header2 7 2 12 2 2 3" xfId="26710"/>
    <cellStyle name="Header2 7 2 12 2 2 4" xfId="26711"/>
    <cellStyle name="Header2 7 2 12 2 2 5" xfId="26712"/>
    <cellStyle name="Header2 7 2 12 2 3" xfId="26713"/>
    <cellStyle name="Header2 7 2 12 2 3 2" xfId="26714"/>
    <cellStyle name="Header2 7 2 12 2 3 3" xfId="26715"/>
    <cellStyle name="Header2 7 2 12 2 3 4" xfId="26716"/>
    <cellStyle name="Header2 7 2 12 2 4" xfId="26717"/>
    <cellStyle name="Header2 7 2 12 2 5" xfId="26718"/>
    <cellStyle name="Header2 7 2 12 2 6" xfId="26719"/>
    <cellStyle name="Header2 7 2 12 3" xfId="26720"/>
    <cellStyle name="Header2 7 2 12 3 2" xfId="26721"/>
    <cellStyle name="Header2 7 2 12 3 2 2" xfId="26722"/>
    <cellStyle name="Header2 7 2 12 3 2 3" xfId="26723"/>
    <cellStyle name="Header2 7 2 12 3 2 4" xfId="26724"/>
    <cellStyle name="Header2 7 2 12 3 3" xfId="26725"/>
    <cellStyle name="Header2 7 2 12 3 3 2" xfId="26726"/>
    <cellStyle name="Header2 7 2 12 3 3 3" xfId="26727"/>
    <cellStyle name="Header2 7 2 12 3 3 4" xfId="26728"/>
    <cellStyle name="Header2 7 2 12 3 4" xfId="26729"/>
    <cellStyle name="Header2 7 2 12 3 5" xfId="26730"/>
    <cellStyle name="Header2 7 2 12 3 6" xfId="26731"/>
    <cellStyle name="Header2 7 2 12 4" xfId="26732"/>
    <cellStyle name="Header2 7 2 12 5" xfId="26733"/>
    <cellStyle name="Header2 7 2 13" xfId="26734"/>
    <cellStyle name="Header2 7 2 13 2" xfId="26735"/>
    <cellStyle name="Header2 7 2 13 2 2" xfId="26736"/>
    <cellStyle name="Header2 7 2 13 2 2 2" xfId="26737"/>
    <cellStyle name="Header2 7 2 13 2 2 3" xfId="26738"/>
    <cellStyle name="Header2 7 2 13 2 2 4" xfId="26739"/>
    <cellStyle name="Header2 7 2 13 2 2 5" xfId="26740"/>
    <cellStyle name="Header2 7 2 13 2 3" xfId="26741"/>
    <cellStyle name="Header2 7 2 13 2 3 2" xfId="26742"/>
    <cellStyle name="Header2 7 2 13 2 3 3" xfId="26743"/>
    <cellStyle name="Header2 7 2 13 2 3 4" xfId="26744"/>
    <cellStyle name="Header2 7 2 13 2 4" xfId="26745"/>
    <cellStyle name="Header2 7 2 13 2 5" xfId="26746"/>
    <cellStyle name="Header2 7 2 13 2 6" xfId="26747"/>
    <cellStyle name="Header2 7 2 13 3" xfId="26748"/>
    <cellStyle name="Header2 7 2 13 3 2" xfId="26749"/>
    <cellStyle name="Header2 7 2 13 3 2 2" xfId="26750"/>
    <cellStyle name="Header2 7 2 13 3 2 3" xfId="26751"/>
    <cellStyle name="Header2 7 2 13 3 2 4" xfId="26752"/>
    <cellStyle name="Header2 7 2 13 3 3" xfId="26753"/>
    <cellStyle name="Header2 7 2 13 3 3 2" xfId="26754"/>
    <cellStyle name="Header2 7 2 13 3 3 3" xfId="26755"/>
    <cellStyle name="Header2 7 2 13 3 3 4" xfId="26756"/>
    <cellStyle name="Header2 7 2 13 3 4" xfId="26757"/>
    <cellStyle name="Header2 7 2 13 3 5" xfId="26758"/>
    <cellStyle name="Header2 7 2 13 3 6" xfId="26759"/>
    <cellStyle name="Header2 7 2 13 4" xfId="26760"/>
    <cellStyle name="Header2 7 2 13 5" xfId="26761"/>
    <cellStyle name="Header2 7 2 2" xfId="26762"/>
    <cellStyle name="Header2 7 2 2 2" xfId="26763"/>
    <cellStyle name="Header2 7 2 2 2 2" xfId="26764"/>
    <cellStyle name="Header2 7 2 2 2 2 2" xfId="26765"/>
    <cellStyle name="Header2 7 2 2 2 2 2 2" xfId="26766"/>
    <cellStyle name="Header2 7 2 2 2 2 2 3" xfId="26767"/>
    <cellStyle name="Header2 7 2 2 2 2 2 4" xfId="26768"/>
    <cellStyle name="Header2 7 2 2 2 2 2 5" xfId="26769"/>
    <cellStyle name="Header2 7 2 2 2 2 3" xfId="26770"/>
    <cellStyle name="Header2 7 2 2 2 2 3 2" xfId="26771"/>
    <cellStyle name="Header2 7 2 2 2 2 3 3" xfId="26772"/>
    <cellStyle name="Header2 7 2 2 2 2 3 4" xfId="26773"/>
    <cellStyle name="Header2 7 2 2 2 2 4" xfId="26774"/>
    <cellStyle name="Header2 7 2 2 2 2 5" xfId="26775"/>
    <cellStyle name="Header2 7 2 2 2 2 6" xfId="26776"/>
    <cellStyle name="Header2 7 2 2 2 3" xfId="26777"/>
    <cellStyle name="Header2 7 2 2 2 3 2" xfId="26778"/>
    <cellStyle name="Header2 7 2 2 2 3 2 2" xfId="26779"/>
    <cellStyle name="Header2 7 2 2 2 3 2 3" xfId="26780"/>
    <cellStyle name="Header2 7 2 2 2 3 2 4" xfId="26781"/>
    <cellStyle name="Header2 7 2 2 2 3 3" xfId="26782"/>
    <cellStyle name="Header2 7 2 2 2 3 3 2" xfId="26783"/>
    <cellStyle name="Header2 7 2 2 2 3 3 3" xfId="26784"/>
    <cellStyle name="Header2 7 2 2 2 3 3 4" xfId="26785"/>
    <cellStyle name="Header2 7 2 2 2 3 4" xfId="26786"/>
    <cellStyle name="Header2 7 2 2 2 3 5" xfId="26787"/>
    <cellStyle name="Header2 7 2 2 2 3 6" xfId="26788"/>
    <cellStyle name="Header2 7 2 2 2 4" xfId="26789"/>
    <cellStyle name="Header2 7 2 2 2 5" xfId="26790"/>
    <cellStyle name="Header2 7 2 2 3" xfId="26791"/>
    <cellStyle name="Header2 7 2 2 3 2" xfId="26792"/>
    <cellStyle name="Header2 7 2 2 3 2 2" xfId="26793"/>
    <cellStyle name="Header2 7 2 2 3 2 2 2" xfId="26794"/>
    <cellStyle name="Header2 7 2 2 3 2 2 3" xfId="26795"/>
    <cellStyle name="Header2 7 2 2 3 2 2 4" xfId="26796"/>
    <cellStyle name="Header2 7 2 2 3 2 2 5" xfId="26797"/>
    <cellStyle name="Header2 7 2 2 3 2 3" xfId="26798"/>
    <cellStyle name="Header2 7 2 2 3 2 3 2" xfId="26799"/>
    <cellStyle name="Header2 7 2 2 3 2 3 3" xfId="26800"/>
    <cellStyle name="Header2 7 2 2 3 2 3 4" xfId="26801"/>
    <cellStyle name="Header2 7 2 2 3 2 4" xfId="26802"/>
    <cellStyle name="Header2 7 2 2 3 2 5" xfId="26803"/>
    <cellStyle name="Header2 7 2 2 3 2 6" xfId="26804"/>
    <cellStyle name="Header2 7 2 2 3 3" xfId="26805"/>
    <cellStyle name="Header2 7 2 2 3 3 2" xfId="26806"/>
    <cellStyle name="Header2 7 2 2 3 3 2 2" xfId="26807"/>
    <cellStyle name="Header2 7 2 2 3 3 2 3" xfId="26808"/>
    <cellStyle name="Header2 7 2 2 3 3 2 4" xfId="26809"/>
    <cellStyle name="Header2 7 2 2 3 3 3" xfId="26810"/>
    <cellStyle name="Header2 7 2 2 3 3 3 2" xfId="26811"/>
    <cellStyle name="Header2 7 2 2 3 3 3 3" xfId="26812"/>
    <cellStyle name="Header2 7 2 2 3 3 3 4" xfId="26813"/>
    <cellStyle name="Header2 7 2 2 3 3 4" xfId="26814"/>
    <cellStyle name="Header2 7 2 2 3 3 5" xfId="26815"/>
    <cellStyle name="Header2 7 2 2 3 3 6" xfId="26816"/>
    <cellStyle name="Header2 7 2 2 3 4" xfId="26817"/>
    <cellStyle name="Header2 7 2 2 3 5" xfId="26818"/>
    <cellStyle name="Header2 7 2 3" xfId="26819"/>
    <cellStyle name="Header2 7 2 3 2" xfId="26820"/>
    <cellStyle name="Header2 7 2 3 2 2" xfId="26821"/>
    <cellStyle name="Header2 7 2 3 2 3" xfId="26822"/>
    <cellStyle name="Header2 7 2 3 3" xfId="26823"/>
    <cellStyle name="Header2 7 2 4" xfId="26824"/>
    <cellStyle name="Header2 7 2 4 2" xfId="26825"/>
    <cellStyle name="Header2 7 2 4 2 2" xfId="26826"/>
    <cellStyle name="Header2 7 2 4 2 3" xfId="26827"/>
    <cellStyle name="Header2 7 2 4 3" xfId="26828"/>
    <cellStyle name="Header2 7 2 5" xfId="26829"/>
    <cellStyle name="Header2 7 2 5 2" xfId="26830"/>
    <cellStyle name="Header2 7 2 5 2 2" xfId="26831"/>
    <cellStyle name="Header2 7 2 5 2 3" xfId="26832"/>
    <cellStyle name="Header2 7 2 5 3" xfId="26833"/>
    <cellStyle name="Header2 7 2 6" xfId="26834"/>
    <cellStyle name="Header2 7 2 6 2" xfId="26835"/>
    <cellStyle name="Header2 7 2 6 2 2" xfId="26836"/>
    <cellStyle name="Header2 7 2 6 2 2 2" xfId="26837"/>
    <cellStyle name="Header2 7 2 6 2 2 3" xfId="26838"/>
    <cellStyle name="Header2 7 2 6 2 2 4" xfId="26839"/>
    <cellStyle name="Header2 7 2 6 2 2 5" xfId="26840"/>
    <cellStyle name="Header2 7 2 6 2 3" xfId="26841"/>
    <cellStyle name="Header2 7 2 6 2 3 2" xfId="26842"/>
    <cellStyle name="Header2 7 2 6 2 3 3" xfId="26843"/>
    <cellStyle name="Header2 7 2 6 2 3 4" xfId="26844"/>
    <cellStyle name="Header2 7 2 6 2 4" xfId="26845"/>
    <cellStyle name="Header2 7 2 6 2 5" xfId="26846"/>
    <cellStyle name="Header2 7 2 6 2 6" xfId="26847"/>
    <cellStyle name="Header2 7 2 6 3" xfId="26848"/>
    <cellStyle name="Header2 7 2 6 3 2" xfId="26849"/>
    <cellStyle name="Header2 7 2 6 3 2 2" xfId="26850"/>
    <cellStyle name="Header2 7 2 6 3 2 3" xfId="26851"/>
    <cellStyle name="Header2 7 2 6 3 2 4" xfId="26852"/>
    <cellStyle name="Header2 7 2 6 3 3" xfId="26853"/>
    <cellStyle name="Header2 7 2 6 3 3 2" xfId="26854"/>
    <cellStyle name="Header2 7 2 6 3 3 3" xfId="26855"/>
    <cellStyle name="Header2 7 2 6 3 3 4" xfId="26856"/>
    <cellStyle name="Header2 7 2 6 3 4" xfId="26857"/>
    <cellStyle name="Header2 7 2 6 3 5" xfId="26858"/>
    <cellStyle name="Header2 7 2 6 3 6" xfId="26859"/>
    <cellStyle name="Header2 7 2 6 4" xfId="26860"/>
    <cellStyle name="Header2 7 2 6 5" xfId="26861"/>
    <cellStyle name="Header2 7 2 7" xfId="26862"/>
    <cellStyle name="Header2 7 2 7 2" xfId="26863"/>
    <cellStyle name="Header2 7 2 7 2 2" xfId="26864"/>
    <cellStyle name="Header2 7 2 7 2 2 2" xfId="26865"/>
    <cellStyle name="Header2 7 2 7 2 2 3" xfId="26866"/>
    <cellStyle name="Header2 7 2 7 2 2 4" xfId="26867"/>
    <cellStyle name="Header2 7 2 7 2 2 5" xfId="26868"/>
    <cellStyle name="Header2 7 2 7 2 3" xfId="26869"/>
    <cellStyle name="Header2 7 2 7 2 3 2" xfId="26870"/>
    <cellStyle name="Header2 7 2 7 2 3 3" xfId="26871"/>
    <cellStyle name="Header2 7 2 7 2 3 4" xfId="26872"/>
    <cellStyle name="Header2 7 2 7 2 4" xfId="26873"/>
    <cellStyle name="Header2 7 2 7 2 5" xfId="26874"/>
    <cellStyle name="Header2 7 2 7 2 6" xfId="26875"/>
    <cellStyle name="Header2 7 2 7 3" xfId="26876"/>
    <cellStyle name="Header2 7 2 7 3 2" xfId="26877"/>
    <cellStyle name="Header2 7 2 7 3 2 2" xfId="26878"/>
    <cellStyle name="Header2 7 2 7 3 2 3" xfId="26879"/>
    <cellStyle name="Header2 7 2 7 3 2 4" xfId="26880"/>
    <cellStyle name="Header2 7 2 7 3 3" xfId="26881"/>
    <cellStyle name="Header2 7 2 7 3 3 2" xfId="26882"/>
    <cellStyle name="Header2 7 2 7 3 3 3" xfId="26883"/>
    <cellStyle name="Header2 7 2 7 3 3 4" xfId="26884"/>
    <cellStyle name="Header2 7 2 7 3 4" xfId="26885"/>
    <cellStyle name="Header2 7 2 7 3 5" xfId="26886"/>
    <cellStyle name="Header2 7 2 7 3 6" xfId="26887"/>
    <cellStyle name="Header2 7 2 7 4" xfId="26888"/>
    <cellStyle name="Header2 7 2 7 5" xfId="26889"/>
    <cellStyle name="Header2 7 2 8" xfId="26890"/>
    <cellStyle name="Header2 7 2 8 2" xfId="26891"/>
    <cellStyle name="Header2 7 2 8 2 2" xfId="26892"/>
    <cellStyle name="Header2 7 2 8 2 2 2" xfId="26893"/>
    <cellStyle name="Header2 7 2 8 2 2 3" xfId="26894"/>
    <cellStyle name="Header2 7 2 8 2 2 4" xfId="26895"/>
    <cellStyle name="Header2 7 2 8 2 2 5" xfId="26896"/>
    <cellStyle name="Header2 7 2 8 2 3" xfId="26897"/>
    <cellStyle name="Header2 7 2 8 2 3 2" xfId="26898"/>
    <cellStyle name="Header2 7 2 8 2 3 3" xfId="26899"/>
    <cellStyle name="Header2 7 2 8 2 3 4" xfId="26900"/>
    <cellStyle name="Header2 7 2 8 2 4" xfId="26901"/>
    <cellStyle name="Header2 7 2 8 2 5" xfId="26902"/>
    <cellStyle name="Header2 7 2 8 2 6" xfId="26903"/>
    <cellStyle name="Header2 7 2 8 3" xfId="26904"/>
    <cellStyle name="Header2 7 2 8 3 2" xfId="26905"/>
    <cellStyle name="Header2 7 2 8 3 2 2" xfId="26906"/>
    <cellStyle name="Header2 7 2 8 3 2 3" xfId="26907"/>
    <cellStyle name="Header2 7 2 8 3 2 4" xfId="26908"/>
    <cellStyle name="Header2 7 2 8 3 3" xfId="26909"/>
    <cellStyle name="Header2 7 2 8 3 3 2" xfId="26910"/>
    <cellStyle name="Header2 7 2 8 3 3 3" xfId="26911"/>
    <cellStyle name="Header2 7 2 8 3 3 4" xfId="26912"/>
    <cellStyle name="Header2 7 2 8 3 4" xfId="26913"/>
    <cellStyle name="Header2 7 2 8 3 5" xfId="26914"/>
    <cellStyle name="Header2 7 2 8 3 6" xfId="26915"/>
    <cellStyle name="Header2 7 2 8 4" xfId="26916"/>
    <cellStyle name="Header2 7 2 8 5" xfId="26917"/>
    <cellStyle name="Header2 7 2 9" xfId="26918"/>
    <cellStyle name="Header2 7 2 9 2" xfId="26919"/>
    <cellStyle name="Header2 7 2 9 2 2" xfId="26920"/>
    <cellStyle name="Header2 7 2 9 2 2 2" xfId="26921"/>
    <cellStyle name="Header2 7 2 9 2 2 3" xfId="26922"/>
    <cellStyle name="Header2 7 2 9 2 2 4" xfId="26923"/>
    <cellStyle name="Header2 7 2 9 2 2 5" xfId="26924"/>
    <cellStyle name="Header2 7 2 9 2 3" xfId="26925"/>
    <cellStyle name="Header2 7 2 9 2 3 2" xfId="26926"/>
    <cellStyle name="Header2 7 2 9 2 3 3" xfId="26927"/>
    <cellStyle name="Header2 7 2 9 2 3 4" xfId="26928"/>
    <cellStyle name="Header2 7 2 9 2 4" xfId="26929"/>
    <cellStyle name="Header2 7 2 9 2 5" xfId="26930"/>
    <cellStyle name="Header2 7 2 9 2 6" xfId="26931"/>
    <cellStyle name="Header2 7 2 9 3" xfId="26932"/>
    <cellStyle name="Header2 7 2 9 3 2" xfId="26933"/>
    <cellStyle name="Header2 7 2 9 3 2 2" xfId="26934"/>
    <cellStyle name="Header2 7 2 9 3 2 3" xfId="26935"/>
    <cellStyle name="Header2 7 2 9 3 2 4" xfId="26936"/>
    <cellStyle name="Header2 7 2 9 3 3" xfId="26937"/>
    <cellStyle name="Header2 7 2 9 3 3 2" xfId="26938"/>
    <cellStyle name="Header2 7 2 9 3 3 3" xfId="26939"/>
    <cellStyle name="Header2 7 2 9 3 3 4" xfId="26940"/>
    <cellStyle name="Header2 7 2 9 3 4" xfId="26941"/>
    <cellStyle name="Header2 7 2 9 3 5" xfId="26942"/>
    <cellStyle name="Header2 7 2 9 3 6" xfId="26943"/>
    <cellStyle name="Header2 7 2 9 4" xfId="26944"/>
    <cellStyle name="Header2 7 2 9 5" xfId="26945"/>
    <cellStyle name="Header2 7 3" xfId="26946"/>
    <cellStyle name="Header2 7 3 10" xfId="26947"/>
    <cellStyle name="Header2 7 3 10 2" xfId="26948"/>
    <cellStyle name="Header2 7 3 10 2 2" xfId="26949"/>
    <cellStyle name="Header2 7 3 10 2 2 2" xfId="26950"/>
    <cellStyle name="Header2 7 3 10 2 2 3" xfId="26951"/>
    <cellStyle name="Header2 7 3 10 2 2 4" xfId="26952"/>
    <cellStyle name="Header2 7 3 10 2 2 5" xfId="26953"/>
    <cellStyle name="Header2 7 3 10 2 3" xfId="26954"/>
    <cellStyle name="Header2 7 3 10 2 3 2" xfId="26955"/>
    <cellStyle name="Header2 7 3 10 2 3 3" xfId="26956"/>
    <cellStyle name="Header2 7 3 10 2 3 4" xfId="26957"/>
    <cellStyle name="Header2 7 3 10 2 4" xfId="26958"/>
    <cellStyle name="Header2 7 3 10 2 5" xfId="26959"/>
    <cellStyle name="Header2 7 3 10 2 6" xfId="26960"/>
    <cellStyle name="Header2 7 3 10 3" xfId="26961"/>
    <cellStyle name="Header2 7 3 10 3 2" xfId="26962"/>
    <cellStyle name="Header2 7 3 10 3 2 2" xfId="26963"/>
    <cellStyle name="Header2 7 3 10 3 2 3" xfId="26964"/>
    <cellStyle name="Header2 7 3 10 3 2 4" xfId="26965"/>
    <cellStyle name="Header2 7 3 10 3 3" xfId="26966"/>
    <cellStyle name="Header2 7 3 10 3 3 2" xfId="26967"/>
    <cellStyle name="Header2 7 3 10 3 3 3" xfId="26968"/>
    <cellStyle name="Header2 7 3 10 3 3 4" xfId="26969"/>
    <cellStyle name="Header2 7 3 10 3 4" xfId="26970"/>
    <cellStyle name="Header2 7 3 10 3 5" xfId="26971"/>
    <cellStyle name="Header2 7 3 10 3 6" xfId="26972"/>
    <cellStyle name="Header2 7 3 10 4" xfId="26973"/>
    <cellStyle name="Header2 7 3 10 5" xfId="26974"/>
    <cellStyle name="Header2 7 3 11" xfId="26975"/>
    <cellStyle name="Header2 7 3 11 2" xfId="26976"/>
    <cellStyle name="Header2 7 3 11 2 2" xfId="26977"/>
    <cellStyle name="Header2 7 3 11 2 2 2" xfId="26978"/>
    <cellStyle name="Header2 7 3 11 2 2 3" xfId="26979"/>
    <cellStyle name="Header2 7 3 11 2 2 4" xfId="26980"/>
    <cellStyle name="Header2 7 3 11 2 2 5" xfId="26981"/>
    <cellStyle name="Header2 7 3 11 2 3" xfId="26982"/>
    <cellStyle name="Header2 7 3 11 2 3 2" xfId="26983"/>
    <cellStyle name="Header2 7 3 11 2 3 3" xfId="26984"/>
    <cellStyle name="Header2 7 3 11 2 3 4" xfId="26985"/>
    <cellStyle name="Header2 7 3 11 2 4" xfId="26986"/>
    <cellStyle name="Header2 7 3 11 2 5" xfId="26987"/>
    <cellStyle name="Header2 7 3 11 2 6" xfId="26988"/>
    <cellStyle name="Header2 7 3 11 3" xfId="26989"/>
    <cellStyle name="Header2 7 3 11 3 2" xfId="26990"/>
    <cellStyle name="Header2 7 3 11 3 2 2" xfId="26991"/>
    <cellStyle name="Header2 7 3 11 3 2 3" xfId="26992"/>
    <cellStyle name="Header2 7 3 11 3 2 4" xfId="26993"/>
    <cellStyle name="Header2 7 3 11 3 3" xfId="26994"/>
    <cellStyle name="Header2 7 3 11 3 3 2" xfId="26995"/>
    <cellStyle name="Header2 7 3 11 3 3 3" xfId="26996"/>
    <cellStyle name="Header2 7 3 11 3 3 4" xfId="26997"/>
    <cellStyle name="Header2 7 3 11 3 4" xfId="26998"/>
    <cellStyle name="Header2 7 3 11 3 5" xfId="26999"/>
    <cellStyle name="Header2 7 3 11 3 6" xfId="27000"/>
    <cellStyle name="Header2 7 3 11 4" xfId="27001"/>
    <cellStyle name="Header2 7 3 11 5" xfId="27002"/>
    <cellStyle name="Header2 7 3 12" xfId="27003"/>
    <cellStyle name="Header2 7 3 12 2" xfId="27004"/>
    <cellStyle name="Header2 7 3 12 2 2" xfId="27005"/>
    <cellStyle name="Header2 7 3 12 2 2 2" xfId="27006"/>
    <cellStyle name="Header2 7 3 12 2 2 3" xfId="27007"/>
    <cellStyle name="Header2 7 3 12 2 2 4" xfId="27008"/>
    <cellStyle name="Header2 7 3 12 2 2 5" xfId="27009"/>
    <cellStyle name="Header2 7 3 12 2 3" xfId="27010"/>
    <cellStyle name="Header2 7 3 12 2 3 2" xfId="27011"/>
    <cellStyle name="Header2 7 3 12 2 3 3" xfId="27012"/>
    <cellStyle name="Header2 7 3 12 2 3 4" xfId="27013"/>
    <cellStyle name="Header2 7 3 12 2 4" xfId="27014"/>
    <cellStyle name="Header2 7 3 12 2 5" xfId="27015"/>
    <cellStyle name="Header2 7 3 12 2 6" xfId="27016"/>
    <cellStyle name="Header2 7 3 12 3" xfId="27017"/>
    <cellStyle name="Header2 7 3 12 3 2" xfId="27018"/>
    <cellStyle name="Header2 7 3 12 3 2 2" xfId="27019"/>
    <cellStyle name="Header2 7 3 12 3 2 3" xfId="27020"/>
    <cellStyle name="Header2 7 3 12 3 2 4" xfId="27021"/>
    <cellStyle name="Header2 7 3 12 3 3" xfId="27022"/>
    <cellStyle name="Header2 7 3 12 3 3 2" xfId="27023"/>
    <cellStyle name="Header2 7 3 12 3 3 3" xfId="27024"/>
    <cellStyle name="Header2 7 3 12 3 3 4" xfId="27025"/>
    <cellStyle name="Header2 7 3 12 3 4" xfId="27026"/>
    <cellStyle name="Header2 7 3 12 3 5" xfId="27027"/>
    <cellStyle name="Header2 7 3 12 3 6" xfId="27028"/>
    <cellStyle name="Header2 7 3 12 4" xfId="27029"/>
    <cellStyle name="Header2 7 3 12 5" xfId="27030"/>
    <cellStyle name="Header2 7 3 2" xfId="27031"/>
    <cellStyle name="Header2 7 3 2 2" xfId="27032"/>
    <cellStyle name="Header2 7 3 2 2 2" xfId="27033"/>
    <cellStyle name="Header2 7 3 2 2 3" xfId="27034"/>
    <cellStyle name="Header2 7 3 2 3" xfId="27035"/>
    <cellStyle name="Header2 7 3 3" xfId="27036"/>
    <cellStyle name="Header2 7 3 3 2" xfId="27037"/>
    <cellStyle name="Header2 7 3 3 2 2" xfId="27038"/>
    <cellStyle name="Header2 7 3 3 2 3" xfId="27039"/>
    <cellStyle name="Header2 7 3 3 3" xfId="27040"/>
    <cellStyle name="Header2 7 3 4" xfId="27041"/>
    <cellStyle name="Header2 7 3 4 2" xfId="27042"/>
    <cellStyle name="Header2 7 3 4 2 2" xfId="27043"/>
    <cellStyle name="Header2 7 3 4 2 3" xfId="27044"/>
    <cellStyle name="Header2 7 3 4 3" xfId="27045"/>
    <cellStyle name="Header2 7 3 5" xfId="27046"/>
    <cellStyle name="Header2 7 3 5 2" xfId="27047"/>
    <cellStyle name="Header2 7 3 5 2 2" xfId="27048"/>
    <cellStyle name="Header2 7 3 5 2 2 2" xfId="27049"/>
    <cellStyle name="Header2 7 3 5 2 2 3" xfId="27050"/>
    <cellStyle name="Header2 7 3 5 2 2 4" xfId="27051"/>
    <cellStyle name="Header2 7 3 5 2 2 5" xfId="27052"/>
    <cellStyle name="Header2 7 3 5 2 3" xfId="27053"/>
    <cellStyle name="Header2 7 3 5 2 3 2" xfId="27054"/>
    <cellStyle name="Header2 7 3 5 2 3 3" xfId="27055"/>
    <cellStyle name="Header2 7 3 5 2 3 4" xfId="27056"/>
    <cellStyle name="Header2 7 3 5 2 4" xfId="27057"/>
    <cellStyle name="Header2 7 3 5 2 5" xfId="27058"/>
    <cellStyle name="Header2 7 3 5 2 6" xfId="27059"/>
    <cellStyle name="Header2 7 3 5 3" xfId="27060"/>
    <cellStyle name="Header2 7 3 5 3 2" xfId="27061"/>
    <cellStyle name="Header2 7 3 5 3 2 2" xfId="27062"/>
    <cellStyle name="Header2 7 3 5 3 2 3" xfId="27063"/>
    <cellStyle name="Header2 7 3 5 3 2 4" xfId="27064"/>
    <cellStyle name="Header2 7 3 5 3 3" xfId="27065"/>
    <cellStyle name="Header2 7 3 5 3 3 2" xfId="27066"/>
    <cellStyle name="Header2 7 3 5 3 3 3" xfId="27067"/>
    <cellStyle name="Header2 7 3 5 3 3 4" xfId="27068"/>
    <cellStyle name="Header2 7 3 5 3 4" xfId="27069"/>
    <cellStyle name="Header2 7 3 5 3 5" xfId="27070"/>
    <cellStyle name="Header2 7 3 5 3 6" xfId="27071"/>
    <cellStyle name="Header2 7 3 5 4" xfId="27072"/>
    <cellStyle name="Header2 7 3 5 5" xfId="27073"/>
    <cellStyle name="Header2 7 3 6" xfId="27074"/>
    <cellStyle name="Header2 7 3 6 2" xfId="27075"/>
    <cellStyle name="Header2 7 3 6 2 2" xfId="27076"/>
    <cellStyle name="Header2 7 3 6 2 2 2" xfId="27077"/>
    <cellStyle name="Header2 7 3 6 2 2 3" xfId="27078"/>
    <cellStyle name="Header2 7 3 6 2 2 4" xfId="27079"/>
    <cellStyle name="Header2 7 3 6 2 2 5" xfId="27080"/>
    <cellStyle name="Header2 7 3 6 2 3" xfId="27081"/>
    <cellStyle name="Header2 7 3 6 2 3 2" xfId="27082"/>
    <cellStyle name="Header2 7 3 6 2 3 3" xfId="27083"/>
    <cellStyle name="Header2 7 3 6 2 3 4" xfId="27084"/>
    <cellStyle name="Header2 7 3 6 2 4" xfId="27085"/>
    <cellStyle name="Header2 7 3 6 2 5" xfId="27086"/>
    <cellStyle name="Header2 7 3 6 2 6" xfId="27087"/>
    <cellStyle name="Header2 7 3 6 3" xfId="27088"/>
    <cellStyle name="Header2 7 3 6 3 2" xfId="27089"/>
    <cellStyle name="Header2 7 3 6 3 2 2" xfId="27090"/>
    <cellStyle name="Header2 7 3 6 3 2 3" xfId="27091"/>
    <cellStyle name="Header2 7 3 6 3 2 4" xfId="27092"/>
    <cellStyle name="Header2 7 3 6 3 3" xfId="27093"/>
    <cellStyle name="Header2 7 3 6 3 3 2" xfId="27094"/>
    <cellStyle name="Header2 7 3 6 3 3 3" xfId="27095"/>
    <cellStyle name="Header2 7 3 6 3 3 4" xfId="27096"/>
    <cellStyle name="Header2 7 3 6 3 4" xfId="27097"/>
    <cellStyle name="Header2 7 3 6 3 5" xfId="27098"/>
    <cellStyle name="Header2 7 3 6 3 6" xfId="27099"/>
    <cellStyle name="Header2 7 3 6 4" xfId="27100"/>
    <cellStyle name="Header2 7 3 6 5" xfId="27101"/>
    <cellStyle name="Header2 7 3 7" xfId="27102"/>
    <cellStyle name="Header2 7 3 7 2" xfId="27103"/>
    <cellStyle name="Header2 7 3 7 2 2" xfId="27104"/>
    <cellStyle name="Header2 7 3 7 2 2 2" xfId="27105"/>
    <cellStyle name="Header2 7 3 7 2 2 3" xfId="27106"/>
    <cellStyle name="Header2 7 3 7 2 2 4" xfId="27107"/>
    <cellStyle name="Header2 7 3 7 2 2 5" xfId="27108"/>
    <cellStyle name="Header2 7 3 7 2 3" xfId="27109"/>
    <cellStyle name="Header2 7 3 7 2 3 2" xfId="27110"/>
    <cellStyle name="Header2 7 3 7 2 3 3" xfId="27111"/>
    <cellStyle name="Header2 7 3 7 2 3 4" xfId="27112"/>
    <cellStyle name="Header2 7 3 7 2 4" xfId="27113"/>
    <cellStyle name="Header2 7 3 7 2 5" xfId="27114"/>
    <cellStyle name="Header2 7 3 7 2 6" xfId="27115"/>
    <cellStyle name="Header2 7 3 7 3" xfId="27116"/>
    <cellStyle name="Header2 7 3 7 3 2" xfId="27117"/>
    <cellStyle name="Header2 7 3 7 3 2 2" xfId="27118"/>
    <cellStyle name="Header2 7 3 7 3 2 3" xfId="27119"/>
    <cellStyle name="Header2 7 3 7 3 2 4" xfId="27120"/>
    <cellStyle name="Header2 7 3 7 3 3" xfId="27121"/>
    <cellStyle name="Header2 7 3 7 3 3 2" xfId="27122"/>
    <cellStyle name="Header2 7 3 7 3 3 3" xfId="27123"/>
    <cellStyle name="Header2 7 3 7 3 3 4" xfId="27124"/>
    <cellStyle name="Header2 7 3 7 3 4" xfId="27125"/>
    <cellStyle name="Header2 7 3 7 3 5" xfId="27126"/>
    <cellStyle name="Header2 7 3 7 3 6" xfId="27127"/>
    <cellStyle name="Header2 7 3 7 4" xfId="27128"/>
    <cellStyle name="Header2 7 3 7 5" xfId="27129"/>
    <cellStyle name="Header2 7 3 8" xfId="27130"/>
    <cellStyle name="Header2 7 3 8 2" xfId="27131"/>
    <cellStyle name="Header2 7 3 8 2 2" xfId="27132"/>
    <cellStyle name="Header2 7 3 8 2 2 2" xfId="27133"/>
    <cellStyle name="Header2 7 3 8 2 2 3" xfId="27134"/>
    <cellStyle name="Header2 7 3 8 2 2 4" xfId="27135"/>
    <cellStyle name="Header2 7 3 8 2 2 5" xfId="27136"/>
    <cellStyle name="Header2 7 3 8 2 3" xfId="27137"/>
    <cellStyle name="Header2 7 3 8 2 3 2" xfId="27138"/>
    <cellStyle name="Header2 7 3 8 2 3 3" xfId="27139"/>
    <cellStyle name="Header2 7 3 8 2 3 4" xfId="27140"/>
    <cellStyle name="Header2 7 3 8 2 4" xfId="27141"/>
    <cellStyle name="Header2 7 3 8 2 5" xfId="27142"/>
    <cellStyle name="Header2 7 3 8 2 6" xfId="27143"/>
    <cellStyle name="Header2 7 3 8 3" xfId="27144"/>
    <cellStyle name="Header2 7 3 8 3 2" xfId="27145"/>
    <cellStyle name="Header2 7 3 8 3 2 2" xfId="27146"/>
    <cellStyle name="Header2 7 3 8 3 2 3" xfId="27147"/>
    <cellStyle name="Header2 7 3 8 3 2 4" xfId="27148"/>
    <cellStyle name="Header2 7 3 8 3 3" xfId="27149"/>
    <cellStyle name="Header2 7 3 8 3 3 2" xfId="27150"/>
    <cellStyle name="Header2 7 3 8 3 3 3" xfId="27151"/>
    <cellStyle name="Header2 7 3 8 3 3 4" xfId="27152"/>
    <cellStyle name="Header2 7 3 8 3 4" xfId="27153"/>
    <cellStyle name="Header2 7 3 8 3 5" xfId="27154"/>
    <cellStyle name="Header2 7 3 8 3 6" xfId="27155"/>
    <cellStyle name="Header2 7 3 8 4" xfId="27156"/>
    <cellStyle name="Header2 7 3 8 5" xfId="27157"/>
    <cellStyle name="Header2 7 3 9" xfId="27158"/>
    <cellStyle name="Header2 7 3 9 2" xfId="27159"/>
    <cellStyle name="Header2 7 3 9 2 2" xfId="27160"/>
    <cellStyle name="Header2 7 3 9 2 2 2" xfId="27161"/>
    <cellStyle name="Header2 7 3 9 2 2 3" xfId="27162"/>
    <cellStyle name="Header2 7 3 9 2 2 4" xfId="27163"/>
    <cellStyle name="Header2 7 3 9 2 2 5" xfId="27164"/>
    <cellStyle name="Header2 7 3 9 2 3" xfId="27165"/>
    <cellStyle name="Header2 7 3 9 2 3 2" xfId="27166"/>
    <cellStyle name="Header2 7 3 9 2 3 3" xfId="27167"/>
    <cellStyle name="Header2 7 3 9 2 3 4" xfId="27168"/>
    <cellStyle name="Header2 7 3 9 2 4" xfId="27169"/>
    <cellStyle name="Header2 7 3 9 2 5" xfId="27170"/>
    <cellStyle name="Header2 7 3 9 2 6" xfId="27171"/>
    <cellStyle name="Header2 7 3 9 3" xfId="27172"/>
    <cellStyle name="Header2 7 3 9 3 2" xfId="27173"/>
    <cellStyle name="Header2 7 3 9 3 2 2" xfId="27174"/>
    <cellStyle name="Header2 7 3 9 3 2 3" xfId="27175"/>
    <cellStyle name="Header2 7 3 9 3 2 4" xfId="27176"/>
    <cellStyle name="Header2 7 3 9 3 3" xfId="27177"/>
    <cellStyle name="Header2 7 3 9 3 3 2" xfId="27178"/>
    <cellStyle name="Header2 7 3 9 3 3 3" xfId="27179"/>
    <cellStyle name="Header2 7 3 9 3 3 4" xfId="27180"/>
    <cellStyle name="Header2 7 3 9 3 4" xfId="27181"/>
    <cellStyle name="Header2 7 3 9 3 5" xfId="27182"/>
    <cellStyle name="Header2 7 3 9 3 6" xfId="27183"/>
    <cellStyle name="Header2 7 3 9 4" xfId="27184"/>
    <cellStyle name="Header2 7 3 9 5" xfId="27185"/>
    <cellStyle name="Header2 8" xfId="27186"/>
    <cellStyle name="Header2 8 2" xfId="27187"/>
    <cellStyle name="Header2 8 2 10" xfId="27188"/>
    <cellStyle name="Header2 8 2 10 2" xfId="27189"/>
    <cellStyle name="Header2 8 2 10 2 2" xfId="27190"/>
    <cellStyle name="Header2 8 2 10 2 2 2" xfId="27191"/>
    <cellStyle name="Header2 8 2 10 2 2 3" xfId="27192"/>
    <cellStyle name="Header2 8 2 10 2 2 4" xfId="27193"/>
    <cellStyle name="Header2 8 2 10 2 2 5" xfId="27194"/>
    <cellStyle name="Header2 8 2 10 2 3" xfId="27195"/>
    <cellStyle name="Header2 8 2 10 2 3 2" xfId="27196"/>
    <cellStyle name="Header2 8 2 10 2 3 3" xfId="27197"/>
    <cellStyle name="Header2 8 2 10 2 3 4" xfId="27198"/>
    <cellStyle name="Header2 8 2 10 2 4" xfId="27199"/>
    <cellStyle name="Header2 8 2 10 2 5" xfId="27200"/>
    <cellStyle name="Header2 8 2 10 2 6" xfId="27201"/>
    <cellStyle name="Header2 8 2 10 3" xfId="27202"/>
    <cellStyle name="Header2 8 2 10 3 2" xfId="27203"/>
    <cellStyle name="Header2 8 2 10 3 2 2" xfId="27204"/>
    <cellStyle name="Header2 8 2 10 3 2 3" xfId="27205"/>
    <cellStyle name="Header2 8 2 10 3 2 4" xfId="27206"/>
    <cellStyle name="Header2 8 2 10 3 3" xfId="27207"/>
    <cellStyle name="Header2 8 2 10 3 3 2" xfId="27208"/>
    <cellStyle name="Header2 8 2 10 3 3 3" xfId="27209"/>
    <cellStyle name="Header2 8 2 10 3 3 4" xfId="27210"/>
    <cellStyle name="Header2 8 2 10 3 4" xfId="27211"/>
    <cellStyle name="Header2 8 2 10 3 5" xfId="27212"/>
    <cellStyle name="Header2 8 2 10 3 6" xfId="27213"/>
    <cellStyle name="Header2 8 2 10 4" xfId="27214"/>
    <cellStyle name="Header2 8 2 10 5" xfId="27215"/>
    <cellStyle name="Header2 8 2 11" xfId="27216"/>
    <cellStyle name="Header2 8 2 11 2" xfId="27217"/>
    <cellStyle name="Header2 8 2 11 2 2" xfId="27218"/>
    <cellStyle name="Header2 8 2 11 2 2 2" xfId="27219"/>
    <cellStyle name="Header2 8 2 11 2 2 3" xfId="27220"/>
    <cellStyle name="Header2 8 2 11 2 2 4" xfId="27221"/>
    <cellStyle name="Header2 8 2 11 2 2 5" xfId="27222"/>
    <cellStyle name="Header2 8 2 11 2 3" xfId="27223"/>
    <cellStyle name="Header2 8 2 11 2 3 2" xfId="27224"/>
    <cellStyle name="Header2 8 2 11 2 3 3" xfId="27225"/>
    <cellStyle name="Header2 8 2 11 2 3 4" xfId="27226"/>
    <cellStyle name="Header2 8 2 11 2 4" xfId="27227"/>
    <cellStyle name="Header2 8 2 11 2 5" xfId="27228"/>
    <cellStyle name="Header2 8 2 11 2 6" xfId="27229"/>
    <cellStyle name="Header2 8 2 11 3" xfId="27230"/>
    <cellStyle name="Header2 8 2 11 3 2" xfId="27231"/>
    <cellStyle name="Header2 8 2 11 3 2 2" xfId="27232"/>
    <cellStyle name="Header2 8 2 11 3 2 3" xfId="27233"/>
    <cellStyle name="Header2 8 2 11 3 2 4" xfId="27234"/>
    <cellStyle name="Header2 8 2 11 3 3" xfId="27235"/>
    <cellStyle name="Header2 8 2 11 3 3 2" xfId="27236"/>
    <cellStyle name="Header2 8 2 11 3 3 3" xfId="27237"/>
    <cellStyle name="Header2 8 2 11 3 3 4" xfId="27238"/>
    <cellStyle name="Header2 8 2 11 3 4" xfId="27239"/>
    <cellStyle name="Header2 8 2 11 3 5" xfId="27240"/>
    <cellStyle name="Header2 8 2 11 3 6" xfId="27241"/>
    <cellStyle name="Header2 8 2 11 4" xfId="27242"/>
    <cellStyle name="Header2 8 2 11 5" xfId="27243"/>
    <cellStyle name="Header2 8 2 12" xfId="27244"/>
    <cellStyle name="Header2 8 2 12 2" xfId="27245"/>
    <cellStyle name="Header2 8 2 12 2 2" xfId="27246"/>
    <cellStyle name="Header2 8 2 12 2 2 2" xfId="27247"/>
    <cellStyle name="Header2 8 2 12 2 2 3" xfId="27248"/>
    <cellStyle name="Header2 8 2 12 2 2 4" xfId="27249"/>
    <cellStyle name="Header2 8 2 12 2 2 5" xfId="27250"/>
    <cellStyle name="Header2 8 2 12 2 3" xfId="27251"/>
    <cellStyle name="Header2 8 2 12 2 3 2" xfId="27252"/>
    <cellStyle name="Header2 8 2 12 2 3 3" xfId="27253"/>
    <cellStyle name="Header2 8 2 12 2 3 4" xfId="27254"/>
    <cellStyle name="Header2 8 2 12 2 4" xfId="27255"/>
    <cellStyle name="Header2 8 2 12 2 5" xfId="27256"/>
    <cellStyle name="Header2 8 2 12 2 6" xfId="27257"/>
    <cellStyle name="Header2 8 2 12 3" xfId="27258"/>
    <cellStyle name="Header2 8 2 12 3 2" xfId="27259"/>
    <cellStyle name="Header2 8 2 12 3 2 2" xfId="27260"/>
    <cellStyle name="Header2 8 2 12 3 2 3" xfId="27261"/>
    <cellStyle name="Header2 8 2 12 3 2 4" xfId="27262"/>
    <cellStyle name="Header2 8 2 12 3 3" xfId="27263"/>
    <cellStyle name="Header2 8 2 12 3 3 2" xfId="27264"/>
    <cellStyle name="Header2 8 2 12 3 3 3" xfId="27265"/>
    <cellStyle name="Header2 8 2 12 3 3 4" xfId="27266"/>
    <cellStyle name="Header2 8 2 12 3 4" xfId="27267"/>
    <cellStyle name="Header2 8 2 12 3 5" xfId="27268"/>
    <cellStyle name="Header2 8 2 12 3 6" xfId="27269"/>
    <cellStyle name="Header2 8 2 12 4" xfId="27270"/>
    <cellStyle name="Header2 8 2 12 5" xfId="27271"/>
    <cellStyle name="Header2 8 2 13" xfId="27272"/>
    <cellStyle name="Header2 8 2 13 2" xfId="27273"/>
    <cellStyle name="Header2 8 2 13 2 2" xfId="27274"/>
    <cellStyle name="Header2 8 2 13 2 2 2" xfId="27275"/>
    <cellStyle name="Header2 8 2 13 2 2 3" xfId="27276"/>
    <cellStyle name="Header2 8 2 13 2 2 4" xfId="27277"/>
    <cellStyle name="Header2 8 2 13 2 2 5" xfId="27278"/>
    <cellStyle name="Header2 8 2 13 2 3" xfId="27279"/>
    <cellStyle name="Header2 8 2 13 2 3 2" xfId="27280"/>
    <cellStyle name="Header2 8 2 13 2 3 3" xfId="27281"/>
    <cellStyle name="Header2 8 2 13 2 3 4" xfId="27282"/>
    <cellStyle name="Header2 8 2 13 2 4" xfId="27283"/>
    <cellStyle name="Header2 8 2 13 2 5" xfId="27284"/>
    <cellStyle name="Header2 8 2 13 2 6" xfId="27285"/>
    <cellStyle name="Header2 8 2 13 3" xfId="27286"/>
    <cellStyle name="Header2 8 2 13 3 2" xfId="27287"/>
    <cellStyle name="Header2 8 2 13 3 2 2" xfId="27288"/>
    <cellStyle name="Header2 8 2 13 3 2 3" xfId="27289"/>
    <cellStyle name="Header2 8 2 13 3 2 4" xfId="27290"/>
    <cellStyle name="Header2 8 2 13 3 3" xfId="27291"/>
    <cellStyle name="Header2 8 2 13 3 3 2" xfId="27292"/>
    <cellStyle name="Header2 8 2 13 3 3 3" xfId="27293"/>
    <cellStyle name="Header2 8 2 13 3 3 4" xfId="27294"/>
    <cellStyle name="Header2 8 2 13 3 4" xfId="27295"/>
    <cellStyle name="Header2 8 2 13 3 5" xfId="27296"/>
    <cellStyle name="Header2 8 2 13 3 6" xfId="27297"/>
    <cellStyle name="Header2 8 2 13 4" xfId="27298"/>
    <cellStyle name="Header2 8 2 13 5" xfId="27299"/>
    <cellStyle name="Header2 8 2 2" xfId="27300"/>
    <cellStyle name="Header2 8 2 2 2" xfId="27301"/>
    <cellStyle name="Header2 8 2 2 2 2" xfId="27302"/>
    <cellStyle name="Header2 8 2 2 2 2 2" xfId="27303"/>
    <cellStyle name="Header2 8 2 2 2 2 2 2" xfId="27304"/>
    <cellStyle name="Header2 8 2 2 2 2 2 3" xfId="27305"/>
    <cellStyle name="Header2 8 2 2 2 2 2 4" xfId="27306"/>
    <cellStyle name="Header2 8 2 2 2 2 2 5" xfId="27307"/>
    <cellStyle name="Header2 8 2 2 2 2 3" xfId="27308"/>
    <cellStyle name="Header2 8 2 2 2 2 3 2" xfId="27309"/>
    <cellStyle name="Header2 8 2 2 2 2 3 3" xfId="27310"/>
    <cellStyle name="Header2 8 2 2 2 2 3 4" xfId="27311"/>
    <cellStyle name="Header2 8 2 2 2 2 4" xfId="27312"/>
    <cellStyle name="Header2 8 2 2 2 2 5" xfId="27313"/>
    <cellStyle name="Header2 8 2 2 2 2 6" xfId="27314"/>
    <cellStyle name="Header2 8 2 2 2 3" xfId="27315"/>
    <cellStyle name="Header2 8 2 2 2 3 2" xfId="27316"/>
    <cellStyle name="Header2 8 2 2 2 3 2 2" xfId="27317"/>
    <cellStyle name="Header2 8 2 2 2 3 2 3" xfId="27318"/>
    <cellStyle name="Header2 8 2 2 2 3 2 4" xfId="27319"/>
    <cellStyle name="Header2 8 2 2 2 3 3" xfId="27320"/>
    <cellStyle name="Header2 8 2 2 2 3 3 2" xfId="27321"/>
    <cellStyle name="Header2 8 2 2 2 3 3 3" xfId="27322"/>
    <cellStyle name="Header2 8 2 2 2 3 3 4" xfId="27323"/>
    <cellStyle name="Header2 8 2 2 2 3 4" xfId="27324"/>
    <cellStyle name="Header2 8 2 2 2 3 5" xfId="27325"/>
    <cellStyle name="Header2 8 2 2 2 3 6" xfId="27326"/>
    <cellStyle name="Header2 8 2 2 2 4" xfId="27327"/>
    <cellStyle name="Header2 8 2 2 2 5" xfId="27328"/>
    <cellStyle name="Header2 8 2 2 3" xfId="27329"/>
    <cellStyle name="Header2 8 2 2 3 2" xfId="27330"/>
    <cellStyle name="Header2 8 2 2 3 2 2" xfId="27331"/>
    <cellStyle name="Header2 8 2 2 3 2 2 2" xfId="27332"/>
    <cellStyle name="Header2 8 2 2 3 2 2 3" xfId="27333"/>
    <cellStyle name="Header2 8 2 2 3 2 2 4" xfId="27334"/>
    <cellStyle name="Header2 8 2 2 3 2 2 5" xfId="27335"/>
    <cellStyle name="Header2 8 2 2 3 2 3" xfId="27336"/>
    <cellStyle name="Header2 8 2 2 3 2 3 2" xfId="27337"/>
    <cellStyle name="Header2 8 2 2 3 2 3 3" xfId="27338"/>
    <cellStyle name="Header2 8 2 2 3 2 3 4" xfId="27339"/>
    <cellStyle name="Header2 8 2 2 3 2 4" xfId="27340"/>
    <cellStyle name="Header2 8 2 2 3 2 5" xfId="27341"/>
    <cellStyle name="Header2 8 2 2 3 2 6" xfId="27342"/>
    <cellStyle name="Header2 8 2 2 3 3" xfId="27343"/>
    <cellStyle name="Header2 8 2 2 3 3 2" xfId="27344"/>
    <cellStyle name="Header2 8 2 2 3 3 2 2" xfId="27345"/>
    <cellStyle name="Header2 8 2 2 3 3 2 3" xfId="27346"/>
    <cellStyle name="Header2 8 2 2 3 3 2 4" xfId="27347"/>
    <cellStyle name="Header2 8 2 2 3 3 3" xfId="27348"/>
    <cellStyle name="Header2 8 2 2 3 3 3 2" xfId="27349"/>
    <cellStyle name="Header2 8 2 2 3 3 3 3" xfId="27350"/>
    <cellStyle name="Header2 8 2 2 3 3 3 4" xfId="27351"/>
    <cellStyle name="Header2 8 2 2 3 3 4" xfId="27352"/>
    <cellStyle name="Header2 8 2 2 3 3 5" xfId="27353"/>
    <cellStyle name="Header2 8 2 2 3 3 6" xfId="27354"/>
    <cellStyle name="Header2 8 2 2 3 4" xfId="27355"/>
    <cellStyle name="Header2 8 2 2 3 5" xfId="27356"/>
    <cellStyle name="Header2 8 2 3" xfId="27357"/>
    <cellStyle name="Header2 8 2 3 2" xfId="27358"/>
    <cellStyle name="Header2 8 2 3 2 2" xfId="27359"/>
    <cellStyle name="Header2 8 2 3 2 3" xfId="27360"/>
    <cellStyle name="Header2 8 2 3 3" xfId="27361"/>
    <cellStyle name="Header2 8 2 4" xfId="27362"/>
    <cellStyle name="Header2 8 2 4 2" xfId="27363"/>
    <cellStyle name="Header2 8 2 4 2 2" xfId="27364"/>
    <cellStyle name="Header2 8 2 4 2 3" xfId="27365"/>
    <cellStyle name="Header2 8 2 4 3" xfId="27366"/>
    <cellStyle name="Header2 8 2 5" xfId="27367"/>
    <cellStyle name="Header2 8 2 5 2" xfId="27368"/>
    <cellStyle name="Header2 8 2 5 2 2" xfId="27369"/>
    <cellStyle name="Header2 8 2 5 2 3" xfId="27370"/>
    <cellStyle name="Header2 8 2 5 3" xfId="27371"/>
    <cellStyle name="Header2 8 2 6" xfId="27372"/>
    <cellStyle name="Header2 8 2 6 2" xfId="27373"/>
    <cellStyle name="Header2 8 2 6 2 2" xfId="27374"/>
    <cellStyle name="Header2 8 2 6 2 2 2" xfId="27375"/>
    <cellStyle name="Header2 8 2 6 2 2 3" xfId="27376"/>
    <cellStyle name="Header2 8 2 6 2 2 4" xfId="27377"/>
    <cellStyle name="Header2 8 2 6 2 2 5" xfId="27378"/>
    <cellStyle name="Header2 8 2 6 2 3" xfId="27379"/>
    <cellStyle name="Header2 8 2 6 2 3 2" xfId="27380"/>
    <cellStyle name="Header2 8 2 6 2 3 3" xfId="27381"/>
    <cellStyle name="Header2 8 2 6 2 3 4" xfId="27382"/>
    <cellStyle name="Header2 8 2 6 2 4" xfId="27383"/>
    <cellStyle name="Header2 8 2 6 2 5" xfId="27384"/>
    <cellStyle name="Header2 8 2 6 2 6" xfId="27385"/>
    <cellStyle name="Header2 8 2 6 3" xfId="27386"/>
    <cellStyle name="Header2 8 2 6 3 2" xfId="27387"/>
    <cellStyle name="Header2 8 2 6 3 2 2" xfId="27388"/>
    <cellStyle name="Header2 8 2 6 3 2 3" xfId="27389"/>
    <cellStyle name="Header2 8 2 6 3 2 4" xfId="27390"/>
    <cellStyle name="Header2 8 2 6 3 3" xfId="27391"/>
    <cellStyle name="Header2 8 2 6 3 3 2" xfId="27392"/>
    <cellStyle name="Header2 8 2 6 3 3 3" xfId="27393"/>
    <cellStyle name="Header2 8 2 6 3 3 4" xfId="27394"/>
    <cellStyle name="Header2 8 2 6 3 4" xfId="27395"/>
    <cellStyle name="Header2 8 2 6 3 5" xfId="27396"/>
    <cellStyle name="Header2 8 2 6 3 6" xfId="27397"/>
    <cellStyle name="Header2 8 2 6 4" xfId="27398"/>
    <cellStyle name="Header2 8 2 6 5" xfId="27399"/>
    <cellStyle name="Header2 8 2 7" xfId="27400"/>
    <cellStyle name="Header2 8 2 7 2" xfId="27401"/>
    <cellStyle name="Header2 8 2 7 2 2" xfId="27402"/>
    <cellStyle name="Header2 8 2 7 2 2 2" xfId="27403"/>
    <cellStyle name="Header2 8 2 7 2 2 3" xfId="27404"/>
    <cellStyle name="Header2 8 2 7 2 2 4" xfId="27405"/>
    <cellStyle name="Header2 8 2 7 2 2 5" xfId="27406"/>
    <cellStyle name="Header2 8 2 7 2 3" xfId="27407"/>
    <cellStyle name="Header2 8 2 7 2 3 2" xfId="27408"/>
    <cellStyle name="Header2 8 2 7 2 3 3" xfId="27409"/>
    <cellStyle name="Header2 8 2 7 2 3 4" xfId="27410"/>
    <cellStyle name="Header2 8 2 7 2 4" xfId="27411"/>
    <cellStyle name="Header2 8 2 7 2 5" xfId="27412"/>
    <cellStyle name="Header2 8 2 7 2 6" xfId="27413"/>
    <cellStyle name="Header2 8 2 7 3" xfId="27414"/>
    <cellStyle name="Header2 8 2 7 3 2" xfId="27415"/>
    <cellStyle name="Header2 8 2 7 3 2 2" xfId="27416"/>
    <cellStyle name="Header2 8 2 7 3 2 3" xfId="27417"/>
    <cellStyle name="Header2 8 2 7 3 2 4" xfId="27418"/>
    <cellStyle name="Header2 8 2 7 3 3" xfId="27419"/>
    <cellStyle name="Header2 8 2 7 3 3 2" xfId="27420"/>
    <cellStyle name="Header2 8 2 7 3 3 3" xfId="27421"/>
    <cellStyle name="Header2 8 2 7 3 3 4" xfId="27422"/>
    <cellStyle name="Header2 8 2 7 3 4" xfId="27423"/>
    <cellStyle name="Header2 8 2 7 3 5" xfId="27424"/>
    <cellStyle name="Header2 8 2 7 3 6" xfId="27425"/>
    <cellStyle name="Header2 8 2 7 4" xfId="27426"/>
    <cellStyle name="Header2 8 2 7 5" xfId="27427"/>
    <cellStyle name="Header2 8 2 8" xfId="27428"/>
    <cellStyle name="Header2 8 2 8 2" xfId="27429"/>
    <cellStyle name="Header2 8 2 8 2 2" xfId="27430"/>
    <cellStyle name="Header2 8 2 8 2 2 2" xfId="27431"/>
    <cellStyle name="Header2 8 2 8 2 2 3" xfId="27432"/>
    <cellStyle name="Header2 8 2 8 2 2 4" xfId="27433"/>
    <cellStyle name="Header2 8 2 8 2 2 5" xfId="27434"/>
    <cellStyle name="Header2 8 2 8 2 3" xfId="27435"/>
    <cellStyle name="Header2 8 2 8 2 3 2" xfId="27436"/>
    <cellStyle name="Header2 8 2 8 2 3 3" xfId="27437"/>
    <cellStyle name="Header2 8 2 8 2 3 4" xfId="27438"/>
    <cellStyle name="Header2 8 2 8 2 4" xfId="27439"/>
    <cellStyle name="Header2 8 2 8 2 5" xfId="27440"/>
    <cellStyle name="Header2 8 2 8 2 6" xfId="27441"/>
    <cellStyle name="Header2 8 2 8 3" xfId="27442"/>
    <cellStyle name="Header2 8 2 8 3 2" xfId="27443"/>
    <cellStyle name="Header2 8 2 8 3 2 2" xfId="27444"/>
    <cellStyle name="Header2 8 2 8 3 2 3" xfId="27445"/>
    <cellStyle name="Header2 8 2 8 3 2 4" xfId="27446"/>
    <cellStyle name="Header2 8 2 8 3 3" xfId="27447"/>
    <cellStyle name="Header2 8 2 8 3 3 2" xfId="27448"/>
    <cellStyle name="Header2 8 2 8 3 3 3" xfId="27449"/>
    <cellStyle name="Header2 8 2 8 3 3 4" xfId="27450"/>
    <cellStyle name="Header2 8 2 8 3 4" xfId="27451"/>
    <cellStyle name="Header2 8 2 8 3 5" xfId="27452"/>
    <cellStyle name="Header2 8 2 8 3 6" xfId="27453"/>
    <cellStyle name="Header2 8 2 8 4" xfId="27454"/>
    <cellStyle name="Header2 8 2 8 5" xfId="27455"/>
    <cellStyle name="Header2 8 2 9" xfId="27456"/>
    <cellStyle name="Header2 8 2 9 2" xfId="27457"/>
    <cellStyle name="Header2 8 2 9 2 2" xfId="27458"/>
    <cellStyle name="Header2 8 2 9 2 2 2" xfId="27459"/>
    <cellStyle name="Header2 8 2 9 2 2 3" xfId="27460"/>
    <cellStyle name="Header2 8 2 9 2 2 4" xfId="27461"/>
    <cellStyle name="Header2 8 2 9 2 2 5" xfId="27462"/>
    <cellStyle name="Header2 8 2 9 2 3" xfId="27463"/>
    <cellStyle name="Header2 8 2 9 2 3 2" xfId="27464"/>
    <cellStyle name="Header2 8 2 9 2 3 3" xfId="27465"/>
    <cellStyle name="Header2 8 2 9 2 3 4" xfId="27466"/>
    <cellStyle name="Header2 8 2 9 2 4" xfId="27467"/>
    <cellStyle name="Header2 8 2 9 2 5" xfId="27468"/>
    <cellStyle name="Header2 8 2 9 2 6" xfId="27469"/>
    <cellStyle name="Header2 8 2 9 3" xfId="27470"/>
    <cellStyle name="Header2 8 2 9 3 2" xfId="27471"/>
    <cellStyle name="Header2 8 2 9 3 2 2" xfId="27472"/>
    <cellStyle name="Header2 8 2 9 3 2 3" xfId="27473"/>
    <cellStyle name="Header2 8 2 9 3 2 4" xfId="27474"/>
    <cellStyle name="Header2 8 2 9 3 3" xfId="27475"/>
    <cellStyle name="Header2 8 2 9 3 3 2" xfId="27476"/>
    <cellStyle name="Header2 8 2 9 3 3 3" xfId="27477"/>
    <cellStyle name="Header2 8 2 9 3 3 4" xfId="27478"/>
    <cellStyle name="Header2 8 2 9 3 4" xfId="27479"/>
    <cellStyle name="Header2 8 2 9 3 5" xfId="27480"/>
    <cellStyle name="Header2 8 2 9 3 6" xfId="27481"/>
    <cellStyle name="Header2 8 2 9 4" xfId="27482"/>
    <cellStyle name="Header2 8 2 9 5" xfId="27483"/>
    <cellStyle name="Header2 8 3" xfId="27484"/>
    <cellStyle name="Header2 8 3 10" xfId="27485"/>
    <cellStyle name="Header2 8 3 10 2" xfId="27486"/>
    <cellStyle name="Header2 8 3 10 2 2" xfId="27487"/>
    <cellStyle name="Header2 8 3 10 2 2 2" xfId="27488"/>
    <cellStyle name="Header2 8 3 10 2 2 3" xfId="27489"/>
    <cellStyle name="Header2 8 3 10 2 2 4" xfId="27490"/>
    <cellStyle name="Header2 8 3 10 2 2 5" xfId="27491"/>
    <cellStyle name="Header2 8 3 10 2 3" xfId="27492"/>
    <cellStyle name="Header2 8 3 10 2 3 2" xfId="27493"/>
    <cellStyle name="Header2 8 3 10 2 3 3" xfId="27494"/>
    <cellStyle name="Header2 8 3 10 2 3 4" xfId="27495"/>
    <cellStyle name="Header2 8 3 10 2 4" xfId="27496"/>
    <cellStyle name="Header2 8 3 10 2 5" xfId="27497"/>
    <cellStyle name="Header2 8 3 10 2 6" xfId="27498"/>
    <cellStyle name="Header2 8 3 10 3" xfId="27499"/>
    <cellStyle name="Header2 8 3 10 3 2" xfId="27500"/>
    <cellStyle name="Header2 8 3 10 3 2 2" xfId="27501"/>
    <cellStyle name="Header2 8 3 10 3 2 3" xfId="27502"/>
    <cellStyle name="Header2 8 3 10 3 2 4" xfId="27503"/>
    <cellStyle name="Header2 8 3 10 3 3" xfId="27504"/>
    <cellStyle name="Header2 8 3 10 3 3 2" xfId="27505"/>
    <cellStyle name="Header2 8 3 10 3 3 3" xfId="27506"/>
    <cellStyle name="Header2 8 3 10 3 3 4" xfId="27507"/>
    <cellStyle name="Header2 8 3 10 3 4" xfId="27508"/>
    <cellStyle name="Header2 8 3 10 3 5" xfId="27509"/>
    <cellStyle name="Header2 8 3 10 3 6" xfId="27510"/>
    <cellStyle name="Header2 8 3 10 4" xfId="27511"/>
    <cellStyle name="Header2 8 3 10 5" xfId="27512"/>
    <cellStyle name="Header2 8 3 11" xfId="27513"/>
    <cellStyle name="Header2 8 3 11 2" xfId="27514"/>
    <cellStyle name="Header2 8 3 11 2 2" xfId="27515"/>
    <cellStyle name="Header2 8 3 11 2 2 2" xfId="27516"/>
    <cellStyle name="Header2 8 3 11 2 2 3" xfId="27517"/>
    <cellStyle name="Header2 8 3 11 2 2 4" xfId="27518"/>
    <cellStyle name="Header2 8 3 11 2 2 5" xfId="27519"/>
    <cellStyle name="Header2 8 3 11 2 3" xfId="27520"/>
    <cellStyle name="Header2 8 3 11 2 3 2" xfId="27521"/>
    <cellStyle name="Header2 8 3 11 2 3 3" xfId="27522"/>
    <cellStyle name="Header2 8 3 11 2 3 4" xfId="27523"/>
    <cellStyle name="Header2 8 3 11 2 4" xfId="27524"/>
    <cellStyle name="Header2 8 3 11 2 5" xfId="27525"/>
    <cellStyle name="Header2 8 3 11 2 6" xfId="27526"/>
    <cellStyle name="Header2 8 3 11 3" xfId="27527"/>
    <cellStyle name="Header2 8 3 11 3 2" xfId="27528"/>
    <cellStyle name="Header2 8 3 11 3 2 2" xfId="27529"/>
    <cellStyle name="Header2 8 3 11 3 2 3" xfId="27530"/>
    <cellStyle name="Header2 8 3 11 3 2 4" xfId="27531"/>
    <cellStyle name="Header2 8 3 11 3 3" xfId="27532"/>
    <cellStyle name="Header2 8 3 11 3 3 2" xfId="27533"/>
    <cellStyle name="Header2 8 3 11 3 3 3" xfId="27534"/>
    <cellStyle name="Header2 8 3 11 3 3 4" xfId="27535"/>
    <cellStyle name="Header2 8 3 11 3 4" xfId="27536"/>
    <cellStyle name="Header2 8 3 11 3 5" xfId="27537"/>
    <cellStyle name="Header2 8 3 11 3 6" xfId="27538"/>
    <cellStyle name="Header2 8 3 11 4" xfId="27539"/>
    <cellStyle name="Header2 8 3 11 5" xfId="27540"/>
    <cellStyle name="Header2 8 3 12" xfId="27541"/>
    <cellStyle name="Header2 8 3 12 2" xfId="27542"/>
    <cellStyle name="Header2 8 3 12 2 2" xfId="27543"/>
    <cellStyle name="Header2 8 3 12 2 2 2" xfId="27544"/>
    <cellStyle name="Header2 8 3 12 2 2 3" xfId="27545"/>
    <cellStyle name="Header2 8 3 12 2 2 4" xfId="27546"/>
    <cellStyle name="Header2 8 3 12 2 2 5" xfId="27547"/>
    <cellStyle name="Header2 8 3 12 2 3" xfId="27548"/>
    <cellStyle name="Header2 8 3 12 2 3 2" xfId="27549"/>
    <cellStyle name="Header2 8 3 12 2 3 3" xfId="27550"/>
    <cellStyle name="Header2 8 3 12 2 3 4" xfId="27551"/>
    <cellStyle name="Header2 8 3 12 2 4" xfId="27552"/>
    <cellStyle name="Header2 8 3 12 2 5" xfId="27553"/>
    <cellStyle name="Header2 8 3 12 2 6" xfId="27554"/>
    <cellStyle name="Header2 8 3 12 3" xfId="27555"/>
    <cellStyle name="Header2 8 3 12 3 2" xfId="27556"/>
    <cellStyle name="Header2 8 3 12 3 2 2" xfId="27557"/>
    <cellStyle name="Header2 8 3 12 3 2 3" xfId="27558"/>
    <cellStyle name="Header2 8 3 12 3 2 4" xfId="27559"/>
    <cellStyle name="Header2 8 3 12 3 3" xfId="27560"/>
    <cellStyle name="Header2 8 3 12 3 3 2" xfId="27561"/>
    <cellStyle name="Header2 8 3 12 3 3 3" xfId="27562"/>
    <cellStyle name="Header2 8 3 12 3 3 4" xfId="27563"/>
    <cellStyle name="Header2 8 3 12 3 4" xfId="27564"/>
    <cellStyle name="Header2 8 3 12 3 5" xfId="27565"/>
    <cellStyle name="Header2 8 3 12 3 6" xfId="27566"/>
    <cellStyle name="Header2 8 3 12 4" xfId="27567"/>
    <cellStyle name="Header2 8 3 12 5" xfId="27568"/>
    <cellStyle name="Header2 8 3 2" xfId="27569"/>
    <cellStyle name="Header2 8 3 2 2" xfId="27570"/>
    <cellStyle name="Header2 8 3 2 2 2" xfId="27571"/>
    <cellStyle name="Header2 8 3 2 2 3" xfId="27572"/>
    <cellStyle name="Header2 8 3 2 3" xfId="27573"/>
    <cellStyle name="Header2 8 3 3" xfId="27574"/>
    <cellStyle name="Header2 8 3 3 2" xfId="27575"/>
    <cellStyle name="Header2 8 3 3 2 2" xfId="27576"/>
    <cellStyle name="Header2 8 3 3 2 3" xfId="27577"/>
    <cellStyle name="Header2 8 3 3 3" xfId="27578"/>
    <cellStyle name="Header2 8 3 4" xfId="27579"/>
    <cellStyle name="Header2 8 3 4 2" xfId="27580"/>
    <cellStyle name="Header2 8 3 4 2 2" xfId="27581"/>
    <cellStyle name="Header2 8 3 4 2 3" xfId="27582"/>
    <cellStyle name="Header2 8 3 4 3" xfId="27583"/>
    <cellStyle name="Header2 8 3 5" xfId="27584"/>
    <cellStyle name="Header2 8 3 5 2" xfId="27585"/>
    <cellStyle name="Header2 8 3 5 2 2" xfId="27586"/>
    <cellStyle name="Header2 8 3 5 2 2 2" xfId="27587"/>
    <cellStyle name="Header2 8 3 5 2 2 3" xfId="27588"/>
    <cellStyle name="Header2 8 3 5 2 2 4" xfId="27589"/>
    <cellStyle name="Header2 8 3 5 2 2 5" xfId="27590"/>
    <cellStyle name="Header2 8 3 5 2 3" xfId="27591"/>
    <cellStyle name="Header2 8 3 5 2 3 2" xfId="27592"/>
    <cellStyle name="Header2 8 3 5 2 3 3" xfId="27593"/>
    <cellStyle name="Header2 8 3 5 2 3 4" xfId="27594"/>
    <cellStyle name="Header2 8 3 5 2 4" xfId="27595"/>
    <cellStyle name="Header2 8 3 5 2 5" xfId="27596"/>
    <cellStyle name="Header2 8 3 5 2 6" xfId="27597"/>
    <cellStyle name="Header2 8 3 5 3" xfId="27598"/>
    <cellStyle name="Header2 8 3 5 3 2" xfId="27599"/>
    <cellStyle name="Header2 8 3 5 3 2 2" xfId="27600"/>
    <cellStyle name="Header2 8 3 5 3 2 3" xfId="27601"/>
    <cellStyle name="Header2 8 3 5 3 2 4" xfId="27602"/>
    <cellStyle name="Header2 8 3 5 3 3" xfId="27603"/>
    <cellStyle name="Header2 8 3 5 3 3 2" xfId="27604"/>
    <cellStyle name="Header2 8 3 5 3 3 3" xfId="27605"/>
    <cellStyle name="Header2 8 3 5 3 3 4" xfId="27606"/>
    <cellStyle name="Header2 8 3 5 3 4" xfId="27607"/>
    <cellStyle name="Header2 8 3 5 3 5" xfId="27608"/>
    <cellStyle name="Header2 8 3 5 3 6" xfId="27609"/>
    <cellStyle name="Header2 8 3 5 4" xfId="27610"/>
    <cellStyle name="Header2 8 3 5 5" xfId="27611"/>
    <cellStyle name="Header2 8 3 6" xfId="27612"/>
    <cellStyle name="Header2 8 3 6 2" xfId="27613"/>
    <cellStyle name="Header2 8 3 6 2 2" xfId="27614"/>
    <cellStyle name="Header2 8 3 6 2 2 2" xfId="27615"/>
    <cellStyle name="Header2 8 3 6 2 2 3" xfId="27616"/>
    <cellStyle name="Header2 8 3 6 2 2 4" xfId="27617"/>
    <cellStyle name="Header2 8 3 6 2 2 5" xfId="27618"/>
    <cellStyle name="Header2 8 3 6 2 3" xfId="27619"/>
    <cellStyle name="Header2 8 3 6 2 3 2" xfId="27620"/>
    <cellStyle name="Header2 8 3 6 2 3 3" xfId="27621"/>
    <cellStyle name="Header2 8 3 6 2 3 4" xfId="27622"/>
    <cellStyle name="Header2 8 3 6 2 4" xfId="27623"/>
    <cellStyle name="Header2 8 3 6 2 5" xfId="27624"/>
    <cellStyle name="Header2 8 3 6 2 6" xfId="27625"/>
    <cellStyle name="Header2 8 3 6 3" xfId="27626"/>
    <cellStyle name="Header2 8 3 6 3 2" xfId="27627"/>
    <cellStyle name="Header2 8 3 6 3 2 2" xfId="27628"/>
    <cellStyle name="Header2 8 3 6 3 2 3" xfId="27629"/>
    <cellStyle name="Header2 8 3 6 3 2 4" xfId="27630"/>
    <cellStyle name="Header2 8 3 6 3 3" xfId="27631"/>
    <cellStyle name="Header2 8 3 6 3 3 2" xfId="27632"/>
    <cellStyle name="Header2 8 3 6 3 3 3" xfId="27633"/>
    <cellStyle name="Header2 8 3 6 3 3 4" xfId="27634"/>
    <cellStyle name="Header2 8 3 6 3 4" xfId="27635"/>
    <cellStyle name="Header2 8 3 6 3 5" xfId="27636"/>
    <cellStyle name="Header2 8 3 6 3 6" xfId="27637"/>
    <cellStyle name="Header2 8 3 6 4" xfId="27638"/>
    <cellStyle name="Header2 8 3 6 5" xfId="27639"/>
    <cellStyle name="Header2 8 3 7" xfId="27640"/>
    <cellStyle name="Header2 8 3 7 2" xfId="27641"/>
    <cellStyle name="Header2 8 3 7 2 2" xfId="27642"/>
    <cellStyle name="Header2 8 3 7 2 2 2" xfId="27643"/>
    <cellStyle name="Header2 8 3 7 2 2 3" xfId="27644"/>
    <cellStyle name="Header2 8 3 7 2 2 4" xfId="27645"/>
    <cellStyle name="Header2 8 3 7 2 2 5" xfId="27646"/>
    <cellStyle name="Header2 8 3 7 2 3" xfId="27647"/>
    <cellStyle name="Header2 8 3 7 2 3 2" xfId="27648"/>
    <cellStyle name="Header2 8 3 7 2 3 3" xfId="27649"/>
    <cellStyle name="Header2 8 3 7 2 3 4" xfId="27650"/>
    <cellStyle name="Header2 8 3 7 2 4" xfId="27651"/>
    <cellStyle name="Header2 8 3 7 2 5" xfId="27652"/>
    <cellStyle name="Header2 8 3 7 2 6" xfId="27653"/>
    <cellStyle name="Header2 8 3 7 3" xfId="27654"/>
    <cellStyle name="Header2 8 3 7 3 2" xfId="27655"/>
    <cellStyle name="Header2 8 3 7 3 2 2" xfId="27656"/>
    <cellStyle name="Header2 8 3 7 3 2 3" xfId="27657"/>
    <cellStyle name="Header2 8 3 7 3 2 4" xfId="27658"/>
    <cellStyle name="Header2 8 3 7 3 3" xfId="27659"/>
    <cellStyle name="Header2 8 3 7 3 3 2" xfId="27660"/>
    <cellStyle name="Header2 8 3 7 3 3 3" xfId="27661"/>
    <cellStyle name="Header2 8 3 7 3 3 4" xfId="27662"/>
    <cellStyle name="Header2 8 3 7 3 4" xfId="27663"/>
    <cellStyle name="Header2 8 3 7 3 5" xfId="27664"/>
    <cellStyle name="Header2 8 3 7 3 6" xfId="27665"/>
    <cellStyle name="Header2 8 3 7 4" xfId="27666"/>
    <cellStyle name="Header2 8 3 7 5" xfId="27667"/>
    <cellStyle name="Header2 8 3 8" xfId="27668"/>
    <cellStyle name="Header2 8 3 8 2" xfId="27669"/>
    <cellStyle name="Header2 8 3 8 2 2" xfId="27670"/>
    <cellStyle name="Header2 8 3 8 2 2 2" xfId="27671"/>
    <cellStyle name="Header2 8 3 8 2 2 3" xfId="27672"/>
    <cellStyle name="Header2 8 3 8 2 2 4" xfId="27673"/>
    <cellStyle name="Header2 8 3 8 2 2 5" xfId="27674"/>
    <cellStyle name="Header2 8 3 8 2 3" xfId="27675"/>
    <cellStyle name="Header2 8 3 8 2 3 2" xfId="27676"/>
    <cellStyle name="Header2 8 3 8 2 3 3" xfId="27677"/>
    <cellStyle name="Header2 8 3 8 2 3 4" xfId="27678"/>
    <cellStyle name="Header2 8 3 8 2 4" xfId="27679"/>
    <cellStyle name="Header2 8 3 8 2 5" xfId="27680"/>
    <cellStyle name="Header2 8 3 8 2 6" xfId="27681"/>
    <cellStyle name="Header2 8 3 8 3" xfId="27682"/>
    <cellStyle name="Header2 8 3 8 3 2" xfId="27683"/>
    <cellStyle name="Header2 8 3 8 3 2 2" xfId="27684"/>
    <cellStyle name="Header2 8 3 8 3 2 3" xfId="27685"/>
    <cellStyle name="Header2 8 3 8 3 2 4" xfId="27686"/>
    <cellStyle name="Header2 8 3 8 3 3" xfId="27687"/>
    <cellStyle name="Header2 8 3 8 3 3 2" xfId="27688"/>
    <cellStyle name="Header2 8 3 8 3 3 3" xfId="27689"/>
    <cellStyle name="Header2 8 3 8 3 3 4" xfId="27690"/>
    <cellStyle name="Header2 8 3 8 3 4" xfId="27691"/>
    <cellStyle name="Header2 8 3 8 3 5" xfId="27692"/>
    <cellStyle name="Header2 8 3 8 3 6" xfId="27693"/>
    <cellStyle name="Header2 8 3 8 4" xfId="27694"/>
    <cellStyle name="Header2 8 3 8 5" xfId="27695"/>
    <cellStyle name="Header2 8 3 9" xfId="27696"/>
    <cellStyle name="Header2 8 3 9 2" xfId="27697"/>
    <cellStyle name="Header2 8 3 9 2 2" xfId="27698"/>
    <cellStyle name="Header2 8 3 9 2 2 2" xfId="27699"/>
    <cellStyle name="Header2 8 3 9 2 2 3" xfId="27700"/>
    <cellStyle name="Header2 8 3 9 2 2 4" xfId="27701"/>
    <cellStyle name="Header2 8 3 9 2 2 5" xfId="27702"/>
    <cellStyle name="Header2 8 3 9 2 3" xfId="27703"/>
    <cellStyle name="Header2 8 3 9 2 3 2" xfId="27704"/>
    <cellStyle name="Header2 8 3 9 2 3 3" xfId="27705"/>
    <cellStyle name="Header2 8 3 9 2 3 4" xfId="27706"/>
    <cellStyle name="Header2 8 3 9 2 4" xfId="27707"/>
    <cellStyle name="Header2 8 3 9 2 5" xfId="27708"/>
    <cellStyle name="Header2 8 3 9 2 6" xfId="27709"/>
    <cellStyle name="Header2 8 3 9 3" xfId="27710"/>
    <cellStyle name="Header2 8 3 9 3 2" xfId="27711"/>
    <cellStyle name="Header2 8 3 9 3 2 2" xfId="27712"/>
    <cellStyle name="Header2 8 3 9 3 2 3" xfId="27713"/>
    <cellStyle name="Header2 8 3 9 3 2 4" xfId="27714"/>
    <cellStyle name="Header2 8 3 9 3 3" xfId="27715"/>
    <cellStyle name="Header2 8 3 9 3 3 2" xfId="27716"/>
    <cellStyle name="Header2 8 3 9 3 3 3" xfId="27717"/>
    <cellStyle name="Header2 8 3 9 3 3 4" xfId="27718"/>
    <cellStyle name="Header2 8 3 9 3 4" xfId="27719"/>
    <cellStyle name="Header2 8 3 9 3 5" xfId="27720"/>
    <cellStyle name="Header2 8 3 9 3 6" xfId="27721"/>
    <cellStyle name="Header2 8 3 9 4" xfId="27722"/>
    <cellStyle name="Header2 8 3 9 5" xfId="27723"/>
    <cellStyle name="Header2 9" xfId="27724"/>
    <cellStyle name="Header2 9 2" xfId="27725"/>
    <cellStyle name="Header2 9 2 10" xfId="27726"/>
    <cellStyle name="Header2 9 2 10 2" xfId="27727"/>
    <cellStyle name="Header2 9 2 10 2 2" xfId="27728"/>
    <cellStyle name="Header2 9 2 10 2 2 2" xfId="27729"/>
    <cellStyle name="Header2 9 2 10 2 2 3" xfId="27730"/>
    <cellStyle name="Header2 9 2 10 2 2 4" xfId="27731"/>
    <cellStyle name="Header2 9 2 10 2 2 5" xfId="27732"/>
    <cellStyle name="Header2 9 2 10 2 3" xfId="27733"/>
    <cellStyle name="Header2 9 2 10 2 3 2" xfId="27734"/>
    <cellStyle name="Header2 9 2 10 2 3 3" xfId="27735"/>
    <cellStyle name="Header2 9 2 10 2 3 4" xfId="27736"/>
    <cellStyle name="Header2 9 2 10 2 4" xfId="27737"/>
    <cellStyle name="Header2 9 2 10 2 5" xfId="27738"/>
    <cellStyle name="Header2 9 2 10 2 6" xfId="27739"/>
    <cellStyle name="Header2 9 2 10 3" xfId="27740"/>
    <cellStyle name="Header2 9 2 10 3 2" xfId="27741"/>
    <cellStyle name="Header2 9 2 10 3 2 2" xfId="27742"/>
    <cellStyle name="Header2 9 2 10 3 2 3" xfId="27743"/>
    <cellStyle name="Header2 9 2 10 3 2 4" xfId="27744"/>
    <cellStyle name="Header2 9 2 10 3 3" xfId="27745"/>
    <cellStyle name="Header2 9 2 10 3 3 2" xfId="27746"/>
    <cellStyle name="Header2 9 2 10 3 3 3" xfId="27747"/>
    <cellStyle name="Header2 9 2 10 3 3 4" xfId="27748"/>
    <cellStyle name="Header2 9 2 10 3 4" xfId="27749"/>
    <cellStyle name="Header2 9 2 10 3 5" xfId="27750"/>
    <cellStyle name="Header2 9 2 10 3 6" xfId="27751"/>
    <cellStyle name="Header2 9 2 10 4" xfId="27752"/>
    <cellStyle name="Header2 9 2 10 5" xfId="27753"/>
    <cellStyle name="Header2 9 2 11" xfId="27754"/>
    <cellStyle name="Header2 9 2 11 2" xfId="27755"/>
    <cellStyle name="Header2 9 2 11 2 2" xfId="27756"/>
    <cellStyle name="Header2 9 2 11 2 2 2" xfId="27757"/>
    <cellStyle name="Header2 9 2 11 2 2 3" xfId="27758"/>
    <cellStyle name="Header2 9 2 11 2 2 4" xfId="27759"/>
    <cellStyle name="Header2 9 2 11 2 2 5" xfId="27760"/>
    <cellStyle name="Header2 9 2 11 2 3" xfId="27761"/>
    <cellStyle name="Header2 9 2 11 2 3 2" xfId="27762"/>
    <cellStyle name="Header2 9 2 11 2 3 3" xfId="27763"/>
    <cellStyle name="Header2 9 2 11 2 3 4" xfId="27764"/>
    <cellStyle name="Header2 9 2 11 2 4" xfId="27765"/>
    <cellStyle name="Header2 9 2 11 2 5" xfId="27766"/>
    <cellStyle name="Header2 9 2 11 2 6" xfId="27767"/>
    <cellStyle name="Header2 9 2 11 3" xfId="27768"/>
    <cellStyle name="Header2 9 2 11 3 2" xfId="27769"/>
    <cellStyle name="Header2 9 2 11 3 2 2" xfId="27770"/>
    <cellStyle name="Header2 9 2 11 3 2 3" xfId="27771"/>
    <cellStyle name="Header2 9 2 11 3 2 4" xfId="27772"/>
    <cellStyle name="Header2 9 2 11 3 3" xfId="27773"/>
    <cellStyle name="Header2 9 2 11 3 3 2" xfId="27774"/>
    <cellStyle name="Header2 9 2 11 3 3 3" xfId="27775"/>
    <cellStyle name="Header2 9 2 11 3 3 4" xfId="27776"/>
    <cellStyle name="Header2 9 2 11 3 4" xfId="27777"/>
    <cellStyle name="Header2 9 2 11 3 5" xfId="27778"/>
    <cellStyle name="Header2 9 2 11 3 6" xfId="27779"/>
    <cellStyle name="Header2 9 2 11 4" xfId="27780"/>
    <cellStyle name="Header2 9 2 11 5" xfId="27781"/>
    <cellStyle name="Header2 9 2 12" xfId="27782"/>
    <cellStyle name="Header2 9 2 12 2" xfId="27783"/>
    <cellStyle name="Header2 9 2 12 2 2" xfId="27784"/>
    <cellStyle name="Header2 9 2 12 2 2 2" xfId="27785"/>
    <cellStyle name="Header2 9 2 12 2 2 3" xfId="27786"/>
    <cellStyle name="Header2 9 2 12 2 2 4" xfId="27787"/>
    <cellStyle name="Header2 9 2 12 2 2 5" xfId="27788"/>
    <cellStyle name="Header2 9 2 12 2 3" xfId="27789"/>
    <cellStyle name="Header2 9 2 12 2 3 2" xfId="27790"/>
    <cellStyle name="Header2 9 2 12 2 3 3" xfId="27791"/>
    <cellStyle name="Header2 9 2 12 2 3 4" xfId="27792"/>
    <cellStyle name="Header2 9 2 12 2 4" xfId="27793"/>
    <cellStyle name="Header2 9 2 12 2 5" xfId="27794"/>
    <cellStyle name="Header2 9 2 12 2 6" xfId="27795"/>
    <cellStyle name="Header2 9 2 12 3" xfId="27796"/>
    <cellStyle name="Header2 9 2 12 3 2" xfId="27797"/>
    <cellStyle name="Header2 9 2 12 3 2 2" xfId="27798"/>
    <cellStyle name="Header2 9 2 12 3 2 3" xfId="27799"/>
    <cellStyle name="Header2 9 2 12 3 2 4" xfId="27800"/>
    <cellStyle name="Header2 9 2 12 3 3" xfId="27801"/>
    <cellStyle name="Header2 9 2 12 3 3 2" xfId="27802"/>
    <cellStyle name="Header2 9 2 12 3 3 3" xfId="27803"/>
    <cellStyle name="Header2 9 2 12 3 3 4" xfId="27804"/>
    <cellStyle name="Header2 9 2 12 3 4" xfId="27805"/>
    <cellStyle name="Header2 9 2 12 3 5" xfId="27806"/>
    <cellStyle name="Header2 9 2 12 3 6" xfId="27807"/>
    <cellStyle name="Header2 9 2 12 4" xfId="27808"/>
    <cellStyle name="Header2 9 2 12 5" xfId="27809"/>
    <cellStyle name="Header2 9 2 13" xfId="27810"/>
    <cellStyle name="Header2 9 2 13 2" xfId="27811"/>
    <cellStyle name="Header2 9 2 13 2 2" xfId="27812"/>
    <cellStyle name="Header2 9 2 13 2 2 2" xfId="27813"/>
    <cellStyle name="Header2 9 2 13 2 2 3" xfId="27814"/>
    <cellStyle name="Header2 9 2 13 2 2 4" xfId="27815"/>
    <cellStyle name="Header2 9 2 13 2 2 5" xfId="27816"/>
    <cellStyle name="Header2 9 2 13 2 3" xfId="27817"/>
    <cellStyle name="Header2 9 2 13 2 3 2" xfId="27818"/>
    <cellStyle name="Header2 9 2 13 2 3 3" xfId="27819"/>
    <cellStyle name="Header2 9 2 13 2 3 4" xfId="27820"/>
    <cellStyle name="Header2 9 2 13 2 4" xfId="27821"/>
    <cellStyle name="Header2 9 2 13 2 5" xfId="27822"/>
    <cellStyle name="Header2 9 2 13 2 6" xfId="27823"/>
    <cellStyle name="Header2 9 2 13 3" xfId="27824"/>
    <cellStyle name="Header2 9 2 13 3 2" xfId="27825"/>
    <cellStyle name="Header2 9 2 13 3 2 2" xfId="27826"/>
    <cellStyle name="Header2 9 2 13 3 2 3" xfId="27827"/>
    <cellStyle name="Header2 9 2 13 3 2 4" xfId="27828"/>
    <cellStyle name="Header2 9 2 13 3 3" xfId="27829"/>
    <cellStyle name="Header2 9 2 13 3 3 2" xfId="27830"/>
    <cellStyle name="Header2 9 2 13 3 3 3" xfId="27831"/>
    <cellStyle name="Header2 9 2 13 3 3 4" xfId="27832"/>
    <cellStyle name="Header2 9 2 13 3 4" xfId="27833"/>
    <cellStyle name="Header2 9 2 13 3 5" xfId="27834"/>
    <cellStyle name="Header2 9 2 13 3 6" xfId="27835"/>
    <cellStyle name="Header2 9 2 13 4" xfId="27836"/>
    <cellStyle name="Header2 9 2 13 5" xfId="27837"/>
    <cellStyle name="Header2 9 2 2" xfId="27838"/>
    <cellStyle name="Header2 9 2 2 2" xfId="27839"/>
    <cellStyle name="Header2 9 2 2 2 2" xfId="27840"/>
    <cellStyle name="Header2 9 2 2 2 2 2" xfId="27841"/>
    <cellStyle name="Header2 9 2 2 2 2 2 2" xfId="27842"/>
    <cellStyle name="Header2 9 2 2 2 2 2 3" xfId="27843"/>
    <cellStyle name="Header2 9 2 2 2 2 2 4" xfId="27844"/>
    <cellStyle name="Header2 9 2 2 2 2 2 5" xfId="27845"/>
    <cellStyle name="Header2 9 2 2 2 2 3" xfId="27846"/>
    <cellStyle name="Header2 9 2 2 2 2 3 2" xfId="27847"/>
    <cellStyle name="Header2 9 2 2 2 2 3 3" xfId="27848"/>
    <cellStyle name="Header2 9 2 2 2 2 3 4" xfId="27849"/>
    <cellStyle name="Header2 9 2 2 2 2 4" xfId="27850"/>
    <cellStyle name="Header2 9 2 2 2 2 5" xfId="27851"/>
    <cellStyle name="Header2 9 2 2 2 2 6" xfId="27852"/>
    <cellStyle name="Header2 9 2 2 2 3" xfId="27853"/>
    <cellStyle name="Header2 9 2 2 2 3 2" xfId="27854"/>
    <cellStyle name="Header2 9 2 2 2 3 2 2" xfId="27855"/>
    <cellStyle name="Header2 9 2 2 2 3 2 3" xfId="27856"/>
    <cellStyle name="Header2 9 2 2 2 3 2 4" xfId="27857"/>
    <cellStyle name="Header2 9 2 2 2 3 3" xfId="27858"/>
    <cellStyle name="Header2 9 2 2 2 3 3 2" xfId="27859"/>
    <cellStyle name="Header2 9 2 2 2 3 3 3" xfId="27860"/>
    <cellStyle name="Header2 9 2 2 2 3 3 4" xfId="27861"/>
    <cellStyle name="Header2 9 2 2 2 3 4" xfId="27862"/>
    <cellStyle name="Header2 9 2 2 2 3 5" xfId="27863"/>
    <cellStyle name="Header2 9 2 2 2 3 6" xfId="27864"/>
    <cellStyle name="Header2 9 2 2 2 4" xfId="27865"/>
    <cellStyle name="Header2 9 2 2 2 5" xfId="27866"/>
    <cellStyle name="Header2 9 2 2 3" xfId="27867"/>
    <cellStyle name="Header2 9 2 2 3 2" xfId="27868"/>
    <cellStyle name="Header2 9 2 2 3 2 2" xfId="27869"/>
    <cellStyle name="Header2 9 2 2 3 2 2 2" xfId="27870"/>
    <cellStyle name="Header2 9 2 2 3 2 2 3" xfId="27871"/>
    <cellStyle name="Header2 9 2 2 3 2 2 4" xfId="27872"/>
    <cellStyle name="Header2 9 2 2 3 2 2 5" xfId="27873"/>
    <cellStyle name="Header2 9 2 2 3 2 3" xfId="27874"/>
    <cellStyle name="Header2 9 2 2 3 2 3 2" xfId="27875"/>
    <cellStyle name="Header2 9 2 2 3 2 3 3" xfId="27876"/>
    <cellStyle name="Header2 9 2 2 3 2 3 4" xfId="27877"/>
    <cellStyle name="Header2 9 2 2 3 2 4" xfId="27878"/>
    <cellStyle name="Header2 9 2 2 3 2 5" xfId="27879"/>
    <cellStyle name="Header2 9 2 2 3 2 6" xfId="27880"/>
    <cellStyle name="Header2 9 2 2 3 3" xfId="27881"/>
    <cellStyle name="Header2 9 2 2 3 3 2" xfId="27882"/>
    <cellStyle name="Header2 9 2 2 3 3 2 2" xfId="27883"/>
    <cellStyle name="Header2 9 2 2 3 3 2 3" xfId="27884"/>
    <cellStyle name="Header2 9 2 2 3 3 2 4" xfId="27885"/>
    <cellStyle name="Header2 9 2 2 3 3 3" xfId="27886"/>
    <cellStyle name="Header2 9 2 2 3 3 3 2" xfId="27887"/>
    <cellStyle name="Header2 9 2 2 3 3 3 3" xfId="27888"/>
    <cellStyle name="Header2 9 2 2 3 3 3 4" xfId="27889"/>
    <cellStyle name="Header2 9 2 2 3 3 4" xfId="27890"/>
    <cellStyle name="Header2 9 2 2 3 3 5" xfId="27891"/>
    <cellStyle name="Header2 9 2 2 3 3 6" xfId="27892"/>
    <cellStyle name="Header2 9 2 2 3 4" xfId="27893"/>
    <cellStyle name="Header2 9 2 2 3 5" xfId="27894"/>
    <cellStyle name="Header2 9 2 3" xfId="27895"/>
    <cellStyle name="Header2 9 2 3 2" xfId="27896"/>
    <cellStyle name="Header2 9 2 3 2 2" xfId="27897"/>
    <cellStyle name="Header2 9 2 3 2 3" xfId="27898"/>
    <cellStyle name="Header2 9 2 3 3" xfId="27899"/>
    <cellStyle name="Header2 9 2 4" xfId="27900"/>
    <cellStyle name="Header2 9 2 4 2" xfId="27901"/>
    <cellStyle name="Header2 9 2 4 2 2" xfId="27902"/>
    <cellStyle name="Header2 9 2 4 2 3" xfId="27903"/>
    <cellStyle name="Header2 9 2 4 3" xfId="27904"/>
    <cellStyle name="Header2 9 2 5" xfId="27905"/>
    <cellStyle name="Header2 9 2 5 2" xfId="27906"/>
    <cellStyle name="Header2 9 2 5 2 2" xfId="27907"/>
    <cellStyle name="Header2 9 2 5 2 3" xfId="27908"/>
    <cellStyle name="Header2 9 2 5 3" xfId="27909"/>
    <cellStyle name="Header2 9 2 6" xfId="27910"/>
    <cellStyle name="Header2 9 2 6 2" xfId="27911"/>
    <cellStyle name="Header2 9 2 6 2 2" xfId="27912"/>
    <cellStyle name="Header2 9 2 6 2 2 2" xfId="27913"/>
    <cellStyle name="Header2 9 2 6 2 2 3" xfId="27914"/>
    <cellStyle name="Header2 9 2 6 2 2 4" xfId="27915"/>
    <cellStyle name="Header2 9 2 6 2 2 5" xfId="27916"/>
    <cellStyle name="Header2 9 2 6 2 3" xfId="27917"/>
    <cellStyle name="Header2 9 2 6 2 3 2" xfId="27918"/>
    <cellStyle name="Header2 9 2 6 2 3 3" xfId="27919"/>
    <cellStyle name="Header2 9 2 6 2 3 4" xfId="27920"/>
    <cellStyle name="Header2 9 2 6 2 4" xfId="27921"/>
    <cellStyle name="Header2 9 2 6 2 5" xfId="27922"/>
    <cellStyle name="Header2 9 2 6 2 6" xfId="27923"/>
    <cellStyle name="Header2 9 2 6 3" xfId="27924"/>
    <cellStyle name="Header2 9 2 6 3 2" xfId="27925"/>
    <cellStyle name="Header2 9 2 6 3 2 2" xfId="27926"/>
    <cellStyle name="Header2 9 2 6 3 2 3" xfId="27927"/>
    <cellStyle name="Header2 9 2 6 3 2 4" xfId="27928"/>
    <cellStyle name="Header2 9 2 6 3 3" xfId="27929"/>
    <cellStyle name="Header2 9 2 6 3 3 2" xfId="27930"/>
    <cellStyle name="Header2 9 2 6 3 3 3" xfId="27931"/>
    <cellStyle name="Header2 9 2 6 3 3 4" xfId="27932"/>
    <cellStyle name="Header2 9 2 6 3 4" xfId="27933"/>
    <cellStyle name="Header2 9 2 6 3 5" xfId="27934"/>
    <cellStyle name="Header2 9 2 6 3 6" xfId="27935"/>
    <cellStyle name="Header2 9 2 6 4" xfId="27936"/>
    <cellStyle name="Header2 9 2 6 5" xfId="27937"/>
    <cellStyle name="Header2 9 2 7" xfId="27938"/>
    <cellStyle name="Header2 9 2 7 2" xfId="27939"/>
    <cellStyle name="Header2 9 2 7 2 2" xfId="27940"/>
    <cellStyle name="Header2 9 2 7 2 2 2" xfId="27941"/>
    <cellStyle name="Header2 9 2 7 2 2 3" xfId="27942"/>
    <cellStyle name="Header2 9 2 7 2 2 4" xfId="27943"/>
    <cellStyle name="Header2 9 2 7 2 2 5" xfId="27944"/>
    <cellStyle name="Header2 9 2 7 2 3" xfId="27945"/>
    <cellStyle name="Header2 9 2 7 2 3 2" xfId="27946"/>
    <cellStyle name="Header2 9 2 7 2 3 3" xfId="27947"/>
    <cellStyle name="Header2 9 2 7 2 3 4" xfId="27948"/>
    <cellStyle name="Header2 9 2 7 2 4" xfId="27949"/>
    <cellStyle name="Header2 9 2 7 2 5" xfId="27950"/>
    <cellStyle name="Header2 9 2 7 2 6" xfId="27951"/>
    <cellStyle name="Header2 9 2 7 3" xfId="27952"/>
    <cellStyle name="Header2 9 2 7 3 2" xfId="27953"/>
    <cellStyle name="Header2 9 2 7 3 2 2" xfId="27954"/>
    <cellStyle name="Header2 9 2 7 3 2 3" xfId="27955"/>
    <cellStyle name="Header2 9 2 7 3 2 4" xfId="27956"/>
    <cellStyle name="Header2 9 2 7 3 3" xfId="27957"/>
    <cellStyle name="Header2 9 2 7 3 3 2" xfId="27958"/>
    <cellStyle name="Header2 9 2 7 3 3 3" xfId="27959"/>
    <cellStyle name="Header2 9 2 7 3 3 4" xfId="27960"/>
    <cellStyle name="Header2 9 2 7 3 4" xfId="27961"/>
    <cellStyle name="Header2 9 2 7 3 5" xfId="27962"/>
    <cellStyle name="Header2 9 2 7 3 6" xfId="27963"/>
    <cellStyle name="Header2 9 2 7 4" xfId="27964"/>
    <cellStyle name="Header2 9 2 7 5" xfId="27965"/>
    <cellStyle name="Header2 9 2 8" xfId="27966"/>
    <cellStyle name="Header2 9 2 8 2" xfId="27967"/>
    <cellStyle name="Header2 9 2 8 2 2" xfId="27968"/>
    <cellStyle name="Header2 9 2 8 2 2 2" xfId="27969"/>
    <cellStyle name="Header2 9 2 8 2 2 3" xfId="27970"/>
    <cellStyle name="Header2 9 2 8 2 2 4" xfId="27971"/>
    <cellStyle name="Header2 9 2 8 2 2 5" xfId="27972"/>
    <cellStyle name="Header2 9 2 8 2 3" xfId="27973"/>
    <cellStyle name="Header2 9 2 8 2 3 2" xfId="27974"/>
    <cellStyle name="Header2 9 2 8 2 3 3" xfId="27975"/>
    <cellStyle name="Header2 9 2 8 2 3 4" xfId="27976"/>
    <cellStyle name="Header2 9 2 8 2 4" xfId="27977"/>
    <cellStyle name="Header2 9 2 8 2 5" xfId="27978"/>
    <cellStyle name="Header2 9 2 8 2 6" xfId="27979"/>
    <cellStyle name="Header2 9 2 8 3" xfId="27980"/>
    <cellStyle name="Header2 9 2 8 3 2" xfId="27981"/>
    <cellStyle name="Header2 9 2 8 3 2 2" xfId="27982"/>
    <cellStyle name="Header2 9 2 8 3 2 3" xfId="27983"/>
    <cellStyle name="Header2 9 2 8 3 2 4" xfId="27984"/>
    <cellStyle name="Header2 9 2 8 3 3" xfId="27985"/>
    <cellStyle name="Header2 9 2 8 3 3 2" xfId="27986"/>
    <cellStyle name="Header2 9 2 8 3 3 3" xfId="27987"/>
    <cellStyle name="Header2 9 2 8 3 3 4" xfId="27988"/>
    <cellStyle name="Header2 9 2 8 3 4" xfId="27989"/>
    <cellStyle name="Header2 9 2 8 3 5" xfId="27990"/>
    <cellStyle name="Header2 9 2 8 3 6" xfId="27991"/>
    <cellStyle name="Header2 9 2 8 4" xfId="27992"/>
    <cellStyle name="Header2 9 2 8 5" xfId="27993"/>
    <cellStyle name="Header2 9 2 9" xfId="27994"/>
    <cellStyle name="Header2 9 2 9 2" xfId="27995"/>
    <cellStyle name="Header2 9 2 9 2 2" xfId="27996"/>
    <cellStyle name="Header2 9 2 9 2 2 2" xfId="27997"/>
    <cellStyle name="Header2 9 2 9 2 2 3" xfId="27998"/>
    <cellStyle name="Header2 9 2 9 2 2 4" xfId="27999"/>
    <cellStyle name="Header2 9 2 9 2 2 5" xfId="28000"/>
    <cellStyle name="Header2 9 2 9 2 3" xfId="28001"/>
    <cellStyle name="Header2 9 2 9 2 3 2" xfId="28002"/>
    <cellStyle name="Header2 9 2 9 2 3 3" xfId="28003"/>
    <cellStyle name="Header2 9 2 9 2 3 4" xfId="28004"/>
    <cellStyle name="Header2 9 2 9 2 4" xfId="28005"/>
    <cellStyle name="Header2 9 2 9 2 5" xfId="28006"/>
    <cellStyle name="Header2 9 2 9 2 6" xfId="28007"/>
    <cellStyle name="Header2 9 2 9 3" xfId="28008"/>
    <cellStyle name="Header2 9 2 9 3 2" xfId="28009"/>
    <cellStyle name="Header2 9 2 9 3 2 2" xfId="28010"/>
    <cellStyle name="Header2 9 2 9 3 2 3" xfId="28011"/>
    <cellStyle name="Header2 9 2 9 3 2 4" xfId="28012"/>
    <cellStyle name="Header2 9 2 9 3 3" xfId="28013"/>
    <cellStyle name="Header2 9 2 9 3 3 2" xfId="28014"/>
    <cellStyle name="Header2 9 2 9 3 3 3" xfId="28015"/>
    <cellStyle name="Header2 9 2 9 3 3 4" xfId="28016"/>
    <cellStyle name="Header2 9 2 9 3 4" xfId="28017"/>
    <cellStyle name="Header2 9 2 9 3 5" xfId="28018"/>
    <cellStyle name="Header2 9 2 9 3 6" xfId="28019"/>
    <cellStyle name="Header2 9 2 9 4" xfId="28020"/>
    <cellStyle name="Header2 9 2 9 5" xfId="28021"/>
    <cellStyle name="Header2 9 3" xfId="28022"/>
    <cellStyle name="Header2 9 3 10" xfId="28023"/>
    <cellStyle name="Header2 9 3 10 2" xfId="28024"/>
    <cellStyle name="Header2 9 3 10 2 2" xfId="28025"/>
    <cellStyle name="Header2 9 3 10 2 2 2" xfId="28026"/>
    <cellStyle name="Header2 9 3 10 2 2 3" xfId="28027"/>
    <cellStyle name="Header2 9 3 10 2 2 4" xfId="28028"/>
    <cellStyle name="Header2 9 3 10 2 2 5" xfId="28029"/>
    <cellStyle name="Header2 9 3 10 2 3" xfId="28030"/>
    <cellStyle name="Header2 9 3 10 2 3 2" xfId="28031"/>
    <cellStyle name="Header2 9 3 10 2 3 3" xfId="28032"/>
    <cellStyle name="Header2 9 3 10 2 3 4" xfId="28033"/>
    <cellStyle name="Header2 9 3 10 2 4" xfId="28034"/>
    <cellStyle name="Header2 9 3 10 2 5" xfId="28035"/>
    <cellStyle name="Header2 9 3 10 2 6" xfId="28036"/>
    <cellStyle name="Header2 9 3 10 3" xfId="28037"/>
    <cellStyle name="Header2 9 3 10 3 2" xfId="28038"/>
    <cellStyle name="Header2 9 3 10 3 2 2" xfId="28039"/>
    <cellStyle name="Header2 9 3 10 3 2 3" xfId="28040"/>
    <cellStyle name="Header2 9 3 10 3 2 4" xfId="28041"/>
    <cellStyle name="Header2 9 3 10 3 3" xfId="28042"/>
    <cellStyle name="Header2 9 3 10 3 3 2" xfId="28043"/>
    <cellStyle name="Header2 9 3 10 3 3 3" xfId="28044"/>
    <cellStyle name="Header2 9 3 10 3 3 4" xfId="28045"/>
    <cellStyle name="Header2 9 3 10 3 4" xfId="28046"/>
    <cellStyle name="Header2 9 3 10 3 5" xfId="28047"/>
    <cellStyle name="Header2 9 3 10 3 6" xfId="28048"/>
    <cellStyle name="Header2 9 3 10 4" xfId="28049"/>
    <cellStyle name="Header2 9 3 10 5" xfId="28050"/>
    <cellStyle name="Header2 9 3 11" xfId="28051"/>
    <cellStyle name="Header2 9 3 11 2" xfId="28052"/>
    <cellStyle name="Header2 9 3 11 2 2" xfId="28053"/>
    <cellStyle name="Header2 9 3 11 2 2 2" xfId="28054"/>
    <cellStyle name="Header2 9 3 11 2 2 3" xfId="28055"/>
    <cellStyle name="Header2 9 3 11 2 2 4" xfId="28056"/>
    <cellStyle name="Header2 9 3 11 2 2 5" xfId="28057"/>
    <cellStyle name="Header2 9 3 11 2 3" xfId="28058"/>
    <cellStyle name="Header2 9 3 11 2 3 2" xfId="28059"/>
    <cellStyle name="Header2 9 3 11 2 3 3" xfId="28060"/>
    <cellStyle name="Header2 9 3 11 2 3 4" xfId="28061"/>
    <cellStyle name="Header2 9 3 11 2 4" xfId="28062"/>
    <cellStyle name="Header2 9 3 11 2 5" xfId="28063"/>
    <cellStyle name="Header2 9 3 11 2 6" xfId="28064"/>
    <cellStyle name="Header2 9 3 11 3" xfId="28065"/>
    <cellStyle name="Header2 9 3 11 3 2" xfId="28066"/>
    <cellStyle name="Header2 9 3 11 3 2 2" xfId="28067"/>
    <cellStyle name="Header2 9 3 11 3 2 3" xfId="28068"/>
    <cellStyle name="Header2 9 3 11 3 2 4" xfId="28069"/>
    <cellStyle name="Header2 9 3 11 3 3" xfId="28070"/>
    <cellStyle name="Header2 9 3 11 3 3 2" xfId="28071"/>
    <cellStyle name="Header2 9 3 11 3 3 3" xfId="28072"/>
    <cellStyle name="Header2 9 3 11 3 3 4" xfId="28073"/>
    <cellStyle name="Header2 9 3 11 3 4" xfId="28074"/>
    <cellStyle name="Header2 9 3 11 3 5" xfId="28075"/>
    <cellStyle name="Header2 9 3 11 3 6" xfId="28076"/>
    <cellStyle name="Header2 9 3 11 4" xfId="28077"/>
    <cellStyle name="Header2 9 3 11 5" xfId="28078"/>
    <cellStyle name="Header2 9 3 12" xfId="28079"/>
    <cellStyle name="Header2 9 3 12 2" xfId="28080"/>
    <cellStyle name="Header2 9 3 12 2 2" xfId="28081"/>
    <cellStyle name="Header2 9 3 12 2 2 2" xfId="28082"/>
    <cellStyle name="Header2 9 3 12 2 2 3" xfId="28083"/>
    <cellStyle name="Header2 9 3 12 2 2 4" xfId="28084"/>
    <cellStyle name="Header2 9 3 12 2 2 5" xfId="28085"/>
    <cellStyle name="Header2 9 3 12 2 3" xfId="28086"/>
    <cellStyle name="Header2 9 3 12 2 3 2" xfId="28087"/>
    <cellStyle name="Header2 9 3 12 2 3 3" xfId="28088"/>
    <cellStyle name="Header2 9 3 12 2 3 4" xfId="28089"/>
    <cellStyle name="Header2 9 3 12 2 4" xfId="28090"/>
    <cellStyle name="Header2 9 3 12 2 5" xfId="28091"/>
    <cellStyle name="Header2 9 3 12 2 6" xfId="28092"/>
    <cellStyle name="Header2 9 3 12 3" xfId="28093"/>
    <cellStyle name="Header2 9 3 12 3 2" xfId="28094"/>
    <cellStyle name="Header2 9 3 12 3 2 2" xfId="28095"/>
    <cellStyle name="Header2 9 3 12 3 2 3" xfId="28096"/>
    <cellStyle name="Header2 9 3 12 3 2 4" xfId="28097"/>
    <cellStyle name="Header2 9 3 12 3 3" xfId="28098"/>
    <cellStyle name="Header2 9 3 12 3 3 2" xfId="28099"/>
    <cellStyle name="Header2 9 3 12 3 3 3" xfId="28100"/>
    <cellStyle name="Header2 9 3 12 3 3 4" xfId="28101"/>
    <cellStyle name="Header2 9 3 12 3 4" xfId="28102"/>
    <cellStyle name="Header2 9 3 12 3 5" xfId="28103"/>
    <cellStyle name="Header2 9 3 12 3 6" xfId="28104"/>
    <cellStyle name="Header2 9 3 12 4" xfId="28105"/>
    <cellStyle name="Header2 9 3 12 5" xfId="28106"/>
    <cellStyle name="Header2 9 3 2" xfId="28107"/>
    <cellStyle name="Header2 9 3 2 2" xfId="28108"/>
    <cellStyle name="Header2 9 3 2 2 2" xfId="28109"/>
    <cellStyle name="Header2 9 3 2 2 3" xfId="28110"/>
    <cellStyle name="Header2 9 3 2 3" xfId="28111"/>
    <cellStyle name="Header2 9 3 3" xfId="28112"/>
    <cellStyle name="Header2 9 3 3 2" xfId="28113"/>
    <cellStyle name="Header2 9 3 3 2 2" xfId="28114"/>
    <cellStyle name="Header2 9 3 3 2 3" xfId="28115"/>
    <cellStyle name="Header2 9 3 3 3" xfId="28116"/>
    <cellStyle name="Header2 9 3 4" xfId="28117"/>
    <cellStyle name="Header2 9 3 4 2" xfId="28118"/>
    <cellStyle name="Header2 9 3 4 2 2" xfId="28119"/>
    <cellStyle name="Header2 9 3 4 2 3" xfId="28120"/>
    <cellStyle name="Header2 9 3 4 3" xfId="28121"/>
    <cellStyle name="Header2 9 3 5" xfId="28122"/>
    <cellStyle name="Header2 9 3 5 2" xfId="28123"/>
    <cellStyle name="Header2 9 3 5 2 2" xfId="28124"/>
    <cellStyle name="Header2 9 3 5 2 2 2" xfId="28125"/>
    <cellStyle name="Header2 9 3 5 2 2 3" xfId="28126"/>
    <cellStyle name="Header2 9 3 5 2 2 4" xfId="28127"/>
    <cellStyle name="Header2 9 3 5 2 2 5" xfId="28128"/>
    <cellStyle name="Header2 9 3 5 2 3" xfId="28129"/>
    <cellStyle name="Header2 9 3 5 2 3 2" xfId="28130"/>
    <cellStyle name="Header2 9 3 5 2 3 3" xfId="28131"/>
    <cellStyle name="Header2 9 3 5 2 3 4" xfId="28132"/>
    <cellStyle name="Header2 9 3 5 2 4" xfId="28133"/>
    <cellStyle name="Header2 9 3 5 2 5" xfId="28134"/>
    <cellStyle name="Header2 9 3 5 2 6" xfId="28135"/>
    <cellStyle name="Header2 9 3 5 3" xfId="28136"/>
    <cellStyle name="Header2 9 3 5 3 2" xfId="28137"/>
    <cellStyle name="Header2 9 3 5 3 2 2" xfId="28138"/>
    <cellStyle name="Header2 9 3 5 3 2 3" xfId="28139"/>
    <cellStyle name="Header2 9 3 5 3 2 4" xfId="28140"/>
    <cellStyle name="Header2 9 3 5 3 3" xfId="28141"/>
    <cellStyle name="Header2 9 3 5 3 3 2" xfId="28142"/>
    <cellStyle name="Header2 9 3 5 3 3 3" xfId="28143"/>
    <cellStyle name="Header2 9 3 5 3 3 4" xfId="28144"/>
    <cellStyle name="Header2 9 3 5 3 4" xfId="28145"/>
    <cellStyle name="Header2 9 3 5 3 5" xfId="28146"/>
    <cellStyle name="Header2 9 3 5 3 6" xfId="28147"/>
    <cellStyle name="Header2 9 3 5 4" xfId="28148"/>
    <cellStyle name="Header2 9 3 5 5" xfId="28149"/>
    <cellStyle name="Header2 9 3 6" xfId="28150"/>
    <cellStyle name="Header2 9 3 6 2" xfId="28151"/>
    <cellStyle name="Header2 9 3 6 2 2" xfId="28152"/>
    <cellStyle name="Header2 9 3 6 2 2 2" xfId="28153"/>
    <cellStyle name="Header2 9 3 6 2 2 3" xfId="28154"/>
    <cellStyle name="Header2 9 3 6 2 2 4" xfId="28155"/>
    <cellStyle name="Header2 9 3 6 2 2 5" xfId="28156"/>
    <cellStyle name="Header2 9 3 6 2 3" xfId="28157"/>
    <cellStyle name="Header2 9 3 6 2 3 2" xfId="28158"/>
    <cellStyle name="Header2 9 3 6 2 3 3" xfId="28159"/>
    <cellStyle name="Header2 9 3 6 2 3 4" xfId="28160"/>
    <cellStyle name="Header2 9 3 6 2 4" xfId="28161"/>
    <cellStyle name="Header2 9 3 6 2 5" xfId="28162"/>
    <cellStyle name="Header2 9 3 6 2 6" xfId="28163"/>
    <cellStyle name="Header2 9 3 6 3" xfId="28164"/>
    <cellStyle name="Header2 9 3 6 3 2" xfId="28165"/>
    <cellStyle name="Header2 9 3 6 3 2 2" xfId="28166"/>
    <cellStyle name="Header2 9 3 6 3 2 3" xfId="28167"/>
    <cellStyle name="Header2 9 3 6 3 2 4" xfId="28168"/>
    <cellStyle name="Header2 9 3 6 3 3" xfId="28169"/>
    <cellStyle name="Header2 9 3 6 3 3 2" xfId="28170"/>
    <cellStyle name="Header2 9 3 6 3 3 3" xfId="28171"/>
    <cellStyle name="Header2 9 3 6 3 3 4" xfId="28172"/>
    <cellStyle name="Header2 9 3 6 3 4" xfId="28173"/>
    <cellStyle name="Header2 9 3 6 3 5" xfId="28174"/>
    <cellStyle name="Header2 9 3 6 3 6" xfId="28175"/>
    <cellStyle name="Header2 9 3 6 4" xfId="28176"/>
    <cellStyle name="Header2 9 3 6 5" xfId="28177"/>
    <cellStyle name="Header2 9 3 7" xfId="28178"/>
    <cellStyle name="Header2 9 3 7 2" xfId="28179"/>
    <cellStyle name="Header2 9 3 7 2 2" xfId="28180"/>
    <cellStyle name="Header2 9 3 7 2 2 2" xfId="28181"/>
    <cellStyle name="Header2 9 3 7 2 2 3" xfId="28182"/>
    <cellStyle name="Header2 9 3 7 2 2 4" xfId="28183"/>
    <cellStyle name="Header2 9 3 7 2 2 5" xfId="28184"/>
    <cellStyle name="Header2 9 3 7 2 3" xfId="28185"/>
    <cellStyle name="Header2 9 3 7 2 3 2" xfId="28186"/>
    <cellStyle name="Header2 9 3 7 2 3 3" xfId="28187"/>
    <cellStyle name="Header2 9 3 7 2 3 4" xfId="28188"/>
    <cellStyle name="Header2 9 3 7 2 4" xfId="28189"/>
    <cellStyle name="Header2 9 3 7 2 5" xfId="28190"/>
    <cellStyle name="Header2 9 3 7 2 6" xfId="28191"/>
    <cellStyle name="Header2 9 3 7 3" xfId="28192"/>
    <cellStyle name="Header2 9 3 7 3 2" xfId="28193"/>
    <cellStyle name="Header2 9 3 7 3 2 2" xfId="28194"/>
    <cellStyle name="Header2 9 3 7 3 2 3" xfId="28195"/>
    <cellStyle name="Header2 9 3 7 3 2 4" xfId="28196"/>
    <cellStyle name="Header2 9 3 7 3 3" xfId="28197"/>
    <cellStyle name="Header2 9 3 7 3 3 2" xfId="28198"/>
    <cellStyle name="Header2 9 3 7 3 3 3" xfId="28199"/>
    <cellStyle name="Header2 9 3 7 3 3 4" xfId="28200"/>
    <cellStyle name="Header2 9 3 7 3 4" xfId="28201"/>
    <cellStyle name="Header2 9 3 7 3 5" xfId="28202"/>
    <cellStyle name="Header2 9 3 7 3 6" xfId="28203"/>
    <cellStyle name="Header2 9 3 7 4" xfId="28204"/>
    <cellStyle name="Header2 9 3 7 5" xfId="28205"/>
    <cellStyle name="Header2 9 3 8" xfId="28206"/>
    <cellStyle name="Header2 9 3 8 2" xfId="28207"/>
    <cellStyle name="Header2 9 3 8 2 2" xfId="28208"/>
    <cellStyle name="Header2 9 3 8 2 2 2" xfId="28209"/>
    <cellStyle name="Header2 9 3 8 2 2 3" xfId="28210"/>
    <cellStyle name="Header2 9 3 8 2 2 4" xfId="28211"/>
    <cellStyle name="Header2 9 3 8 2 2 5" xfId="28212"/>
    <cellStyle name="Header2 9 3 8 2 3" xfId="28213"/>
    <cellStyle name="Header2 9 3 8 2 3 2" xfId="28214"/>
    <cellStyle name="Header2 9 3 8 2 3 3" xfId="28215"/>
    <cellStyle name="Header2 9 3 8 2 3 4" xfId="28216"/>
    <cellStyle name="Header2 9 3 8 2 4" xfId="28217"/>
    <cellStyle name="Header2 9 3 8 2 5" xfId="28218"/>
    <cellStyle name="Header2 9 3 8 2 6" xfId="28219"/>
    <cellStyle name="Header2 9 3 8 3" xfId="28220"/>
    <cellStyle name="Header2 9 3 8 3 2" xfId="28221"/>
    <cellStyle name="Header2 9 3 8 3 2 2" xfId="28222"/>
    <cellStyle name="Header2 9 3 8 3 2 3" xfId="28223"/>
    <cellStyle name="Header2 9 3 8 3 2 4" xfId="28224"/>
    <cellStyle name="Header2 9 3 8 3 3" xfId="28225"/>
    <cellStyle name="Header2 9 3 8 3 3 2" xfId="28226"/>
    <cellStyle name="Header2 9 3 8 3 3 3" xfId="28227"/>
    <cellStyle name="Header2 9 3 8 3 3 4" xfId="28228"/>
    <cellStyle name="Header2 9 3 8 3 4" xfId="28229"/>
    <cellStyle name="Header2 9 3 8 3 5" xfId="28230"/>
    <cellStyle name="Header2 9 3 8 3 6" xfId="28231"/>
    <cellStyle name="Header2 9 3 8 4" xfId="28232"/>
    <cellStyle name="Header2 9 3 8 5" xfId="28233"/>
    <cellStyle name="Header2 9 3 9" xfId="28234"/>
    <cellStyle name="Header2 9 3 9 2" xfId="28235"/>
    <cellStyle name="Header2 9 3 9 2 2" xfId="28236"/>
    <cellStyle name="Header2 9 3 9 2 2 2" xfId="28237"/>
    <cellStyle name="Header2 9 3 9 2 2 3" xfId="28238"/>
    <cellStyle name="Header2 9 3 9 2 2 4" xfId="28239"/>
    <cellStyle name="Header2 9 3 9 2 2 5" xfId="28240"/>
    <cellStyle name="Header2 9 3 9 2 3" xfId="28241"/>
    <cellStyle name="Header2 9 3 9 2 3 2" xfId="28242"/>
    <cellStyle name="Header2 9 3 9 2 3 3" xfId="28243"/>
    <cellStyle name="Header2 9 3 9 2 3 4" xfId="28244"/>
    <cellStyle name="Header2 9 3 9 2 4" xfId="28245"/>
    <cellStyle name="Header2 9 3 9 2 5" xfId="28246"/>
    <cellStyle name="Header2 9 3 9 2 6" xfId="28247"/>
    <cellStyle name="Header2 9 3 9 3" xfId="28248"/>
    <cellStyle name="Header2 9 3 9 3 2" xfId="28249"/>
    <cellStyle name="Header2 9 3 9 3 2 2" xfId="28250"/>
    <cellStyle name="Header2 9 3 9 3 2 3" xfId="28251"/>
    <cellStyle name="Header2 9 3 9 3 2 4" xfId="28252"/>
    <cellStyle name="Header2 9 3 9 3 3" xfId="28253"/>
    <cellStyle name="Header2 9 3 9 3 3 2" xfId="28254"/>
    <cellStyle name="Header2 9 3 9 3 3 3" xfId="28255"/>
    <cellStyle name="Header2 9 3 9 3 3 4" xfId="28256"/>
    <cellStyle name="Header2 9 3 9 3 4" xfId="28257"/>
    <cellStyle name="Header2 9 3 9 3 5" xfId="28258"/>
    <cellStyle name="Header2 9 3 9 3 6" xfId="28259"/>
    <cellStyle name="Header2 9 3 9 4" xfId="28260"/>
    <cellStyle name="Header2 9 3 9 5" xfId="28261"/>
    <cellStyle name="Heading 1" xfId="28262"/>
    <cellStyle name="Heading 1 2" xfId="28263"/>
    <cellStyle name="Heading 2" xfId="28264"/>
    <cellStyle name="Heading 2 2" xfId="28265"/>
    <cellStyle name="Heading 3" xfId="28266"/>
    <cellStyle name="Heading 3 2" xfId="28267"/>
    <cellStyle name="Heading 4" xfId="28268"/>
    <cellStyle name="Heading 4 2" xfId="28269"/>
    <cellStyle name="Headline" xfId="28270"/>
    <cellStyle name="Hed Side" xfId="28271"/>
    <cellStyle name="Hed Side bold" xfId="28272"/>
    <cellStyle name="Hed Side Indent" xfId="28273"/>
    <cellStyle name="Hed Side Regular" xfId="28274"/>
    <cellStyle name="Hed Side_1-1A-Regular" xfId="28275"/>
    <cellStyle name="Hed Top" xfId="28276"/>
    <cellStyle name="Hed Top - SECTION" xfId="28277"/>
    <cellStyle name="Hed Top_3-new4" xfId="28278"/>
    <cellStyle name="Hipervínculo 2" xfId="28279"/>
    <cellStyle name="Hipervínculo 2 2" xfId="28280"/>
    <cellStyle name="Hipervínculo 3" xfId="28281"/>
    <cellStyle name="Hipervínculo 4" xfId="28282"/>
    <cellStyle name="Hipervínculo 5" xfId="28283"/>
    <cellStyle name="Incorrecto 2" xfId="28284"/>
    <cellStyle name="Incorrecto 3" xfId="28285"/>
    <cellStyle name="Incorrecto 4" xfId="28286"/>
    <cellStyle name="Incorrecto 5" xfId="28287"/>
    <cellStyle name="Incorrecto 6" xfId="28288"/>
    <cellStyle name="Incorrecto 7" xfId="28289"/>
    <cellStyle name="Input" xfId="28290"/>
    <cellStyle name="Input [yellow]" xfId="28291"/>
    <cellStyle name="Input [yellow] 10" xfId="28292"/>
    <cellStyle name="Input [yellow] 11" xfId="28293"/>
    <cellStyle name="Input [yellow] 12" xfId="28294"/>
    <cellStyle name="Input [yellow] 13" xfId="28295"/>
    <cellStyle name="Input [yellow] 14" xfId="28296"/>
    <cellStyle name="Input [yellow] 15" xfId="28297"/>
    <cellStyle name="Input [yellow] 16" xfId="28298"/>
    <cellStyle name="Input [yellow] 17" xfId="28299"/>
    <cellStyle name="Input [yellow] 18" xfId="28300"/>
    <cellStyle name="Input [yellow] 19" xfId="28301"/>
    <cellStyle name="Input [yellow] 2" xfId="28302"/>
    <cellStyle name="Input [yellow] 20" xfId="28303"/>
    <cellStyle name="Input [yellow] 21" xfId="28304"/>
    <cellStyle name="Input [yellow] 22" xfId="28305"/>
    <cellStyle name="Input [yellow] 3" xfId="28306"/>
    <cellStyle name="Input [yellow] 4" xfId="28307"/>
    <cellStyle name="Input [yellow] 5" xfId="28308"/>
    <cellStyle name="Input [yellow] 6" xfId="28309"/>
    <cellStyle name="Input [yellow] 7" xfId="28310"/>
    <cellStyle name="Input [yellow] 8" xfId="28311"/>
    <cellStyle name="Input [yellow] 9" xfId="28312"/>
    <cellStyle name="Input 10" xfId="28313"/>
    <cellStyle name="Input 10 10" xfId="28314"/>
    <cellStyle name="Input 10 10 2" xfId="28315"/>
    <cellStyle name="Input 10 10 2 2" xfId="28316"/>
    <cellStyle name="Input 10 10 2 2 2" xfId="28317"/>
    <cellStyle name="Input 10 10 2 2 3" xfId="28318"/>
    <cellStyle name="Input 10 10 2 2 4" xfId="28319"/>
    <cellStyle name="Input 10 10 2 3" xfId="28320"/>
    <cellStyle name="Input 10 10 2 3 2" xfId="28321"/>
    <cellStyle name="Input 10 10 2 3 3" xfId="28322"/>
    <cellStyle name="Input 10 10 2 3 4" xfId="28323"/>
    <cellStyle name="Input 10 10 2 4" xfId="28324"/>
    <cellStyle name="Input 10 10 2 5" xfId="28325"/>
    <cellStyle name="Input 10 10 2 6" xfId="28326"/>
    <cellStyle name="Input 10 10 3" xfId="28327"/>
    <cellStyle name="Input 10 10 3 2" xfId="28328"/>
    <cellStyle name="Input 10 10 3 2 2" xfId="28329"/>
    <cellStyle name="Input 10 10 3 2 3" xfId="28330"/>
    <cellStyle name="Input 10 10 3 2 4" xfId="28331"/>
    <cellStyle name="Input 10 10 3 3" xfId="28332"/>
    <cellStyle name="Input 10 10 3 3 2" xfId="28333"/>
    <cellStyle name="Input 10 10 3 3 3" xfId="28334"/>
    <cellStyle name="Input 10 10 3 3 4" xfId="28335"/>
    <cellStyle name="Input 10 10 3 4" xfId="28336"/>
    <cellStyle name="Input 10 10 3 5" xfId="28337"/>
    <cellStyle name="Input 10 10 3 6" xfId="28338"/>
    <cellStyle name="Input 10 10 4" xfId="28339"/>
    <cellStyle name="Input 10 10 5" xfId="28340"/>
    <cellStyle name="Input 10 10 6" xfId="28341"/>
    <cellStyle name="Input 10 11" xfId="28342"/>
    <cellStyle name="Input 10 12" xfId="28343"/>
    <cellStyle name="Input 10 2" xfId="28344"/>
    <cellStyle name="Input 10 2 2" xfId="28345"/>
    <cellStyle name="Input 10 2 2 2" xfId="28346"/>
    <cellStyle name="Input 10 2 2 2 2" xfId="28347"/>
    <cellStyle name="Input 10 2 2 2 2 2" xfId="28348"/>
    <cellStyle name="Input 10 2 2 2 2 3" xfId="28349"/>
    <cellStyle name="Input 10 2 2 2 2 4" xfId="28350"/>
    <cellStyle name="Input 10 2 2 2 3" xfId="28351"/>
    <cellStyle name="Input 10 2 2 2 3 2" xfId="28352"/>
    <cellStyle name="Input 10 2 2 2 3 3" xfId="28353"/>
    <cellStyle name="Input 10 2 2 2 3 4" xfId="28354"/>
    <cellStyle name="Input 10 2 2 2 4" xfId="28355"/>
    <cellStyle name="Input 10 2 2 2 5" xfId="28356"/>
    <cellStyle name="Input 10 2 2 2 6" xfId="28357"/>
    <cellStyle name="Input 10 2 2 3" xfId="28358"/>
    <cellStyle name="Input 10 2 2 3 2" xfId="28359"/>
    <cellStyle name="Input 10 2 2 3 2 2" xfId="28360"/>
    <cellStyle name="Input 10 2 2 3 2 3" xfId="28361"/>
    <cellStyle name="Input 10 2 2 3 2 4" xfId="28362"/>
    <cellStyle name="Input 10 2 2 3 3" xfId="28363"/>
    <cellStyle name="Input 10 2 2 3 3 2" xfId="28364"/>
    <cellStyle name="Input 10 2 2 3 3 3" xfId="28365"/>
    <cellStyle name="Input 10 2 2 3 3 4" xfId="28366"/>
    <cellStyle name="Input 10 2 2 3 4" xfId="28367"/>
    <cellStyle name="Input 10 2 2 3 5" xfId="28368"/>
    <cellStyle name="Input 10 2 2 3 6" xfId="28369"/>
    <cellStyle name="Input 10 2 2 4" xfId="28370"/>
    <cellStyle name="Input 10 2 2 5" xfId="28371"/>
    <cellStyle name="Input 10 2 2 6" xfId="28372"/>
    <cellStyle name="Input 10 2 3" xfId="28373"/>
    <cellStyle name="Input 10 2 4" xfId="28374"/>
    <cellStyle name="Input 10 3" xfId="28375"/>
    <cellStyle name="Input 10 3 2" xfId="28376"/>
    <cellStyle name="Input 10 3 2 2" xfId="28377"/>
    <cellStyle name="Input 10 3 2 2 2" xfId="28378"/>
    <cellStyle name="Input 10 3 2 2 2 2" xfId="28379"/>
    <cellStyle name="Input 10 3 2 2 2 3" xfId="28380"/>
    <cellStyle name="Input 10 3 2 2 2 4" xfId="28381"/>
    <cellStyle name="Input 10 3 2 2 3" xfId="28382"/>
    <cellStyle name="Input 10 3 2 2 3 2" xfId="28383"/>
    <cellStyle name="Input 10 3 2 2 3 3" xfId="28384"/>
    <cellStyle name="Input 10 3 2 2 3 4" xfId="28385"/>
    <cellStyle name="Input 10 3 2 2 4" xfId="28386"/>
    <cellStyle name="Input 10 3 2 2 5" xfId="28387"/>
    <cellStyle name="Input 10 3 2 2 6" xfId="28388"/>
    <cellStyle name="Input 10 3 2 3" xfId="28389"/>
    <cellStyle name="Input 10 3 2 3 2" xfId="28390"/>
    <cellStyle name="Input 10 3 2 3 2 2" xfId="28391"/>
    <cellStyle name="Input 10 3 2 3 2 3" xfId="28392"/>
    <cellStyle name="Input 10 3 2 3 2 4" xfId="28393"/>
    <cellStyle name="Input 10 3 2 3 3" xfId="28394"/>
    <cellStyle name="Input 10 3 2 3 3 2" xfId="28395"/>
    <cellStyle name="Input 10 3 2 3 3 3" xfId="28396"/>
    <cellStyle name="Input 10 3 2 3 3 4" xfId="28397"/>
    <cellStyle name="Input 10 3 2 3 4" xfId="28398"/>
    <cellStyle name="Input 10 3 2 3 5" xfId="28399"/>
    <cellStyle name="Input 10 3 2 3 6" xfId="28400"/>
    <cellStyle name="Input 10 3 2 4" xfId="28401"/>
    <cellStyle name="Input 10 3 2 5" xfId="28402"/>
    <cellStyle name="Input 10 3 2 6" xfId="28403"/>
    <cellStyle name="Input 10 3 3" xfId="28404"/>
    <cellStyle name="Input 10 3 4" xfId="28405"/>
    <cellStyle name="Input 10 4" xfId="28406"/>
    <cellStyle name="Input 10 4 2" xfId="28407"/>
    <cellStyle name="Input 10 4 2 2" xfId="28408"/>
    <cellStyle name="Input 10 4 2 2 2" xfId="28409"/>
    <cellStyle name="Input 10 4 2 2 2 2" xfId="28410"/>
    <cellStyle name="Input 10 4 2 2 2 3" xfId="28411"/>
    <cellStyle name="Input 10 4 2 2 2 4" xfId="28412"/>
    <cellStyle name="Input 10 4 2 2 3" xfId="28413"/>
    <cellStyle name="Input 10 4 2 2 3 2" xfId="28414"/>
    <cellStyle name="Input 10 4 2 2 3 3" xfId="28415"/>
    <cellStyle name="Input 10 4 2 2 3 4" xfId="28416"/>
    <cellStyle name="Input 10 4 2 2 4" xfId="28417"/>
    <cellStyle name="Input 10 4 2 2 5" xfId="28418"/>
    <cellStyle name="Input 10 4 2 2 6" xfId="28419"/>
    <cellStyle name="Input 10 4 2 3" xfId="28420"/>
    <cellStyle name="Input 10 4 2 3 2" xfId="28421"/>
    <cellStyle name="Input 10 4 2 3 2 2" xfId="28422"/>
    <cellStyle name="Input 10 4 2 3 2 3" xfId="28423"/>
    <cellStyle name="Input 10 4 2 3 2 4" xfId="28424"/>
    <cellStyle name="Input 10 4 2 3 3" xfId="28425"/>
    <cellStyle name="Input 10 4 2 3 3 2" xfId="28426"/>
    <cellStyle name="Input 10 4 2 3 3 3" xfId="28427"/>
    <cellStyle name="Input 10 4 2 3 3 4" xfId="28428"/>
    <cellStyle name="Input 10 4 2 3 4" xfId="28429"/>
    <cellStyle name="Input 10 4 2 3 5" xfId="28430"/>
    <cellStyle name="Input 10 4 2 3 6" xfId="28431"/>
    <cellStyle name="Input 10 4 2 4" xfId="28432"/>
    <cellStyle name="Input 10 4 2 5" xfId="28433"/>
    <cellStyle name="Input 10 4 2 6" xfId="28434"/>
    <cellStyle name="Input 10 4 3" xfId="28435"/>
    <cellStyle name="Input 10 4 4" xfId="28436"/>
    <cellStyle name="Input 10 5" xfId="28437"/>
    <cellStyle name="Input 10 5 2" xfId="28438"/>
    <cellStyle name="Input 10 5 2 2" xfId="28439"/>
    <cellStyle name="Input 10 5 2 2 2" xfId="28440"/>
    <cellStyle name="Input 10 5 2 2 2 2" xfId="28441"/>
    <cellStyle name="Input 10 5 2 2 2 3" xfId="28442"/>
    <cellStyle name="Input 10 5 2 2 2 4" xfId="28443"/>
    <cellStyle name="Input 10 5 2 2 3" xfId="28444"/>
    <cellStyle name="Input 10 5 2 2 3 2" xfId="28445"/>
    <cellStyle name="Input 10 5 2 2 3 3" xfId="28446"/>
    <cellStyle name="Input 10 5 2 2 3 4" xfId="28447"/>
    <cellStyle name="Input 10 5 2 2 4" xfId="28448"/>
    <cellStyle name="Input 10 5 2 2 5" xfId="28449"/>
    <cellStyle name="Input 10 5 2 2 6" xfId="28450"/>
    <cellStyle name="Input 10 5 2 3" xfId="28451"/>
    <cellStyle name="Input 10 5 2 3 2" xfId="28452"/>
    <cellStyle name="Input 10 5 2 3 2 2" xfId="28453"/>
    <cellStyle name="Input 10 5 2 3 2 3" xfId="28454"/>
    <cellStyle name="Input 10 5 2 3 2 4" xfId="28455"/>
    <cellStyle name="Input 10 5 2 3 3" xfId="28456"/>
    <cellStyle name="Input 10 5 2 3 3 2" xfId="28457"/>
    <cellStyle name="Input 10 5 2 3 3 3" xfId="28458"/>
    <cellStyle name="Input 10 5 2 3 3 4" xfId="28459"/>
    <cellStyle name="Input 10 5 2 3 4" xfId="28460"/>
    <cellStyle name="Input 10 5 2 3 5" xfId="28461"/>
    <cellStyle name="Input 10 5 2 3 6" xfId="28462"/>
    <cellStyle name="Input 10 5 2 4" xfId="28463"/>
    <cellStyle name="Input 10 5 2 5" xfId="28464"/>
    <cellStyle name="Input 10 5 2 6" xfId="28465"/>
    <cellStyle name="Input 10 5 3" xfId="28466"/>
    <cellStyle name="Input 10 5 4" xfId="28467"/>
    <cellStyle name="Input 10 6" xfId="28468"/>
    <cellStyle name="Input 10 6 2" xfId="28469"/>
    <cellStyle name="Input 10 6 2 2" xfId="28470"/>
    <cellStyle name="Input 10 6 2 2 2" xfId="28471"/>
    <cellStyle name="Input 10 6 2 2 3" xfId="28472"/>
    <cellStyle name="Input 10 6 2 2 4" xfId="28473"/>
    <cellStyle name="Input 10 6 2 3" xfId="28474"/>
    <cellStyle name="Input 10 6 2 3 2" xfId="28475"/>
    <cellStyle name="Input 10 6 2 3 3" xfId="28476"/>
    <cellStyle name="Input 10 6 2 3 4" xfId="28477"/>
    <cellStyle name="Input 10 6 2 4" xfId="28478"/>
    <cellStyle name="Input 10 6 2 5" xfId="28479"/>
    <cellStyle name="Input 10 6 2 6" xfId="28480"/>
    <cellStyle name="Input 10 6 3" xfId="28481"/>
    <cellStyle name="Input 10 6 3 2" xfId="28482"/>
    <cellStyle name="Input 10 6 3 2 2" xfId="28483"/>
    <cellStyle name="Input 10 6 3 2 3" xfId="28484"/>
    <cellStyle name="Input 10 6 3 2 4" xfId="28485"/>
    <cellStyle name="Input 10 6 3 3" xfId="28486"/>
    <cellStyle name="Input 10 6 3 3 2" xfId="28487"/>
    <cellStyle name="Input 10 6 3 3 3" xfId="28488"/>
    <cellStyle name="Input 10 6 3 3 4" xfId="28489"/>
    <cellStyle name="Input 10 6 3 4" xfId="28490"/>
    <cellStyle name="Input 10 6 3 5" xfId="28491"/>
    <cellStyle name="Input 10 6 3 6" xfId="28492"/>
    <cellStyle name="Input 10 6 4" xfId="28493"/>
    <cellStyle name="Input 10 6 4 2" xfId="28494"/>
    <cellStyle name="Input 10 6 4 3" xfId="28495"/>
    <cellStyle name="Input 10 6 4 4" xfId="28496"/>
    <cellStyle name="Input 10 6 5" xfId="28497"/>
    <cellStyle name="Input 10 6 6" xfId="28498"/>
    <cellStyle name="Input 10 7" xfId="28499"/>
    <cellStyle name="Input 10 7 2" xfId="28500"/>
    <cellStyle name="Input 10 7 2 2" xfId="28501"/>
    <cellStyle name="Input 10 7 2 2 2" xfId="28502"/>
    <cellStyle name="Input 10 7 2 2 3" xfId="28503"/>
    <cellStyle name="Input 10 7 2 2 4" xfId="28504"/>
    <cellStyle name="Input 10 7 2 3" xfId="28505"/>
    <cellStyle name="Input 10 7 2 3 2" xfId="28506"/>
    <cellStyle name="Input 10 7 2 3 3" xfId="28507"/>
    <cellStyle name="Input 10 7 2 3 4" xfId="28508"/>
    <cellStyle name="Input 10 7 2 4" xfId="28509"/>
    <cellStyle name="Input 10 7 2 5" xfId="28510"/>
    <cellStyle name="Input 10 7 2 6" xfId="28511"/>
    <cellStyle name="Input 10 7 3" xfId="28512"/>
    <cellStyle name="Input 10 7 3 2" xfId="28513"/>
    <cellStyle name="Input 10 7 3 2 2" xfId="28514"/>
    <cellStyle name="Input 10 7 3 2 3" xfId="28515"/>
    <cellStyle name="Input 10 7 3 2 4" xfId="28516"/>
    <cellStyle name="Input 10 7 3 3" xfId="28517"/>
    <cellStyle name="Input 10 7 3 3 2" xfId="28518"/>
    <cellStyle name="Input 10 7 3 3 3" xfId="28519"/>
    <cellStyle name="Input 10 7 3 3 4" xfId="28520"/>
    <cellStyle name="Input 10 7 3 4" xfId="28521"/>
    <cellStyle name="Input 10 7 3 5" xfId="28522"/>
    <cellStyle name="Input 10 7 3 6" xfId="28523"/>
    <cellStyle name="Input 10 7 4" xfId="28524"/>
    <cellStyle name="Input 10 7 4 2" xfId="28525"/>
    <cellStyle name="Input 10 7 4 3" xfId="28526"/>
    <cellStyle name="Input 10 7 4 4" xfId="28527"/>
    <cellStyle name="Input 10 7 5" xfId="28528"/>
    <cellStyle name="Input 10 7 6" xfId="28529"/>
    <cellStyle name="Input 10 8" xfId="28530"/>
    <cellStyle name="Input 10 8 2" xfId="28531"/>
    <cellStyle name="Input 10 8 2 2" xfId="28532"/>
    <cellStyle name="Input 10 8 2 2 2" xfId="28533"/>
    <cellStyle name="Input 10 8 2 2 3" xfId="28534"/>
    <cellStyle name="Input 10 8 2 2 4" xfId="28535"/>
    <cellStyle name="Input 10 8 2 3" xfId="28536"/>
    <cellStyle name="Input 10 8 2 3 2" xfId="28537"/>
    <cellStyle name="Input 10 8 2 3 3" xfId="28538"/>
    <cellStyle name="Input 10 8 2 3 4" xfId="28539"/>
    <cellStyle name="Input 10 8 2 4" xfId="28540"/>
    <cellStyle name="Input 10 8 2 5" xfId="28541"/>
    <cellStyle name="Input 10 8 2 6" xfId="28542"/>
    <cellStyle name="Input 10 8 3" xfId="28543"/>
    <cellStyle name="Input 10 8 3 2" xfId="28544"/>
    <cellStyle name="Input 10 8 3 2 2" xfId="28545"/>
    <cellStyle name="Input 10 8 3 2 3" xfId="28546"/>
    <cellStyle name="Input 10 8 3 2 4" xfId="28547"/>
    <cellStyle name="Input 10 8 3 3" xfId="28548"/>
    <cellStyle name="Input 10 8 3 3 2" xfId="28549"/>
    <cellStyle name="Input 10 8 3 3 3" xfId="28550"/>
    <cellStyle name="Input 10 8 3 3 4" xfId="28551"/>
    <cellStyle name="Input 10 8 3 4" xfId="28552"/>
    <cellStyle name="Input 10 8 3 5" xfId="28553"/>
    <cellStyle name="Input 10 8 3 6" xfId="28554"/>
    <cellStyle name="Input 10 8 4" xfId="28555"/>
    <cellStyle name="Input 10 8 4 2" xfId="28556"/>
    <cellStyle name="Input 10 8 4 3" xfId="28557"/>
    <cellStyle name="Input 10 8 4 4" xfId="28558"/>
    <cellStyle name="Input 10 8 5" xfId="28559"/>
    <cellStyle name="Input 10 8 6" xfId="28560"/>
    <cellStyle name="Input 10 9" xfId="28561"/>
    <cellStyle name="Input 10 9 2" xfId="28562"/>
    <cellStyle name="Input 10 9 2 2" xfId="28563"/>
    <cellStyle name="Input 10 9 2 2 2" xfId="28564"/>
    <cellStyle name="Input 10 9 2 2 3" xfId="28565"/>
    <cellStyle name="Input 10 9 2 2 4" xfId="28566"/>
    <cellStyle name="Input 10 9 2 3" xfId="28567"/>
    <cellStyle name="Input 10 9 2 3 2" xfId="28568"/>
    <cellStyle name="Input 10 9 2 3 3" xfId="28569"/>
    <cellStyle name="Input 10 9 2 3 4" xfId="28570"/>
    <cellStyle name="Input 10 9 2 4" xfId="28571"/>
    <cellStyle name="Input 10 9 2 5" xfId="28572"/>
    <cellStyle name="Input 10 9 2 6" xfId="28573"/>
    <cellStyle name="Input 10 9 3" xfId="28574"/>
    <cellStyle name="Input 10 9 3 2" xfId="28575"/>
    <cellStyle name="Input 10 9 3 2 2" xfId="28576"/>
    <cellStyle name="Input 10 9 3 2 3" xfId="28577"/>
    <cellStyle name="Input 10 9 3 2 4" xfId="28578"/>
    <cellStyle name="Input 10 9 3 3" xfId="28579"/>
    <cellStyle name="Input 10 9 3 3 2" xfId="28580"/>
    <cellStyle name="Input 10 9 3 3 3" xfId="28581"/>
    <cellStyle name="Input 10 9 3 3 4" xfId="28582"/>
    <cellStyle name="Input 10 9 3 4" xfId="28583"/>
    <cellStyle name="Input 10 9 3 5" xfId="28584"/>
    <cellStyle name="Input 10 9 3 6" xfId="28585"/>
    <cellStyle name="Input 10 9 4" xfId="28586"/>
    <cellStyle name="Input 10 9 4 2" xfId="28587"/>
    <cellStyle name="Input 10 9 4 3" xfId="28588"/>
    <cellStyle name="Input 10 9 4 4" xfId="28589"/>
    <cellStyle name="Input 10 9 5" xfId="28590"/>
    <cellStyle name="Input 10 9 6" xfId="28591"/>
    <cellStyle name="Input 11" xfId="28592"/>
    <cellStyle name="Input 11 10" xfId="28593"/>
    <cellStyle name="Input 11 10 2" xfId="28594"/>
    <cellStyle name="Input 11 10 2 2" xfId="28595"/>
    <cellStyle name="Input 11 10 2 2 2" xfId="28596"/>
    <cellStyle name="Input 11 10 2 2 3" xfId="28597"/>
    <cellStyle name="Input 11 10 2 2 4" xfId="28598"/>
    <cellStyle name="Input 11 10 2 3" xfId="28599"/>
    <cellStyle name="Input 11 10 2 3 2" xfId="28600"/>
    <cellStyle name="Input 11 10 2 3 3" xfId="28601"/>
    <cellStyle name="Input 11 10 2 3 4" xfId="28602"/>
    <cellStyle name="Input 11 10 2 4" xfId="28603"/>
    <cellStyle name="Input 11 10 2 5" xfId="28604"/>
    <cellStyle name="Input 11 10 2 6" xfId="28605"/>
    <cellStyle name="Input 11 10 3" xfId="28606"/>
    <cellStyle name="Input 11 10 3 2" xfId="28607"/>
    <cellStyle name="Input 11 10 3 2 2" xfId="28608"/>
    <cellStyle name="Input 11 10 3 2 3" xfId="28609"/>
    <cellStyle name="Input 11 10 3 2 4" xfId="28610"/>
    <cellStyle name="Input 11 10 3 3" xfId="28611"/>
    <cellStyle name="Input 11 10 3 3 2" xfId="28612"/>
    <cellStyle name="Input 11 10 3 3 3" xfId="28613"/>
    <cellStyle name="Input 11 10 3 3 4" xfId="28614"/>
    <cellStyle name="Input 11 10 3 4" xfId="28615"/>
    <cellStyle name="Input 11 10 3 5" xfId="28616"/>
    <cellStyle name="Input 11 10 3 6" xfId="28617"/>
    <cellStyle name="Input 11 10 4" xfId="28618"/>
    <cellStyle name="Input 11 10 5" xfId="28619"/>
    <cellStyle name="Input 11 10 6" xfId="28620"/>
    <cellStyle name="Input 11 11" xfId="28621"/>
    <cellStyle name="Input 11 12" xfId="28622"/>
    <cellStyle name="Input 11 2" xfId="28623"/>
    <cellStyle name="Input 11 2 2" xfId="28624"/>
    <cellStyle name="Input 11 2 2 2" xfId="28625"/>
    <cellStyle name="Input 11 2 2 2 2" xfId="28626"/>
    <cellStyle name="Input 11 2 2 2 2 2" xfId="28627"/>
    <cellStyle name="Input 11 2 2 2 2 3" xfId="28628"/>
    <cellStyle name="Input 11 2 2 2 2 4" xfId="28629"/>
    <cellStyle name="Input 11 2 2 2 3" xfId="28630"/>
    <cellStyle name="Input 11 2 2 2 3 2" xfId="28631"/>
    <cellStyle name="Input 11 2 2 2 3 3" xfId="28632"/>
    <cellStyle name="Input 11 2 2 2 3 4" xfId="28633"/>
    <cellStyle name="Input 11 2 2 2 4" xfId="28634"/>
    <cellStyle name="Input 11 2 2 2 5" xfId="28635"/>
    <cellStyle name="Input 11 2 2 2 6" xfId="28636"/>
    <cellStyle name="Input 11 2 2 3" xfId="28637"/>
    <cellStyle name="Input 11 2 2 3 2" xfId="28638"/>
    <cellStyle name="Input 11 2 2 3 2 2" xfId="28639"/>
    <cellStyle name="Input 11 2 2 3 2 3" xfId="28640"/>
    <cellStyle name="Input 11 2 2 3 2 4" xfId="28641"/>
    <cellStyle name="Input 11 2 2 3 3" xfId="28642"/>
    <cellStyle name="Input 11 2 2 3 3 2" xfId="28643"/>
    <cellStyle name="Input 11 2 2 3 3 3" xfId="28644"/>
    <cellStyle name="Input 11 2 2 3 3 4" xfId="28645"/>
    <cellStyle name="Input 11 2 2 3 4" xfId="28646"/>
    <cellStyle name="Input 11 2 2 3 5" xfId="28647"/>
    <cellStyle name="Input 11 2 2 3 6" xfId="28648"/>
    <cellStyle name="Input 11 2 2 4" xfId="28649"/>
    <cellStyle name="Input 11 2 2 5" xfId="28650"/>
    <cellStyle name="Input 11 2 2 6" xfId="28651"/>
    <cellStyle name="Input 11 2 3" xfId="28652"/>
    <cellStyle name="Input 11 2 4" xfId="28653"/>
    <cellStyle name="Input 11 3" xfId="28654"/>
    <cellStyle name="Input 11 3 2" xfId="28655"/>
    <cellStyle name="Input 11 3 2 2" xfId="28656"/>
    <cellStyle name="Input 11 3 2 2 2" xfId="28657"/>
    <cellStyle name="Input 11 3 2 2 2 2" xfId="28658"/>
    <cellStyle name="Input 11 3 2 2 2 3" xfId="28659"/>
    <cellStyle name="Input 11 3 2 2 2 4" xfId="28660"/>
    <cellStyle name="Input 11 3 2 2 3" xfId="28661"/>
    <cellStyle name="Input 11 3 2 2 3 2" xfId="28662"/>
    <cellStyle name="Input 11 3 2 2 3 3" xfId="28663"/>
    <cellStyle name="Input 11 3 2 2 3 4" xfId="28664"/>
    <cellStyle name="Input 11 3 2 2 4" xfId="28665"/>
    <cellStyle name="Input 11 3 2 2 5" xfId="28666"/>
    <cellStyle name="Input 11 3 2 2 6" xfId="28667"/>
    <cellStyle name="Input 11 3 2 3" xfId="28668"/>
    <cellStyle name="Input 11 3 2 3 2" xfId="28669"/>
    <cellStyle name="Input 11 3 2 3 2 2" xfId="28670"/>
    <cellStyle name="Input 11 3 2 3 2 3" xfId="28671"/>
    <cellStyle name="Input 11 3 2 3 2 4" xfId="28672"/>
    <cellStyle name="Input 11 3 2 3 3" xfId="28673"/>
    <cellStyle name="Input 11 3 2 3 3 2" xfId="28674"/>
    <cellStyle name="Input 11 3 2 3 3 3" xfId="28675"/>
    <cellStyle name="Input 11 3 2 3 3 4" xfId="28676"/>
    <cellStyle name="Input 11 3 2 3 4" xfId="28677"/>
    <cellStyle name="Input 11 3 2 3 5" xfId="28678"/>
    <cellStyle name="Input 11 3 2 3 6" xfId="28679"/>
    <cellStyle name="Input 11 3 2 4" xfId="28680"/>
    <cellStyle name="Input 11 3 2 5" xfId="28681"/>
    <cellStyle name="Input 11 3 2 6" xfId="28682"/>
    <cellStyle name="Input 11 3 3" xfId="28683"/>
    <cellStyle name="Input 11 3 4" xfId="28684"/>
    <cellStyle name="Input 11 4" xfId="28685"/>
    <cellStyle name="Input 11 4 2" xfId="28686"/>
    <cellStyle name="Input 11 4 2 2" xfId="28687"/>
    <cellStyle name="Input 11 4 2 2 2" xfId="28688"/>
    <cellStyle name="Input 11 4 2 2 2 2" xfId="28689"/>
    <cellStyle name="Input 11 4 2 2 2 3" xfId="28690"/>
    <cellStyle name="Input 11 4 2 2 2 4" xfId="28691"/>
    <cellStyle name="Input 11 4 2 2 3" xfId="28692"/>
    <cellStyle name="Input 11 4 2 2 3 2" xfId="28693"/>
    <cellStyle name="Input 11 4 2 2 3 3" xfId="28694"/>
    <cellStyle name="Input 11 4 2 2 3 4" xfId="28695"/>
    <cellStyle name="Input 11 4 2 2 4" xfId="28696"/>
    <cellStyle name="Input 11 4 2 2 5" xfId="28697"/>
    <cellStyle name="Input 11 4 2 2 6" xfId="28698"/>
    <cellStyle name="Input 11 4 2 3" xfId="28699"/>
    <cellStyle name="Input 11 4 2 3 2" xfId="28700"/>
    <cellStyle name="Input 11 4 2 3 2 2" xfId="28701"/>
    <cellStyle name="Input 11 4 2 3 2 3" xfId="28702"/>
    <cellStyle name="Input 11 4 2 3 2 4" xfId="28703"/>
    <cellStyle name="Input 11 4 2 3 3" xfId="28704"/>
    <cellStyle name="Input 11 4 2 3 3 2" xfId="28705"/>
    <cellStyle name="Input 11 4 2 3 3 3" xfId="28706"/>
    <cellStyle name="Input 11 4 2 3 3 4" xfId="28707"/>
    <cellStyle name="Input 11 4 2 3 4" xfId="28708"/>
    <cellStyle name="Input 11 4 2 3 5" xfId="28709"/>
    <cellStyle name="Input 11 4 2 3 6" xfId="28710"/>
    <cellStyle name="Input 11 4 2 4" xfId="28711"/>
    <cellStyle name="Input 11 4 2 5" xfId="28712"/>
    <cellStyle name="Input 11 4 2 6" xfId="28713"/>
    <cellStyle name="Input 11 4 3" xfId="28714"/>
    <cellStyle name="Input 11 4 4" xfId="28715"/>
    <cellStyle name="Input 11 5" xfId="28716"/>
    <cellStyle name="Input 11 5 2" xfId="28717"/>
    <cellStyle name="Input 11 5 2 2" xfId="28718"/>
    <cellStyle name="Input 11 5 2 2 2" xfId="28719"/>
    <cellStyle name="Input 11 5 2 2 2 2" xfId="28720"/>
    <cellStyle name="Input 11 5 2 2 2 3" xfId="28721"/>
    <cellStyle name="Input 11 5 2 2 2 4" xfId="28722"/>
    <cellStyle name="Input 11 5 2 2 3" xfId="28723"/>
    <cellStyle name="Input 11 5 2 2 3 2" xfId="28724"/>
    <cellStyle name="Input 11 5 2 2 3 3" xfId="28725"/>
    <cellStyle name="Input 11 5 2 2 3 4" xfId="28726"/>
    <cellStyle name="Input 11 5 2 2 4" xfId="28727"/>
    <cellStyle name="Input 11 5 2 2 5" xfId="28728"/>
    <cellStyle name="Input 11 5 2 2 6" xfId="28729"/>
    <cellStyle name="Input 11 5 2 3" xfId="28730"/>
    <cellStyle name="Input 11 5 2 3 2" xfId="28731"/>
    <cellStyle name="Input 11 5 2 3 2 2" xfId="28732"/>
    <cellStyle name="Input 11 5 2 3 2 3" xfId="28733"/>
    <cellStyle name="Input 11 5 2 3 2 4" xfId="28734"/>
    <cellStyle name="Input 11 5 2 3 3" xfId="28735"/>
    <cellStyle name="Input 11 5 2 3 3 2" xfId="28736"/>
    <cellStyle name="Input 11 5 2 3 3 3" xfId="28737"/>
    <cellStyle name="Input 11 5 2 3 3 4" xfId="28738"/>
    <cellStyle name="Input 11 5 2 3 4" xfId="28739"/>
    <cellStyle name="Input 11 5 2 3 5" xfId="28740"/>
    <cellStyle name="Input 11 5 2 3 6" xfId="28741"/>
    <cellStyle name="Input 11 5 2 4" xfId="28742"/>
    <cellStyle name="Input 11 5 2 5" xfId="28743"/>
    <cellStyle name="Input 11 5 2 6" xfId="28744"/>
    <cellStyle name="Input 11 5 3" xfId="28745"/>
    <cellStyle name="Input 11 5 4" xfId="28746"/>
    <cellStyle name="Input 11 6" xfId="28747"/>
    <cellStyle name="Input 11 6 2" xfId="28748"/>
    <cellStyle name="Input 11 6 2 2" xfId="28749"/>
    <cellStyle name="Input 11 6 2 2 2" xfId="28750"/>
    <cellStyle name="Input 11 6 2 2 3" xfId="28751"/>
    <cellStyle name="Input 11 6 2 2 4" xfId="28752"/>
    <cellStyle name="Input 11 6 2 3" xfId="28753"/>
    <cellStyle name="Input 11 6 2 3 2" xfId="28754"/>
    <cellStyle name="Input 11 6 2 3 3" xfId="28755"/>
    <cellStyle name="Input 11 6 2 3 4" xfId="28756"/>
    <cellStyle name="Input 11 6 2 4" xfId="28757"/>
    <cellStyle name="Input 11 6 2 5" xfId="28758"/>
    <cellStyle name="Input 11 6 2 6" xfId="28759"/>
    <cellStyle name="Input 11 6 3" xfId="28760"/>
    <cellStyle name="Input 11 6 3 2" xfId="28761"/>
    <cellStyle name="Input 11 6 3 2 2" xfId="28762"/>
    <cellStyle name="Input 11 6 3 2 3" xfId="28763"/>
    <cellStyle name="Input 11 6 3 2 4" xfId="28764"/>
    <cellStyle name="Input 11 6 3 3" xfId="28765"/>
    <cellStyle name="Input 11 6 3 3 2" xfId="28766"/>
    <cellStyle name="Input 11 6 3 3 3" xfId="28767"/>
    <cellStyle name="Input 11 6 3 3 4" xfId="28768"/>
    <cellStyle name="Input 11 6 3 4" xfId="28769"/>
    <cellStyle name="Input 11 6 3 5" xfId="28770"/>
    <cellStyle name="Input 11 6 3 6" xfId="28771"/>
    <cellStyle name="Input 11 6 4" xfId="28772"/>
    <cellStyle name="Input 11 6 4 2" xfId="28773"/>
    <cellStyle name="Input 11 6 4 3" xfId="28774"/>
    <cellStyle name="Input 11 6 4 4" xfId="28775"/>
    <cellStyle name="Input 11 6 5" xfId="28776"/>
    <cellStyle name="Input 11 6 6" xfId="28777"/>
    <cellStyle name="Input 11 7" xfId="28778"/>
    <cellStyle name="Input 11 7 2" xfId="28779"/>
    <cellStyle name="Input 11 7 2 2" xfId="28780"/>
    <cellStyle name="Input 11 7 2 2 2" xfId="28781"/>
    <cellStyle name="Input 11 7 2 2 3" xfId="28782"/>
    <cellStyle name="Input 11 7 2 2 4" xfId="28783"/>
    <cellStyle name="Input 11 7 2 3" xfId="28784"/>
    <cellStyle name="Input 11 7 2 3 2" xfId="28785"/>
    <cellStyle name="Input 11 7 2 3 3" xfId="28786"/>
    <cellStyle name="Input 11 7 2 3 4" xfId="28787"/>
    <cellStyle name="Input 11 7 2 4" xfId="28788"/>
    <cellStyle name="Input 11 7 2 5" xfId="28789"/>
    <cellStyle name="Input 11 7 2 6" xfId="28790"/>
    <cellStyle name="Input 11 7 3" xfId="28791"/>
    <cellStyle name="Input 11 7 3 2" xfId="28792"/>
    <cellStyle name="Input 11 7 3 2 2" xfId="28793"/>
    <cellStyle name="Input 11 7 3 2 3" xfId="28794"/>
    <cellStyle name="Input 11 7 3 2 4" xfId="28795"/>
    <cellStyle name="Input 11 7 3 3" xfId="28796"/>
    <cellStyle name="Input 11 7 3 3 2" xfId="28797"/>
    <cellStyle name="Input 11 7 3 3 3" xfId="28798"/>
    <cellStyle name="Input 11 7 3 3 4" xfId="28799"/>
    <cellStyle name="Input 11 7 3 4" xfId="28800"/>
    <cellStyle name="Input 11 7 3 5" xfId="28801"/>
    <cellStyle name="Input 11 7 3 6" xfId="28802"/>
    <cellStyle name="Input 11 7 4" xfId="28803"/>
    <cellStyle name="Input 11 7 4 2" xfId="28804"/>
    <cellStyle name="Input 11 7 4 3" xfId="28805"/>
    <cellStyle name="Input 11 7 4 4" xfId="28806"/>
    <cellStyle name="Input 11 7 5" xfId="28807"/>
    <cellStyle name="Input 11 7 6" xfId="28808"/>
    <cellStyle name="Input 11 8" xfId="28809"/>
    <cellStyle name="Input 11 8 2" xfId="28810"/>
    <cellStyle name="Input 11 8 2 2" xfId="28811"/>
    <cellStyle name="Input 11 8 2 2 2" xfId="28812"/>
    <cellStyle name="Input 11 8 2 2 3" xfId="28813"/>
    <cellStyle name="Input 11 8 2 2 4" xfId="28814"/>
    <cellStyle name="Input 11 8 2 3" xfId="28815"/>
    <cellStyle name="Input 11 8 2 3 2" xfId="28816"/>
    <cellStyle name="Input 11 8 2 3 3" xfId="28817"/>
    <cellStyle name="Input 11 8 2 3 4" xfId="28818"/>
    <cellStyle name="Input 11 8 2 4" xfId="28819"/>
    <cellStyle name="Input 11 8 2 5" xfId="28820"/>
    <cellStyle name="Input 11 8 2 6" xfId="28821"/>
    <cellStyle name="Input 11 8 3" xfId="28822"/>
    <cellStyle name="Input 11 8 3 2" xfId="28823"/>
    <cellStyle name="Input 11 8 3 2 2" xfId="28824"/>
    <cellStyle name="Input 11 8 3 2 3" xfId="28825"/>
    <cellStyle name="Input 11 8 3 2 4" xfId="28826"/>
    <cellStyle name="Input 11 8 3 3" xfId="28827"/>
    <cellStyle name="Input 11 8 3 3 2" xfId="28828"/>
    <cellStyle name="Input 11 8 3 3 3" xfId="28829"/>
    <cellStyle name="Input 11 8 3 3 4" xfId="28830"/>
    <cellStyle name="Input 11 8 3 4" xfId="28831"/>
    <cellStyle name="Input 11 8 3 5" xfId="28832"/>
    <cellStyle name="Input 11 8 3 6" xfId="28833"/>
    <cellStyle name="Input 11 8 4" xfId="28834"/>
    <cellStyle name="Input 11 8 4 2" xfId="28835"/>
    <cellStyle name="Input 11 8 4 3" xfId="28836"/>
    <cellStyle name="Input 11 8 4 4" xfId="28837"/>
    <cellStyle name="Input 11 8 5" xfId="28838"/>
    <cellStyle name="Input 11 8 6" xfId="28839"/>
    <cellStyle name="Input 11 9" xfId="28840"/>
    <cellStyle name="Input 11 9 2" xfId="28841"/>
    <cellStyle name="Input 11 9 2 2" xfId="28842"/>
    <cellStyle name="Input 11 9 2 2 2" xfId="28843"/>
    <cellStyle name="Input 11 9 2 2 3" xfId="28844"/>
    <cellStyle name="Input 11 9 2 2 4" xfId="28845"/>
    <cellStyle name="Input 11 9 2 3" xfId="28846"/>
    <cellStyle name="Input 11 9 2 3 2" xfId="28847"/>
    <cellStyle name="Input 11 9 2 3 3" xfId="28848"/>
    <cellStyle name="Input 11 9 2 3 4" xfId="28849"/>
    <cellStyle name="Input 11 9 2 4" xfId="28850"/>
    <cellStyle name="Input 11 9 2 5" xfId="28851"/>
    <cellStyle name="Input 11 9 2 6" xfId="28852"/>
    <cellStyle name="Input 11 9 3" xfId="28853"/>
    <cellStyle name="Input 11 9 3 2" xfId="28854"/>
    <cellStyle name="Input 11 9 3 2 2" xfId="28855"/>
    <cellStyle name="Input 11 9 3 2 3" xfId="28856"/>
    <cellStyle name="Input 11 9 3 2 4" xfId="28857"/>
    <cellStyle name="Input 11 9 3 3" xfId="28858"/>
    <cellStyle name="Input 11 9 3 3 2" xfId="28859"/>
    <cellStyle name="Input 11 9 3 3 3" xfId="28860"/>
    <cellStyle name="Input 11 9 3 3 4" xfId="28861"/>
    <cellStyle name="Input 11 9 3 4" xfId="28862"/>
    <cellStyle name="Input 11 9 3 5" xfId="28863"/>
    <cellStyle name="Input 11 9 3 6" xfId="28864"/>
    <cellStyle name="Input 11 9 4" xfId="28865"/>
    <cellStyle name="Input 11 9 4 2" xfId="28866"/>
    <cellStyle name="Input 11 9 4 3" xfId="28867"/>
    <cellStyle name="Input 11 9 4 4" xfId="28868"/>
    <cellStyle name="Input 11 9 5" xfId="28869"/>
    <cellStyle name="Input 11 9 6" xfId="28870"/>
    <cellStyle name="Input 12" xfId="28871"/>
    <cellStyle name="Input 12 10" xfId="28872"/>
    <cellStyle name="Input 12 10 2" xfId="28873"/>
    <cellStyle name="Input 12 10 2 2" xfId="28874"/>
    <cellStyle name="Input 12 10 2 2 2" xfId="28875"/>
    <cellStyle name="Input 12 10 2 2 3" xfId="28876"/>
    <cellStyle name="Input 12 10 2 2 4" xfId="28877"/>
    <cellStyle name="Input 12 10 2 3" xfId="28878"/>
    <cellStyle name="Input 12 10 2 3 2" xfId="28879"/>
    <cellStyle name="Input 12 10 2 3 3" xfId="28880"/>
    <cellStyle name="Input 12 10 2 3 4" xfId="28881"/>
    <cellStyle name="Input 12 10 2 4" xfId="28882"/>
    <cellStyle name="Input 12 10 2 5" xfId="28883"/>
    <cellStyle name="Input 12 10 2 6" xfId="28884"/>
    <cellStyle name="Input 12 10 3" xfId="28885"/>
    <cellStyle name="Input 12 10 3 2" xfId="28886"/>
    <cellStyle name="Input 12 10 3 2 2" xfId="28887"/>
    <cellStyle name="Input 12 10 3 2 3" xfId="28888"/>
    <cellStyle name="Input 12 10 3 2 4" xfId="28889"/>
    <cellStyle name="Input 12 10 3 3" xfId="28890"/>
    <cellStyle name="Input 12 10 3 3 2" xfId="28891"/>
    <cellStyle name="Input 12 10 3 3 3" xfId="28892"/>
    <cellStyle name="Input 12 10 3 3 4" xfId="28893"/>
    <cellStyle name="Input 12 10 3 4" xfId="28894"/>
    <cellStyle name="Input 12 10 3 5" xfId="28895"/>
    <cellStyle name="Input 12 10 3 6" xfId="28896"/>
    <cellStyle name="Input 12 10 4" xfId="28897"/>
    <cellStyle name="Input 12 10 5" xfId="28898"/>
    <cellStyle name="Input 12 10 6" xfId="28899"/>
    <cellStyle name="Input 12 11" xfId="28900"/>
    <cellStyle name="Input 12 12" xfId="28901"/>
    <cellStyle name="Input 12 2" xfId="28902"/>
    <cellStyle name="Input 12 2 2" xfId="28903"/>
    <cellStyle name="Input 12 2 2 2" xfId="28904"/>
    <cellStyle name="Input 12 2 2 2 2" xfId="28905"/>
    <cellStyle name="Input 12 2 2 2 2 2" xfId="28906"/>
    <cellStyle name="Input 12 2 2 2 2 3" xfId="28907"/>
    <cellStyle name="Input 12 2 2 2 2 4" xfId="28908"/>
    <cellStyle name="Input 12 2 2 2 3" xfId="28909"/>
    <cellStyle name="Input 12 2 2 2 3 2" xfId="28910"/>
    <cellStyle name="Input 12 2 2 2 3 3" xfId="28911"/>
    <cellStyle name="Input 12 2 2 2 3 4" xfId="28912"/>
    <cellStyle name="Input 12 2 2 2 4" xfId="28913"/>
    <cellStyle name="Input 12 2 2 2 5" xfId="28914"/>
    <cellStyle name="Input 12 2 2 2 6" xfId="28915"/>
    <cellStyle name="Input 12 2 2 3" xfId="28916"/>
    <cellStyle name="Input 12 2 2 3 2" xfId="28917"/>
    <cellStyle name="Input 12 2 2 3 2 2" xfId="28918"/>
    <cellStyle name="Input 12 2 2 3 2 3" xfId="28919"/>
    <cellStyle name="Input 12 2 2 3 2 4" xfId="28920"/>
    <cellStyle name="Input 12 2 2 3 3" xfId="28921"/>
    <cellStyle name="Input 12 2 2 3 3 2" xfId="28922"/>
    <cellStyle name="Input 12 2 2 3 3 3" xfId="28923"/>
    <cellStyle name="Input 12 2 2 3 3 4" xfId="28924"/>
    <cellStyle name="Input 12 2 2 3 4" xfId="28925"/>
    <cellStyle name="Input 12 2 2 3 5" xfId="28926"/>
    <cellStyle name="Input 12 2 2 3 6" xfId="28927"/>
    <cellStyle name="Input 12 2 2 4" xfId="28928"/>
    <cellStyle name="Input 12 2 2 5" xfId="28929"/>
    <cellStyle name="Input 12 2 2 6" xfId="28930"/>
    <cellStyle name="Input 12 2 3" xfId="28931"/>
    <cellStyle name="Input 12 2 4" xfId="28932"/>
    <cellStyle name="Input 12 3" xfId="28933"/>
    <cellStyle name="Input 12 3 2" xfId="28934"/>
    <cellStyle name="Input 12 3 2 2" xfId="28935"/>
    <cellStyle name="Input 12 3 2 2 2" xfId="28936"/>
    <cellStyle name="Input 12 3 2 2 2 2" xfId="28937"/>
    <cellStyle name="Input 12 3 2 2 2 3" xfId="28938"/>
    <cellStyle name="Input 12 3 2 2 2 4" xfId="28939"/>
    <cellStyle name="Input 12 3 2 2 3" xfId="28940"/>
    <cellStyle name="Input 12 3 2 2 3 2" xfId="28941"/>
    <cellStyle name="Input 12 3 2 2 3 3" xfId="28942"/>
    <cellStyle name="Input 12 3 2 2 3 4" xfId="28943"/>
    <cellStyle name="Input 12 3 2 2 4" xfId="28944"/>
    <cellStyle name="Input 12 3 2 2 5" xfId="28945"/>
    <cellStyle name="Input 12 3 2 2 6" xfId="28946"/>
    <cellStyle name="Input 12 3 2 3" xfId="28947"/>
    <cellStyle name="Input 12 3 2 3 2" xfId="28948"/>
    <cellStyle name="Input 12 3 2 3 2 2" xfId="28949"/>
    <cellStyle name="Input 12 3 2 3 2 3" xfId="28950"/>
    <cellStyle name="Input 12 3 2 3 2 4" xfId="28951"/>
    <cellStyle name="Input 12 3 2 3 3" xfId="28952"/>
    <cellStyle name="Input 12 3 2 3 3 2" xfId="28953"/>
    <cellStyle name="Input 12 3 2 3 3 3" xfId="28954"/>
    <cellStyle name="Input 12 3 2 3 3 4" xfId="28955"/>
    <cellStyle name="Input 12 3 2 3 4" xfId="28956"/>
    <cellStyle name="Input 12 3 2 3 5" xfId="28957"/>
    <cellStyle name="Input 12 3 2 3 6" xfId="28958"/>
    <cellStyle name="Input 12 3 2 4" xfId="28959"/>
    <cellStyle name="Input 12 3 2 5" xfId="28960"/>
    <cellStyle name="Input 12 3 2 6" xfId="28961"/>
    <cellStyle name="Input 12 3 3" xfId="28962"/>
    <cellStyle name="Input 12 3 4" xfId="28963"/>
    <cellStyle name="Input 12 4" xfId="28964"/>
    <cellStyle name="Input 12 4 2" xfId="28965"/>
    <cellStyle name="Input 12 4 2 2" xfId="28966"/>
    <cellStyle name="Input 12 4 2 2 2" xfId="28967"/>
    <cellStyle name="Input 12 4 2 2 2 2" xfId="28968"/>
    <cellStyle name="Input 12 4 2 2 2 3" xfId="28969"/>
    <cellStyle name="Input 12 4 2 2 2 4" xfId="28970"/>
    <cellStyle name="Input 12 4 2 2 3" xfId="28971"/>
    <cellStyle name="Input 12 4 2 2 3 2" xfId="28972"/>
    <cellStyle name="Input 12 4 2 2 3 3" xfId="28973"/>
    <cellStyle name="Input 12 4 2 2 3 4" xfId="28974"/>
    <cellStyle name="Input 12 4 2 2 4" xfId="28975"/>
    <cellStyle name="Input 12 4 2 2 5" xfId="28976"/>
    <cellStyle name="Input 12 4 2 2 6" xfId="28977"/>
    <cellStyle name="Input 12 4 2 3" xfId="28978"/>
    <cellStyle name="Input 12 4 2 3 2" xfId="28979"/>
    <cellStyle name="Input 12 4 2 3 2 2" xfId="28980"/>
    <cellStyle name="Input 12 4 2 3 2 3" xfId="28981"/>
    <cellStyle name="Input 12 4 2 3 2 4" xfId="28982"/>
    <cellStyle name="Input 12 4 2 3 3" xfId="28983"/>
    <cellStyle name="Input 12 4 2 3 3 2" xfId="28984"/>
    <cellStyle name="Input 12 4 2 3 3 3" xfId="28985"/>
    <cellStyle name="Input 12 4 2 3 3 4" xfId="28986"/>
    <cellStyle name="Input 12 4 2 3 4" xfId="28987"/>
    <cellStyle name="Input 12 4 2 3 5" xfId="28988"/>
    <cellStyle name="Input 12 4 2 3 6" xfId="28989"/>
    <cellStyle name="Input 12 4 2 4" xfId="28990"/>
    <cellStyle name="Input 12 4 2 5" xfId="28991"/>
    <cellStyle name="Input 12 4 2 6" xfId="28992"/>
    <cellStyle name="Input 12 4 3" xfId="28993"/>
    <cellStyle name="Input 12 4 4" xfId="28994"/>
    <cellStyle name="Input 12 5" xfId="28995"/>
    <cellStyle name="Input 12 5 2" xfId="28996"/>
    <cellStyle name="Input 12 5 2 2" xfId="28997"/>
    <cellStyle name="Input 12 5 2 2 2" xfId="28998"/>
    <cellStyle name="Input 12 5 2 2 2 2" xfId="28999"/>
    <cellStyle name="Input 12 5 2 2 2 3" xfId="29000"/>
    <cellStyle name="Input 12 5 2 2 2 4" xfId="29001"/>
    <cellStyle name="Input 12 5 2 2 3" xfId="29002"/>
    <cellStyle name="Input 12 5 2 2 3 2" xfId="29003"/>
    <cellStyle name="Input 12 5 2 2 3 3" xfId="29004"/>
    <cellStyle name="Input 12 5 2 2 3 4" xfId="29005"/>
    <cellStyle name="Input 12 5 2 2 4" xfId="29006"/>
    <cellStyle name="Input 12 5 2 2 5" xfId="29007"/>
    <cellStyle name="Input 12 5 2 2 6" xfId="29008"/>
    <cellStyle name="Input 12 5 2 3" xfId="29009"/>
    <cellStyle name="Input 12 5 2 3 2" xfId="29010"/>
    <cellStyle name="Input 12 5 2 3 2 2" xfId="29011"/>
    <cellStyle name="Input 12 5 2 3 2 3" xfId="29012"/>
    <cellStyle name="Input 12 5 2 3 2 4" xfId="29013"/>
    <cellStyle name="Input 12 5 2 3 3" xfId="29014"/>
    <cellStyle name="Input 12 5 2 3 3 2" xfId="29015"/>
    <cellStyle name="Input 12 5 2 3 3 3" xfId="29016"/>
    <cellStyle name="Input 12 5 2 3 3 4" xfId="29017"/>
    <cellStyle name="Input 12 5 2 3 4" xfId="29018"/>
    <cellStyle name="Input 12 5 2 3 5" xfId="29019"/>
    <cellStyle name="Input 12 5 2 3 6" xfId="29020"/>
    <cellStyle name="Input 12 5 2 4" xfId="29021"/>
    <cellStyle name="Input 12 5 2 5" xfId="29022"/>
    <cellStyle name="Input 12 5 2 6" xfId="29023"/>
    <cellStyle name="Input 12 5 3" xfId="29024"/>
    <cellStyle name="Input 12 5 4" xfId="29025"/>
    <cellStyle name="Input 12 6" xfId="29026"/>
    <cellStyle name="Input 12 6 2" xfId="29027"/>
    <cellStyle name="Input 12 6 2 2" xfId="29028"/>
    <cellStyle name="Input 12 6 2 2 2" xfId="29029"/>
    <cellStyle name="Input 12 6 2 2 3" xfId="29030"/>
    <cellStyle name="Input 12 6 2 2 4" xfId="29031"/>
    <cellStyle name="Input 12 6 2 3" xfId="29032"/>
    <cellStyle name="Input 12 6 2 3 2" xfId="29033"/>
    <cellStyle name="Input 12 6 2 3 3" xfId="29034"/>
    <cellStyle name="Input 12 6 2 3 4" xfId="29035"/>
    <cellStyle name="Input 12 6 2 4" xfId="29036"/>
    <cellStyle name="Input 12 6 2 5" xfId="29037"/>
    <cellStyle name="Input 12 6 2 6" xfId="29038"/>
    <cellStyle name="Input 12 6 3" xfId="29039"/>
    <cellStyle name="Input 12 6 3 2" xfId="29040"/>
    <cellStyle name="Input 12 6 3 2 2" xfId="29041"/>
    <cellStyle name="Input 12 6 3 2 3" xfId="29042"/>
    <cellStyle name="Input 12 6 3 2 4" xfId="29043"/>
    <cellStyle name="Input 12 6 3 3" xfId="29044"/>
    <cellStyle name="Input 12 6 3 3 2" xfId="29045"/>
    <cellStyle name="Input 12 6 3 3 3" xfId="29046"/>
    <cellStyle name="Input 12 6 3 3 4" xfId="29047"/>
    <cellStyle name="Input 12 6 3 4" xfId="29048"/>
    <cellStyle name="Input 12 6 3 5" xfId="29049"/>
    <cellStyle name="Input 12 6 3 6" xfId="29050"/>
    <cellStyle name="Input 12 6 4" xfId="29051"/>
    <cellStyle name="Input 12 6 4 2" xfId="29052"/>
    <cellStyle name="Input 12 6 4 3" xfId="29053"/>
    <cellStyle name="Input 12 6 4 4" xfId="29054"/>
    <cellStyle name="Input 12 6 5" xfId="29055"/>
    <cellStyle name="Input 12 6 6" xfId="29056"/>
    <cellStyle name="Input 12 7" xfId="29057"/>
    <cellStyle name="Input 12 7 2" xfId="29058"/>
    <cellStyle name="Input 12 7 2 2" xfId="29059"/>
    <cellStyle name="Input 12 7 2 2 2" xfId="29060"/>
    <cellStyle name="Input 12 7 2 2 3" xfId="29061"/>
    <cellStyle name="Input 12 7 2 2 4" xfId="29062"/>
    <cellStyle name="Input 12 7 2 3" xfId="29063"/>
    <cellStyle name="Input 12 7 2 3 2" xfId="29064"/>
    <cellStyle name="Input 12 7 2 3 3" xfId="29065"/>
    <cellStyle name="Input 12 7 2 3 4" xfId="29066"/>
    <cellStyle name="Input 12 7 2 4" xfId="29067"/>
    <cellStyle name="Input 12 7 2 5" xfId="29068"/>
    <cellStyle name="Input 12 7 2 6" xfId="29069"/>
    <cellStyle name="Input 12 7 3" xfId="29070"/>
    <cellStyle name="Input 12 7 3 2" xfId="29071"/>
    <cellStyle name="Input 12 7 3 2 2" xfId="29072"/>
    <cellStyle name="Input 12 7 3 2 3" xfId="29073"/>
    <cellStyle name="Input 12 7 3 2 4" xfId="29074"/>
    <cellStyle name="Input 12 7 3 3" xfId="29075"/>
    <cellStyle name="Input 12 7 3 3 2" xfId="29076"/>
    <cellStyle name="Input 12 7 3 3 3" xfId="29077"/>
    <cellStyle name="Input 12 7 3 3 4" xfId="29078"/>
    <cellStyle name="Input 12 7 3 4" xfId="29079"/>
    <cellStyle name="Input 12 7 3 5" xfId="29080"/>
    <cellStyle name="Input 12 7 3 6" xfId="29081"/>
    <cellStyle name="Input 12 7 4" xfId="29082"/>
    <cellStyle name="Input 12 7 4 2" xfId="29083"/>
    <cellStyle name="Input 12 7 4 3" xfId="29084"/>
    <cellStyle name="Input 12 7 4 4" xfId="29085"/>
    <cellStyle name="Input 12 7 5" xfId="29086"/>
    <cellStyle name="Input 12 7 6" xfId="29087"/>
    <cellStyle name="Input 12 8" xfId="29088"/>
    <cellStyle name="Input 12 8 2" xfId="29089"/>
    <cellStyle name="Input 12 8 2 2" xfId="29090"/>
    <cellStyle name="Input 12 8 2 2 2" xfId="29091"/>
    <cellStyle name="Input 12 8 2 2 3" xfId="29092"/>
    <cellStyle name="Input 12 8 2 2 4" xfId="29093"/>
    <cellStyle name="Input 12 8 2 3" xfId="29094"/>
    <cellStyle name="Input 12 8 2 3 2" xfId="29095"/>
    <cellStyle name="Input 12 8 2 3 3" xfId="29096"/>
    <cellStyle name="Input 12 8 2 3 4" xfId="29097"/>
    <cellStyle name="Input 12 8 2 4" xfId="29098"/>
    <cellStyle name="Input 12 8 2 5" xfId="29099"/>
    <cellStyle name="Input 12 8 2 6" xfId="29100"/>
    <cellStyle name="Input 12 8 3" xfId="29101"/>
    <cellStyle name="Input 12 8 3 2" xfId="29102"/>
    <cellStyle name="Input 12 8 3 2 2" xfId="29103"/>
    <cellStyle name="Input 12 8 3 2 3" xfId="29104"/>
    <cellStyle name="Input 12 8 3 2 4" xfId="29105"/>
    <cellStyle name="Input 12 8 3 3" xfId="29106"/>
    <cellStyle name="Input 12 8 3 3 2" xfId="29107"/>
    <cellStyle name="Input 12 8 3 3 3" xfId="29108"/>
    <cellStyle name="Input 12 8 3 3 4" xfId="29109"/>
    <cellStyle name="Input 12 8 3 4" xfId="29110"/>
    <cellStyle name="Input 12 8 3 5" xfId="29111"/>
    <cellStyle name="Input 12 8 3 6" xfId="29112"/>
    <cellStyle name="Input 12 8 4" xfId="29113"/>
    <cellStyle name="Input 12 8 4 2" xfId="29114"/>
    <cellStyle name="Input 12 8 4 3" xfId="29115"/>
    <cellStyle name="Input 12 8 4 4" xfId="29116"/>
    <cellStyle name="Input 12 8 5" xfId="29117"/>
    <cellStyle name="Input 12 8 6" xfId="29118"/>
    <cellStyle name="Input 12 9" xfId="29119"/>
    <cellStyle name="Input 12 9 2" xfId="29120"/>
    <cellStyle name="Input 12 9 2 2" xfId="29121"/>
    <cellStyle name="Input 12 9 2 2 2" xfId="29122"/>
    <cellStyle name="Input 12 9 2 2 3" xfId="29123"/>
    <cellStyle name="Input 12 9 2 2 4" xfId="29124"/>
    <cellStyle name="Input 12 9 2 3" xfId="29125"/>
    <cellStyle name="Input 12 9 2 3 2" xfId="29126"/>
    <cellStyle name="Input 12 9 2 3 3" xfId="29127"/>
    <cellStyle name="Input 12 9 2 3 4" xfId="29128"/>
    <cellStyle name="Input 12 9 2 4" xfId="29129"/>
    <cellStyle name="Input 12 9 2 5" xfId="29130"/>
    <cellStyle name="Input 12 9 2 6" xfId="29131"/>
    <cellStyle name="Input 12 9 3" xfId="29132"/>
    <cellStyle name="Input 12 9 3 2" xfId="29133"/>
    <cellStyle name="Input 12 9 3 2 2" xfId="29134"/>
    <cellStyle name="Input 12 9 3 2 3" xfId="29135"/>
    <cellStyle name="Input 12 9 3 2 4" xfId="29136"/>
    <cellStyle name="Input 12 9 3 3" xfId="29137"/>
    <cellStyle name="Input 12 9 3 3 2" xfId="29138"/>
    <cellStyle name="Input 12 9 3 3 3" xfId="29139"/>
    <cellStyle name="Input 12 9 3 3 4" xfId="29140"/>
    <cellStyle name="Input 12 9 3 4" xfId="29141"/>
    <cellStyle name="Input 12 9 3 5" xfId="29142"/>
    <cellStyle name="Input 12 9 3 6" xfId="29143"/>
    <cellStyle name="Input 12 9 4" xfId="29144"/>
    <cellStyle name="Input 12 9 4 2" xfId="29145"/>
    <cellStyle name="Input 12 9 4 3" xfId="29146"/>
    <cellStyle name="Input 12 9 4 4" xfId="29147"/>
    <cellStyle name="Input 12 9 5" xfId="29148"/>
    <cellStyle name="Input 12 9 6" xfId="29149"/>
    <cellStyle name="Input 13" xfId="29150"/>
    <cellStyle name="Input 13 10" xfId="29151"/>
    <cellStyle name="Input 13 10 2" xfId="29152"/>
    <cellStyle name="Input 13 10 2 2" xfId="29153"/>
    <cellStyle name="Input 13 10 2 2 2" xfId="29154"/>
    <cellStyle name="Input 13 10 2 2 3" xfId="29155"/>
    <cellStyle name="Input 13 10 2 2 4" xfId="29156"/>
    <cellStyle name="Input 13 10 2 3" xfId="29157"/>
    <cellStyle name="Input 13 10 2 3 2" xfId="29158"/>
    <cellStyle name="Input 13 10 2 3 3" xfId="29159"/>
    <cellStyle name="Input 13 10 2 3 4" xfId="29160"/>
    <cellStyle name="Input 13 10 2 4" xfId="29161"/>
    <cellStyle name="Input 13 10 2 5" xfId="29162"/>
    <cellStyle name="Input 13 10 2 6" xfId="29163"/>
    <cellStyle name="Input 13 10 3" xfId="29164"/>
    <cellStyle name="Input 13 10 3 2" xfId="29165"/>
    <cellStyle name="Input 13 10 3 2 2" xfId="29166"/>
    <cellStyle name="Input 13 10 3 2 3" xfId="29167"/>
    <cellStyle name="Input 13 10 3 2 4" xfId="29168"/>
    <cellStyle name="Input 13 10 3 3" xfId="29169"/>
    <cellStyle name="Input 13 10 3 3 2" xfId="29170"/>
    <cellStyle name="Input 13 10 3 3 3" xfId="29171"/>
    <cellStyle name="Input 13 10 3 3 4" xfId="29172"/>
    <cellStyle name="Input 13 10 3 4" xfId="29173"/>
    <cellStyle name="Input 13 10 3 5" xfId="29174"/>
    <cellStyle name="Input 13 10 3 6" xfId="29175"/>
    <cellStyle name="Input 13 10 4" xfId="29176"/>
    <cellStyle name="Input 13 10 5" xfId="29177"/>
    <cellStyle name="Input 13 10 6" xfId="29178"/>
    <cellStyle name="Input 13 11" xfId="29179"/>
    <cellStyle name="Input 13 12" xfId="29180"/>
    <cellStyle name="Input 13 2" xfId="29181"/>
    <cellStyle name="Input 13 2 2" xfId="29182"/>
    <cellStyle name="Input 13 2 2 2" xfId="29183"/>
    <cellStyle name="Input 13 2 2 2 2" xfId="29184"/>
    <cellStyle name="Input 13 2 2 2 2 2" xfId="29185"/>
    <cellStyle name="Input 13 2 2 2 2 3" xfId="29186"/>
    <cellStyle name="Input 13 2 2 2 2 4" xfId="29187"/>
    <cellStyle name="Input 13 2 2 2 3" xfId="29188"/>
    <cellStyle name="Input 13 2 2 2 3 2" xfId="29189"/>
    <cellStyle name="Input 13 2 2 2 3 3" xfId="29190"/>
    <cellStyle name="Input 13 2 2 2 3 4" xfId="29191"/>
    <cellStyle name="Input 13 2 2 2 4" xfId="29192"/>
    <cellStyle name="Input 13 2 2 2 5" xfId="29193"/>
    <cellStyle name="Input 13 2 2 2 6" xfId="29194"/>
    <cellStyle name="Input 13 2 2 3" xfId="29195"/>
    <cellStyle name="Input 13 2 2 3 2" xfId="29196"/>
    <cellStyle name="Input 13 2 2 3 2 2" xfId="29197"/>
    <cellStyle name="Input 13 2 2 3 2 3" xfId="29198"/>
    <cellStyle name="Input 13 2 2 3 2 4" xfId="29199"/>
    <cellStyle name="Input 13 2 2 3 3" xfId="29200"/>
    <cellStyle name="Input 13 2 2 3 3 2" xfId="29201"/>
    <cellStyle name="Input 13 2 2 3 3 3" xfId="29202"/>
    <cellStyle name="Input 13 2 2 3 3 4" xfId="29203"/>
    <cellStyle name="Input 13 2 2 3 4" xfId="29204"/>
    <cellStyle name="Input 13 2 2 3 5" xfId="29205"/>
    <cellStyle name="Input 13 2 2 3 6" xfId="29206"/>
    <cellStyle name="Input 13 2 2 4" xfId="29207"/>
    <cellStyle name="Input 13 2 2 5" xfId="29208"/>
    <cellStyle name="Input 13 2 2 6" xfId="29209"/>
    <cellStyle name="Input 13 2 3" xfId="29210"/>
    <cellStyle name="Input 13 2 4" xfId="29211"/>
    <cellStyle name="Input 13 3" xfId="29212"/>
    <cellStyle name="Input 13 3 2" xfId="29213"/>
    <cellStyle name="Input 13 3 2 2" xfId="29214"/>
    <cellStyle name="Input 13 3 2 2 2" xfId="29215"/>
    <cellStyle name="Input 13 3 2 2 2 2" xfId="29216"/>
    <cellStyle name="Input 13 3 2 2 2 3" xfId="29217"/>
    <cellStyle name="Input 13 3 2 2 2 4" xfId="29218"/>
    <cellStyle name="Input 13 3 2 2 3" xfId="29219"/>
    <cellStyle name="Input 13 3 2 2 3 2" xfId="29220"/>
    <cellStyle name="Input 13 3 2 2 3 3" xfId="29221"/>
    <cellStyle name="Input 13 3 2 2 3 4" xfId="29222"/>
    <cellStyle name="Input 13 3 2 2 4" xfId="29223"/>
    <cellStyle name="Input 13 3 2 2 5" xfId="29224"/>
    <cellStyle name="Input 13 3 2 2 6" xfId="29225"/>
    <cellStyle name="Input 13 3 2 3" xfId="29226"/>
    <cellStyle name="Input 13 3 2 3 2" xfId="29227"/>
    <cellStyle name="Input 13 3 2 3 2 2" xfId="29228"/>
    <cellStyle name="Input 13 3 2 3 2 3" xfId="29229"/>
    <cellStyle name="Input 13 3 2 3 2 4" xfId="29230"/>
    <cellStyle name="Input 13 3 2 3 3" xfId="29231"/>
    <cellStyle name="Input 13 3 2 3 3 2" xfId="29232"/>
    <cellStyle name="Input 13 3 2 3 3 3" xfId="29233"/>
    <cellStyle name="Input 13 3 2 3 3 4" xfId="29234"/>
    <cellStyle name="Input 13 3 2 3 4" xfId="29235"/>
    <cellStyle name="Input 13 3 2 3 5" xfId="29236"/>
    <cellStyle name="Input 13 3 2 3 6" xfId="29237"/>
    <cellStyle name="Input 13 3 2 4" xfId="29238"/>
    <cellStyle name="Input 13 3 2 5" xfId="29239"/>
    <cellStyle name="Input 13 3 2 6" xfId="29240"/>
    <cellStyle name="Input 13 3 3" xfId="29241"/>
    <cellStyle name="Input 13 3 4" xfId="29242"/>
    <cellStyle name="Input 13 4" xfId="29243"/>
    <cellStyle name="Input 13 4 2" xfId="29244"/>
    <cellStyle name="Input 13 4 2 2" xfId="29245"/>
    <cellStyle name="Input 13 4 2 2 2" xfId="29246"/>
    <cellStyle name="Input 13 4 2 2 2 2" xfId="29247"/>
    <cellStyle name="Input 13 4 2 2 2 3" xfId="29248"/>
    <cellStyle name="Input 13 4 2 2 2 4" xfId="29249"/>
    <cellStyle name="Input 13 4 2 2 3" xfId="29250"/>
    <cellStyle name="Input 13 4 2 2 3 2" xfId="29251"/>
    <cellStyle name="Input 13 4 2 2 3 3" xfId="29252"/>
    <cellStyle name="Input 13 4 2 2 3 4" xfId="29253"/>
    <cellStyle name="Input 13 4 2 2 4" xfId="29254"/>
    <cellStyle name="Input 13 4 2 2 5" xfId="29255"/>
    <cellStyle name="Input 13 4 2 2 6" xfId="29256"/>
    <cellStyle name="Input 13 4 2 3" xfId="29257"/>
    <cellStyle name="Input 13 4 2 3 2" xfId="29258"/>
    <cellStyle name="Input 13 4 2 3 2 2" xfId="29259"/>
    <cellStyle name="Input 13 4 2 3 2 3" xfId="29260"/>
    <cellStyle name="Input 13 4 2 3 2 4" xfId="29261"/>
    <cellStyle name="Input 13 4 2 3 3" xfId="29262"/>
    <cellStyle name="Input 13 4 2 3 3 2" xfId="29263"/>
    <cellStyle name="Input 13 4 2 3 3 3" xfId="29264"/>
    <cellStyle name="Input 13 4 2 3 3 4" xfId="29265"/>
    <cellStyle name="Input 13 4 2 3 4" xfId="29266"/>
    <cellStyle name="Input 13 4 2 3 5" xfId="29267"/>
    <cellStyle name="Input 13 4 2 3 6" xfId="29268"/>
    <cellStyle name="Input 13 4 2 4" xfId="29269"/>
    <cellStyle name="Input 13 4 2 5" xfId="29270"/>
    <cellStyle name="Input 13 4 2 6" xfId="29271"/>
    <cellStyle name="Input 13 4 3" xfId="29272"/>
    <cellStyle name="Input 13 4 4" xfId="29273"/>
    <cellStyle name="Input 13 5" xfId="29274"/>
    <cellStyle name="Input 13 5 2" xfId="29275"/>
    <cellStyle name="Input 13 5 2 2" xfId="29276"/>
    <cellStyle name="Input 13 5 2 2 2" xfId="29277"/>
    <cellStyle name="Input 13 5 2 2 2 2" xfId="29278"/>
    <cellStyle name="Input 13 5 2 2 2 3" xfId="29279"/>
    <cellStyle name="Input 13 5 2 2 2 4" xfId="29280"/>
    <cellStyle name="Input 13 5 2 2 3" xfId="29281"/>
    <cellStyle name="Input 13 5 2 2 3 2" xfId="29282"/>
    <cellStyle name="Input 13 5 2 2 3 3" xfId="29283"/>
    <cellStyle name="Input 13 5 2 2 3 4" xfId="29284"/>
    <cellStyle name="Input 13 5 2 2 4" xfId="29285"/>
    <cellStyle name="Input 13 5 2 2 5" xfId="29286"/>
    <cellStyle name="Input 13 5 2 2 6" xfId="29287"/>
    <cellStyle name="Input 13 5 2 3" xfId="29288"/>
    <cellStyle name="Input 13 5 2 3 2" xfId="29289"/>
    <cellStyle name="Input 13 5 2 3 2 2" xfId="29290"/>
    <cellStyle name="Input 13 5 2 3 2 3" xfId="29291"/>
    <cellStyle name="Input 13 5 2 3 2 4" xfId="29292"/>
    <cellStyle name="Input 13 5 2 3 3" xfId="29293"/>
    <cellStyle name="Input 13 5 2 3 3 2" xfId="29294"/>
    <cellStyle name="Input 13 5 2 3 3 3" xfId="29295"/>
    <cellStyle name="Input 13 5 2 3 3 4" xfId="29296"/>
    <cellStyle name="Input 13 5 2 3 4" xfId="29297"/>
    <cellStyle name="Input 13 5 2 3 5" xfId="29298"/>
    <cellStyle name="Input 13 5 2 3 6" xfId="29299"/>
    <cellStyle name="Input 13 5 2 4" xfId="29300"/>
    <cellStyle name="Input 13 5 2 5" xfId="29301"/>
    <cellStyle name="Input 13 5 2 6" xfId="29302"/>
    <cellStyle name="Input 13 5 3" xfId="29303"/>
    <cellStyle name="Input 13 5 4" xfId="29304"/>
    <cellStyle name="Input 13 6" xfId="29305"/>
    <cellStyle name="Input 13 6 2" xfId="29306"/>
    <cellStyle name="Input 13 6 2 2" xfId="29307"/>
    <cellStyle name="Input 13 6 2 2 2" xfId="29308"/>
    <cellStyle name="Input 13 6 2 2 3" xfId="29309"/>
    <cellStyle name="Input 13 6 2 2 4" xfId="29310"/>
    <cellStyle name="Input 13 6 2 3" xfId="29311"/>
    <cellStyle name="Input 13 6 2 3 2" xfId="29312"/>
    <cellStyle name="Input 13 6 2 3 3" xfId="29313"/>
    <cellStyle name="Input 13 6 2 3 4" xfId="29314"/>
    <cellStyle name="Input 13 6 2 4" xfId="29315"/>
    <cellStyle name="Input 13 6 2 5" xfId="29316"/>
    <cellStyle name="Input 13 6 2 6" xfId="29317"/>
    <cellStyle name="Input 13 6 3" xfId="29318"/>
    <cellStyle name="Input 13 6 3 2" xfId="29319"/>
    <cellStyle name="Input 13 6 3 2 2" xfId="29320"/>
    <cellStyle name="Input 13 6 3 2 3" xfId="29321"/>
    <cellStyle name="Input 13 6 3 2 4" xfId="29322"/>
    <cellStyle name="Input 13 6 3 3" xfId="29323"/>
    <cellStyle name="Input 13 6 3 3 2" xfId="29324"/>
    <cellStyle name="Input 13 6 3 3 3" xfId="29325"/>
    <cellStyle name="Input 13 6 3 3 4" xfId="29326"/>
    <cellStyle name="Input 13 6 3 4" xfId="29327"/>
    <cellStyle name="Input 13 6 3 5" xfId="29328"/>
    <cellStyle name="Input 13 6 3 6" xfId="29329"/>
    <cellStyle name="Input 13 6 4" xfId="29330"/>
    <cellStyle name="Input 13 6 4 2" xfId="29331"/>
    <cellStyle name="Input 13 6 4 3" xfId="29332"/>
    <cellStyle name="Input 13 6 4 4" xfId="29333"/>
    <cellStyle name="Input 13 6 5" xfId="29334"/>
    <cellStyle name="Input 13 6 6" xfId="29335"/>
    <cellStyle name="Input 13 7" xfId="29336"/>
    <cellStyle name="Input 13 7 2" xfId="29337"/>
    <cellStyle name="Input 13 7 2 2" xfId="29338"/>
    <cellStyle name="Input 13 7 2 2 2" xfId="29339"/>
    <cellStyle name="Input 13 7 2 2 3" xfId="29340"/>
    <cellStyle name="Input 13 7 2 2 4" xfId="29341"/>
    <cellStyle name="Input 13 7 2 3" xfId="29342"/>
    <cellStyle name="Input 13 7 2 3 2" xfId="29343"/>
    <cellStyle name="Input 13 7 2 3 3" xfId="29344"/>
    <cellStyle name="Input 13 7 2 3 4" xfId="29345"/>
    <cellStyle name="Input 13 7 2 4" xfId="29346"/>
    <cellStyle name="Input 13 7 2 5" xfId="29347"/>
    <cellStyle name="Input 13 7 2 6" xfId="29348"/>
    <cellStyle name="Input 13 7 3" xfId="29349"/>
    <cellStyle name="Input 13 7 3 2" xfId="29350"/>
    <cellStyle name="Input 13 7 3 2 2" xfId="29351"/>
    <cellStyle name="Input 13 7 3 2 3" xfId="29352"/>
    <cellStyle name="Input 13 7 3 2 4" xfId="29353"/>
    <cellStyle name="Input 13 7 3 3" xfId="29354"/>
    <cellStyle name="Input 13 7 3 3 2" xfId="29355"/>
    <cellStyle name="Input 13 7 3 3 3" xfId="29356"/>
    <cellStyle name="Input 13 7 3 3 4" xfId="29357"/>
    <cellStyle name="Input 13 7 3 4" xfId="29358"/>
    <cellStyle name="Input 13 7 3 5" xfId="29359"/>
    <cellStyle name="Input 13 7 3 6" xfId="29360"/>
    <cellStyle name="Input 13 7 4" xfId="29361"/>
    <cellStyle name="Input 13 7 4 2" xfId="29362"/>
    <cellStyle name="Input 13 7 4 3" xfId="29363"/>
    <cellStyle name="Input 13 7 4 4" xfId="29364"/>
    <cellStyle name="Input 13 7 5" xfId="29365"/>
    <cellStyle name="Input 13 7 6" xfId="29366"/>
    <cellStyle name="Input 13 8" xfId="29367"/>
    <cellStyle name="Input 13 8 2" xfId="29368"/>
    <cellStyle name="Input 13 8 2 2" xfId="29369"/>
    <cellStyle name="Input 13 8 2 2 2" xfId="29370"/>
    <cellStyle name="Input 13 8 2 2 3" xfId="29371"/>
    <cellStyle name="Input 13 8 2 2 4" xfId="29372"/>
    <cellStyle name="Input 13 8 2 3" xfId="29373"/>
    <cellStyle name="Input 13 8 2 3 2" xfId="29374"/>
    <cellStyle name="Input 13 8 2 3 3" xfId="29375"/>
    <cellStyle name="Input 13 8 2 3 4" xfId="29376"/>
    <cellStyle name="Input 13 8 2 4" xfId="29377"/>
    <cellStyle name="Input 13 8 2 5" xfId="29378"/>
    <cellStyle name="Input 13 8 2 6" xfId="29379"/>
    <cellStyle name="Input 13 8 3" xfId="29380"/>
    <cellStyle name="Input 13 8 3 2" xfId="29381"/>
    <cellStyle name="Input 13 8 3 2 2" xfId="29382"/>
    <cellStyle name="Input 13 8 3 2 3" xfId="29383"/>
    <cellStyle name="Input 13 8 3 2 4" xfId="29384"/>
    <cellStyle name="Input 13 8 3 3" xfId="29385"/>
    <cellStyle name="Input 13 8 3 3 2" xfId="29386"/>
    <cellStyle name="Input 13 8 3 3 3" xfId="29387"/>
    <cellStyle name="Input 13 8 3 3 4" xfId="29388"/>
    <cellStyle name="Input 13 8 3 4" xfId="29389"/>
    <cellStyle name="Input 13 8 3 5" xfId="29390"/>
    <cellStyle name="Input 13 8 3 6" xfId="29391"/>
    <cellStyle name="Input 13 8 4" xfId="29392"/>
    <cellStyle name="Input 13 8 4 2" xfId="29393"/>
    <cellStyle name="Input 13 8 4 3" xfId="29394"/>
    <cellStyle name="Input 13 8 4 4" xfId="29395"/>
    <cellStyle name="Input 13 8 5" xfId="29396"/>
    <cellStyle name="Input 13 8 6" xfId="29397"/>
    <cellStyle name="Input 13 9" xfId="29398"/>
    <cellStyle name="Input 13 9 2" xfId="29399"/>
    <cellStyle name="Input 13 9 2 2" xfId="29400"/>
    <cellStyle name="Input 13 9 2 2 2" xfId="29401"/>
    <cellStyle name="Input 13 9 2 2 3" xfId="29402"/>
    <cellStyle name="Input 13 9 2 2 4" xfId="29403"/>
    <cellStyle name="Input 13 9 2 3" xfId="29404"/>
    <cellStyle name="Input 13 9 2 3 2" xfId="29405"/>
    <cellStyle name="Input 13 9 2 3 3" xfId="29406"/>
    <cellStyle name="Input 13 9 2 3 4" xfId="29407"/>
    <cellStyle name="Input 13 9 2 4" xfId="29408"/>
    <cellStyle name="Input 13 9 2 5" xfId="29409"/>
    <cellStyle name="Input 13 9 2 6" xfId="29410"/>
    <cellStyle name="Input 13 9 3" xfId="29411"/>
    <cellStyle name="Input 13 9 3 2" xfId="29412"/>
    <cellStyle name="Input 13 9 3 2 2" xfId="29413"/>
    <cellStyle name="Input 13 9 3 2 3" xfId="29414"/>
    <cellStyle name="Input 13 9 3 2 4" xfId="29415"/>
    <cellStyle name="Input 13 9 3 3" xfId="29416"/>
    <cellStyle name="Input 13 9 3 3 2" xfId="29417"/>
    <cellStyle name="Input 13 9 3 3 3" xfId="29418"/>
    <cellStyle name="Input 13 9 3 3 4" xfId="29419"/>
    <cellStyle name="Input 13 9 3 4" xfId="29420"/>
    <cellStyle name="Input 13 9 3 5" xfId="29421"/>
    <cellStyle name="Input 13 9 3 6" xfId="29422"/>
    <cellStyle name="Input 13 9 4" xfId="29423"/>
    <cellStyle name="Input 13 9 4 2" xfId="29424"/>
    <cellStyle name="Input 13 9 4 3" xfId="29425"/>
    <cellStyle name="Input 13 9 4 4" xfId="29426"/>
    <cellStyle name="Input 13 9 5" xfId="29427"/>
    <cellStyle name="Input 13 9 6" xfId="29428"/>
    <cellStyle name="Input 14" xfId="29429"/>
    <cellStyle name="Input 14 2" xfId="29430"/>
    <cellStyle name="Input 14 2 2" xfId="29431"/>
    <cellStyle name="Input 14 2 2 2" xfId="29432"/>
    <cellStyle name="Input 14 2 2 2 2" xfId="29433"/>
    <cellStyle name="Input 14 2 2 2 3" xfId="29434"/>
    <cellStyle name="Input 14 2 2 2 4" xfId="29435"/>
    <cellStyle name="Input 14 2 2 3" xfId="29436"/>
    <cellStyle name="Input 14 2 2 3 2" xfId="29437"/>
    <cellStyle name="Input 14 2 2 3 3" xfId="29438"/>
    <cellStyle name="Input 14 2 2 3 4" xfId="29439"/>
    <cellStyle name="Input 14 2 2 4" xfId="29440"/>
    <cellStyle name="Input 14 2 2 5" xfId="29441"/>
    <cellStyle name="Input 14 2 2 6" xfId="29442"/>
    <cellStyle name="Input 14 2 3" xfId="29443"/>
    <cellStyle name="Input 14 2 3 2" xfId="29444"/>
    <cellStyle name="Input 14 2 3 2 2" xfId="29445"/>
    <cellStyle name="Input 14 2 3 2 3" xfId="29446"/>
    <cellStyle name="Input 14 2 3 2 4" xfId="29447"/>
    <cellStyle name="Input 14 2 3 3" xfId="29448"/>
    <cellStyle name="Input 14 2 3 3 2" xfId="29449"/>
    <cellStyle name="Input 14 2 3 3 3" xfId="29450"/>
    <cellStyle name="Input 14 2 3 3 4" xfId="29451"/>
    <cellStyle name="Input 14 2 3 4" xfId="29452"/>
    <cellStyle name="Input 14 2 3 5" xfId="29453"/>
    <cellStyle name="Input 14 2 3 6" xfId="29454"/>
    <cellStyle name="Input 14 2 4" xfId="29455"/>
    <cellStyle name="Input 14 2 5" xfId="29456"/>
    <cellStyle name="Input 14 2 6" xfId="29457"/>
    <cellStyle name="Input 14 3" xfId="29458"/>
    <cellStyle name="Input 14 4" xfId="29459"/>
    <cellStyle name="Input 15" xfId="29460"/>
    <cellStyle name="Input 15 2" xfId="29461"/>
    <cellStyle name="Input 15 2 2" xfId="29462"/>
    <cellStyle name="Input 15 2 2 2" xfId="29463"/>
    <cellStyle name="Input 15 2 2 2 2" xfId="29464"/>
    <cellStyle name="Input 15 2 2 2 3" xfId="29465"/>
    <cellStyle name="Input 15 2 2 2 4" xfId="29466"/>
    <cellStyle name="Input 15 2 2 3" xfId="29467"/>
    <cellStyle name="Input 15 2 2 3 2" xfId="29468"/>
    <cellStyle name="Input 15 2 2 3 3" xfId="29469"/>
    <cellStyle name="Input 15 2 2 3 4" xfId="29470"/>
    <cellStyle name="Input 15 2 2 4" xfId="29471"/>
    <cellStyle name="Input 15 2 2 5" xfId="29472"/>
    <cellStyle name="Input 15 2 2 6" xfId="29473"/>
    <cellStyle name="Input 15 2 3" xfId="29474"/>
    <cellStyle name="Input 15 2 3 2" xfId="29475"/>
    <cellStyle name="Input 15 2 3 2 2" xfId="29476"/>
    <cellStyle name="Input 15 2 3 2 3" xfId="29477"/>
    <cellStyle name="Input 15 2 3 2 4" xfId="29478"/>
    <cellStyle name="Input 15 2 3 3" xfId="29479"/>
    <cellStyle name="Input 15 2 3 3 2" xfId="29480"/>
    <cellStyle name="Input 15 2 3 3 3" xfId="29481"/>
    <cellStyle name="Input 15 2 3 3 4" xfId="29482"/>
    <cellStyle name="Input 15 2 3 4" xfId="29483"/>
    <cellStyle name="Input 15 2 3 5" xfId="29484"/>
    <cellStyle name="Input 15 2 3 6" xfId="29485"/>
    <cellStyle name="Input 15 2 4" xfId="29486"/>
    <cellStyle name="Input 15 2 5" xfId="29487"/>
    <cellStyle name="Input 15 2 6" xfId="29488"/>
    <cellStyle name="Input 15 3" xfId="29489"/>
    <cellStyle name="Input 15 4" xfId="29490"/>
    <cellStyle name="Input 16" xfId="29491"/>
    <cellStyle name="Input 16 2" xfId="29492"/>
    <cellStyle name="Input 16 2 2" xfId="29493"/>
    <cellStyle name="Input 16 2 2 2" xfId="29494"/>
    <cellStyle name="Input 16 2 2 2 2" xfId="29495"/>
    <cellStyle name="Input 16 2 2 2 3" xfId="29496"/>
    <cellStyle name="Input 16 2 2 2 4" xfId="29497"/>
    <cellStyle name="Input 16 2 2 3" xfId="29498"/>
    <cellStyle name="Input 16 2 2 3 2" xfId="29499"/>
    <cellStyle name="Input 16 2 2 3 3" xfId="29500"/>
    <cellStyle name="Input 16 2 2 3 4" xfId="29501"/>
    <cellStyle name="Input 16 2 2 4" xfId="29502"/>
    <cellStyle name="Input 16 2 2 5" xfId="29503"/>
    <cellStyle name="Input 16 2 2 6" xfId="29504"/>
    <cellStyle name="Input 16 2 3" xfId="29505"/>
    <cellStyle name="Input 16 2 3 2" xfId="29506"/>
    <cellStyle name="Input 16 2 3 2 2" xfId="29507"/>
    <cellStyle name="Input 16 2 3 2 3" xfId="29508"/>
    <cellStyle name="Input 16 2 3 2 4" xfId="29509"/>
    <cellStyle name="Input 16 2 3 3" xfId="29510"/>
    <cellStyle name="Input 16 2 3 3 2" xfId="29511"/>
    <cellStyle name="Input 16 2 3 3 3" xfId="29512"/>
    <cellStyle name="Input 16 2 3 3 4" xfId="29513"/>
    <cellStyle name="Input 16 2 3 4" xfId="29514"/>
    <cellStyle name="Input 16 2 3 5" xfId="29515"/>
    <cellStyle name="Input 16 2 3 6" xfId="29516"/>
    <cellStyle name="Input 16 2 4" xfId="29517"/>
    <cellStyle name="Input 16 2 5" xfId="29518"/>
    <cellStyle name="Input 16 2 6" xfId="29519"/>
    <cellStyle name="Input 16 3" xfId="29520"/>
    <cellStyle name="Input 16 4" xfId="29521"/>
    <cellStyle name="Input 17" xfId="29522"/>
    <cellStyle name="Input 17 2" xfId="29523"/>
    <cellStyle name="Input 17 2 2" xfId="29524"/>
    <cellStyle name="Input 17 2 2 2" xfId="29525"/>
    <cellStyle name="Input 17 2 2 2 2" xfId="29526"/>
    <cellStyle name="Input 17 2 2 2 3" xfId="29527"/>
    <cellStyle name="Input 17 2 2 2 4" xfId="29528"/>
    <cellStyle name="Input 17 2 2 3" xfId="29529"/>
    <cellStyle name="Input 17 2 2 3 2" xfId="29530"/>
    <cellStyle name="Input 17 2 2 3 3" xfId="29531"/>
    <cellStyle name="Input 17 2 2 3 4" xfId="29532"/>
    <cellStyle name="Input 17 2 2 4" xfId="29533"/>
    <cellStyle name="Input 17 2 2 5" xfId="29534"/>
    <cellStyle name="Input 17 2 2 6" xfId="29535"/>
    <cellStyle name="Input 17 2 3" xfId="29536"/>
    <cellStyle name="Input 17 2 3 2" xfId="29537"/>
    <cellStyle name="Input 17 2 3 2 2" xfId="29538"/>
    <cellStyle name="Input 17 2 3 2 3" xfId="29539"/>
    <cellStyle name="Input 17 2 3 2 4" xfId="29540"/>
    <cellStyle name="Input 17 2 3 3" xfId="29541"/>
    <cellStyle name="Input 17 2 3 3 2" xfId="29542"/>
    <cellStyle name="Input 17 2 3 3 3" xfId="29543"/>
    <cellStyle name="Input 17 2 3 3 4" xfId="29544"/>
    <cellStyle name="Input 17 2 3 4" xfId="29545"/>
    <cellStyle name="Input 17 2 3 5" xfId="29546"/>
    <cellStyle name="Input 17 2 3 6" xfId="29547"/>
    <cellStyle name="Input 17 2 4" xfId="29548"/>
    <cellStyle name="Input 17 2 5" xfId="29549"/>
    <cellStyle name="Input 17 2 6" xfId="29550"/>
    <cellStyle name="Input 17 3" xfId="29551"/>
    <cellStyle name="Input 17 4" xfId="29552"/>
    <cellStyle name="Input 18" xfId="29553"/>
    <cellStyle name="Input 18 2" xfId="29554"/>
    <cellStyle name="Input 18 2 2" xfId="29555"/>
    <cellStyle name="Input 18 2 2 2" xfId="29556"/>
    <cellStyle name="Input 18 2 2 3" xfId="29557"/>
    <cellStyle name="Input 18 2 2 4" xfId="29558"/>
    <cellStyle name="Input 18 2 3" xfId="29559"/>
    <cellStyle name="Input 18 2 3 2" xfId="29560"/>
    <cellStyle name="Input 18 2 3 3" xfId="29561"/>
    <cellStyle name="Input 18 2 3 4" xfId="29562"/>
    <cellStyle name="Input 18 2 4" xfId="29563"/>
    <cellStyle name="Input 18 2 5" xfId="29564"/>
    <cellStyle name="Input 18 2 6" xfId="29565"/>
    <cellStyle name="Input 18 3" xfId="29566"/>
    <cellStyle name="Input 18 3 2" xfId="29567"/>
    <cellStyle name="Input 18 3 2 2" xfId="29568"/>
    <cellStyle name="Input 18 3 2 3" xfId="29569"/>
    <cellStyle name="Input 18 3 2 4" xfId="29570"/>
    <cellStyle name="Input 18 3 3" xfId="29571"/>
    <cellStyle name="Input 18 3 3 2" xfId="29572"/>
    <cellStyle name="Input 18 3 3 3" xfId="29573"/>
    <cellStyle name="Input 18 3 3 4" xfId="29574"/>
    <cellStyle name="Input 18 3 4" xfId="29575"/>
    <cellStyle name="Input 18 3 5" xfId="29576"/>
    <cellStyle name="Input 18 3 6" xfId="29577"/>
    <cellStyle name="Input 18 4" xfId="29578"/>
    <cellStyle name="Input 18 4 2" xfId="29579"/>
    <cellStyle name="Input 18 4 3" xfId="29580"/>
    <cellStyle name="Input 18 4 4" xfId="29581"/>
    <cellStyle name="Input 18 5" xfId="29582"/>
    <cellStyle name="Input 18 6" xfId="29583"/>
    <cellStyle name="Input 19" xfId="29584"/>
    <cellStyle name="Input 19 2" xfId="29585"/>
    <cellStyle name="Input 19 2 2" xfId="29586"/>
    <cellStyle name="Input 19 2 2 2" xfId="29587"/>
    <cellStyle name="Input 19 2 2 3" xfId="29588"/>
    <cellStyle name="Input 19 2 2 4" xfId="29589"/>
    <cellStyle name="Input 19 2 3" xfId="29590"/>
    <cellStyle name="Input 19 2 3 2" xfId="29591"/>
    <cellStyle name="Input 19 2 3 3" xfId="29592"/>
    <cellStyle name="Input 19 2 3 4" xfId="29593"/>
    <cellStyle name="Input 19 2 4" xfId="29594"/>
    <cellStyle name="Input 19 2 5" xfId="29595"/>
    <cellStyle name="Input 19 2 6" xfId="29596"/>
    <cellStyle name="Input 19 3" xfId="29597"/>
    <cellStyle name="Input 19 3 2" xfId="29598"/>
    <cellStyle name="Input 19 3 2 2" xfId="29599"/>
    <cellStyle name="Input 19 3 2 3" xfId="29600"/>
    <cellStyle name="Input 19 3 2 4" xfId="29601"/>
    <cellStyle name="Input 19 3 3" xfId="29602"/>
    <cellStyle name="Input 19 3 3 2" xfId="29603"/>
    <cellStyle name="Input 19 3 3 3" xfId="29604"/>
    <cellStyle name="Input 19 3 3 4" xfId="29605"/>
    <cellStyle name="Input 19 3 4" xfId="29606"/>
    <cellStyle name="Input 19 3 5" xfId="29607"/>
    <cellStyle name="Input 19 3 6" xfId="29608"/>
    <cellStyle name="Input 19 4" xfId="29609"/>
    <cellStyle name="Input 19 4 2" xfId="29610"/>
    <cellStyle name="Input 19 4 3" xfId="29611"/>
    <cellStyle name="Input 19 4 4" xfId="29612"/>
    <cellStyle name="Input 19 5" xfId="29613"/>
    <cellStyle name="Input 19 6" xfId="29614"/>
    <cellStyle name="Input 2" xfId="29615"/>
    <cellStyle name="Input 2 10" xfId="29616"/>
    <cellStyle name="Input 2 10 2" xfId="29617"/>
    <cellStyle name="Input 2 10 2 2" xfId="29618"/>
    <cellStyle name="Input 2 10 2 2 2" xfId="29619"/>
    <cellStyle name="Input 2 10 2 2 3" xfId="29620"/>
    <cellStyle name="Input 2 10 2 2 4" xfId="29621"/>
    <cellStyle name="Input 2 10 2 3" xfId="29622"/>
    <cellStyle name="Input 2 10 2 3 2" xfId="29623"/>
    <cellStyle name="Input 2 10 2 3 3" xfId="29624"/>
    <cellStyle name="Input 2 10 2 3 4" xfId="29625"/>
    <cellStyle name="Input 2 10 2 4" xfId="29626"/>
    <cellStyle name="Input 2 10 2 5" xfId="29627"/>
    <cellStyle name="Input 2 10 2 6" xfId="29628"/>
    <cellStyle name="Input 2 10 3" xfId="29629"/>
    <cellStyle name="Input 2 10 3 2" xfId="29630"/>
    <cellStyle name="Input 2 10 3 2 2" xfId="29631"/>
    <cellStyle name="Input 2 10 3 2 3" xfId="29632"/>
    <cellStyle name="Input 2 10 3 2 4" xfId="29633"/>
    <cellStyle name="Input 2 10 3 3" xfId="29634"/>
    <cellStyle name="Input 2 10 3 3 2" xfId="29635"/>
    <cellStyle name="Input 2 10 3 3 3" xfId="29636"/>
    <cellStyle name="Input 2 10 3 3 4" xfId="29637"/>
    <cellStyle name="Input 2 10 3 4" xfId="29638"/>
    <cellStyle name="Input 2 10 3 5" xfId="29639"/>
    <cellStyle name="Input 2 10 3 6" xfId="29640"/>
    <cellStyle name="Input 2 10 4" xfId="29641"/>
    <cellStyle name="Input 2 10 5" xfId="29642"/>
    <cellStyle name="Input 2 10 6" xfId="29643"/>
    <cellStyle name="Input 2 11" xfId="29644"/>
    <cellStyle name="Input 2 12" xfId="29645"/>
    <cellStyle name="Input 2 2" xfId="29646"/>
    <cellStyle name="Input 2 2 2" xfId="29647"/>
    <cellStyle name="Input 2 2 2 2" xfId="29648"/>
    <cellStyle name="Input 2 2 2 2 2" xfId="29649"/>
    <cellStyle name="Input 2 2 2 2 2 2" xfId="29650"/>
    <cellStyle name="Input 2 2 2 2 2 3" xfId="29651"/>
    <cellStyle name="Input 2 2 2 2 2 4" xfId="29652"/>
    <cellStyle name="Input 2 2 2 2 3" xfId="29653"/>
    <cellStyle name="Input 2 2 2 2 3 2" xfId="29654"/>
    <cellStyle name="Input 2 2 2 2 3 3" xfId="29655"/>
    <cellStyle name="Input 2 2 2 2 3 4" xfId="29656"/>
    <cellStyle name="Input 2 2 2 2 4" xfId="29657"/>
    <cellStyle name="Input 2 2 2 2 5" xfId="29658"/>
    <cellStyle name="Input 2 2 2 2 6" xfId="29659"/>
    <cellStyle name="Input 2 2 2 3" xfId="29660"/>
    <cellStyle name="Input 2 2 2 3 2" xfId="29661"/>
    <cellStyle name="Input 2 2 2 3 2 2" xfId="29662"/>
    <cellStyle name="Input 2 2 2 3 2 3" xfId="29663"/>
    <cellStyle name="Input 2 2 2 3 2 4" xfId="29664"/>
    <cellStyle name="Input 2 2 2 3 3" xfId="29665"/>
    <cellStyle name="Input 2 2 2 3 3 2" xfId="29666"/>
    <cellStyle name="Input 2 2 2 3 3 3" xfId="29667"/>
    <cellStyle name="Input 2 2 2 3 3 4" xfId="29668"/>
    <cellStyle name="Input 2 2 2 3 4" xfId="29669"/>
    <cellStyle name="Input 2 2 2 3 5" xfId="29670"/>
    <cellStyle name="Input 2 2 2 3 6" xfId="29671"/>
    <cellStyle name="Input 2 2 2 4" xfId="29672"/>
    <cellStyle name="Input 2 2 2 5" xfId="29673"/>
    <cellStyle name="Input 2 2 2 6" xfId="29674"/>
    <cellStyle name="Input 2 2 3" xfId="29675"/>
    <cellStyle name="Input 2 2 4" xfId="29676"/>
    <cellStyle name="Input 2 3" xfId="29677"/>
    <cellStyle name="Input 2 3 2" xfId="29678"/>
    <cellStyle name="Input 2 3 2 2" xfId="29679"/>
    <cellStyle name="Input 2 3 2 2 2" xfId="29680"/>
    <cellStyle name="Input 2 3 2 2 2 2" xfId="29681"/>
    <cellStyle name="Input 2 3 2 2 2 3" xfId="29682"/>
    <cellStyle name="Input 2 3 2 2 2 4" xfId="29683"/>
    <cellStyle name="Input 2 3 2 2 3" xfId="29684"/>
    <cellStyle name="Input 2 3 2 2 3 2" xfId="29685"/>
    <cellStyle name="Input 2 3 2 2 3 3" xfId="29686"/>
    <cellStyle name="Input 2 3 2 2 3 4" xfId="29687"/>
    <cellStyle name="Input 2 3 2 2 4" xfId="29688"/>
    <cellStyle name="Input 2 3 2 2 5" xfId="29689"/>
    <cellStyle name="Input 2 3 2 2 6" xfId="29690"/>
    <cellStyle name="Input 2 3 2 3" xfId="29691"/>
    <cellStyle name="Input 2 3 2 3 2" xfId="29692"/>
    <cellStyle name="Input 2 3 2 3 2 2" xfId="29693"/>
    <cellStyle name="Input 2 3 2 3 2 3" xfId="29694"/>
    <cellStyle name="Input 2 3 2 3 2 4" xfId="29695"/>
    <cellStyle name="Input 2 3 2 3 3" xfId="29696"/>
    <cellStyle name="Input 2 3 2 3 3 2" xfId="29697"/>
    <cellStyle name="Input 2 3 2 3 3 3" xfId="29698"/>
    <cellStyle name="Input 2 3 2 3 3 4" xfId="29699"/>
    <cellStyle name="Input 2 3 2 3 4" xfId="29700"/>
    <cellStyle name="Input 2 3 2 3 5" xfId="29701"/>
    <cellStyle name="Input 2 3 2 3 6" xfId="29702"/>
    <cellStyle name="Input 2 3 2 4" xfId="29703"/>
    <cellStyle name="Input 2 3 2 5" xfId="29704"/>
    <cellStyle name="Input 2 3 2 6" xfId="29705"/>
    <cellStyle name="Input 2 3 3" xfId="29706"/>
    <cellStyle name="Input 2 3 4" xfId="29707"/>
    <cellStyle name="Input 2 4" xfId="29708"/>
    <cellStyle name="Input 2 4 2" xfId="29709"/>
    <cellStyle name="Input 2 4 2 2" xfId="29710"/>
    <cellStyle name="Input 2 4 2 2 2" xfId="29711"/>
    <cellStyle name="Input 2 4 2 2 2 2" xfId="29712"/>
    <cellStyle name="Input 2 4 2 2 2 3" xfId="29713"/>
    <cellStyle name="Input 2 4 2 2 2 4" xfId="29714"/>
    <cellStyle name="Input 2 4 2 2 3" xfId="29715"/>
    <cellStyle name="Input 2 4 2 2 3 2" xfId="29716"/>
    <cellStyle name="Input 2 4 2 2 3 3" xfId="29717"/>
    <cellStyle name="Input 2 4 2 2 3 4" xfId="29718"/>
    <cellStyle name="Input 2 4 2 2 4" xfId="29719"/>
    <cellStyle name="Input 2 4 2 2 5" xfId="29720"/>
    <cellStyle name="Input 2 4 2 2 6" xfId="29721"/>
    <cellStyle name="Input 2 4 2 3" xfId="29722"/>
    <cellStyle name="Input 2 4 2 3 2" xfId="29723"/>
    <cellStyle name="Input 2 4 2 3 2 2" xfId="29724"/>
    <cellStyle name="Input 2 4 2 3 2 3" xfId="29725"/>
    <cellStyle name="Input 2 4 2 3 2 4" xfId="29726"/>
    <cellStyle name="Input 2 4 2 3 3" xfId="29727"/>
    <cellStyle name="Input 2 4 2 3 3 2" xfId="29728"/>
    <cellStyle name="Input 2 4 2 3 3 3" xfId="29729"/>
    <cellStyle name="Input 2 4 2 3 3 4" xfId="29730"/>
    <cellStyle name="Input 2 4 2 3 4" xfId="29731"/>
    <cellStyle name="Input 2 4 2 3 5" xfId="29732"/>
    <cellStyle name="Input 2 4 2 3 6" xfId="29733"/>
    <cellStyle name="Input 2 4 2 4" xfId="29734"/>
    <cellStyle name="Input 2 4 2 5" xfId="29735"/>
    <cellStyle name="Input 2 4 2 6" xfId="29736"/>
    <cellStyle name="Input 2 4 3" xfId="29737"/>
    <cellStyle name="Input 2 4 4" xfId="29738"/>
    <cellStyle name="Input 2 5" xfId="29739"/>
    <cellStyle name="Input 2 5 2" xfId="29740"/>
    <cellStyle name="Input 2 5 2 2" xfId="29741"/>
    <cellStyle name="Input 2 5 2 2 2" xfId="29742"/>
    <cellStyle name="Input 2 5 2 2 2 2" xfId="29743"/>
    <cellStyle name="Input 2 5 2 2 2 3" xfId="29744"/>
    <cellStyle name="Input 2 5 2 2 2 4" xfId="29745"/>
    <cellStyle name="Input 2 5 2 2 3" xfId="29746"/>
    <cellStyle name="Input 2 5 2 2 3 2" xfId="29747"/>
    <cellStyle name="Input 2 5 2 2 3 3" xfId="29748"/>
    <cellStyle name="Input 2 5 2 2 3 4" xfId="29749"/>
    <cellStyle name="Input 2 5 2 2 4" xfId="29750"/>
    <cellStyle name="Input 2 5 2 2 5" xfId="29751"/>
    <cellStyle name="Input 2 5 2 2 6" xfId="29752"/>
    <cellStyle name="Input 2 5 2 3" xfId="29753"/>
    <cellStyle name="Input 2 5 2 3 2" xfId="29754"/>
    <cellStyle name="Input 2 5 2 3 2 2" xfId="29755"/>
    <cellStyle name="Input 2 5 2 3 2 3" xfId="29756"/>
    <cellStyle name="Input 2 5 2 3 2 4" xfId="29757"/>
    <cellStyle name="Input 2 5 2 3 3" xfId="29758"/>
    <cellStyle name="Input 2 5 2 3 3 2" xfId="29759"/>
    <cellStyle name="Input 2 5 2 3 3 3" xfId="29760"/>
    <cellStyle name="Input 2 5 2 3 3 4" xfId="29761"/>
    <cellStyle name="Input 2 5 2 3 4" xfId="29762"/>
    <cellStyle name="Input 2 5 2 3 5" xfId="29763"/>
    <cellStyle name="Input 2 5 2 3 6" xfId="29764"/>
    <cellStyle name="Input 2 5 2 4" xfId="29765"/>
    <cellStyle name="Input 2 5 2 5" xfId="29766"/>
    <cellStyle name="Input 2 5 2 6" xfId="29767"/>
    <cellStyle name="Input 2 5 3" xfId="29768"/>
    <cellStyle name="Input 2 5 4" xfId="29769"/>
    <cellStyle name="Input 2 6" xfId="29770"/>
    <cellStyle name="Input 2 6 2" xfId="29771"/>
    <cellStyle name="Input 2 6 2 2" xfId="29772"/>
    <cellStyle name="Input 2 6 2 2 2" xfId="29773"/>
    <cellStyle name="Input 2 6 2 2 3" xfId="29774"/>
    <cellStyle name="Input 2 6 2 2 4" xfId="29775"/>
    <cellStyle name="Input 2 6 2 3" xfId="29776"/>
    <cellStyle name="Input 2 6 2 3 2" xfId="29777"/>
    <cellStyle name="Input 2 6 2 3 3" xfId="29778"/>
    <cellStyle name="Input 2 6 2 3 4" xfId="29779"/>
    <cellStyle name="Input 2 6 2 4" xfId="29780"/>
    <cellStyle name="Input 2 6 2 5" xfId="29781"/>
    <cellStyle name="Input 2 6 2 6" xfId="29782"/>
    <cellStyle name="Input 2 6 3" xfId="29783"/>
    <cellStyle name="Input 2 6 3 2" xfId="29784"/>
    <cellStyle name="Input 2 6 3 2 2" xfId="29785"/>
    <cellStyle name="Input 2 6 3 2 3" xfId="29786"/>
    <cellStyle name="Input 2 6 3 2 4" xfId="29787"/>
    <cellStyle name="Input 2 6 3 3" xfId="29788"/>
    <cellStyle name="Input 2 6 3 3 2" xfId="29789"/>
    <cellStyle name="Input 2 6 3 3 3" xfId="29790"/>
    <cellStyle name="Input 2 6 3 3 4" xfId="29791"/>
    <cellStyle name="Input 2 6 3 4" xfId="29792"/>
    <cellStyle name="Input 2 6 3 5" xfId="29793"/>
    <cellStyle name="Input 2 6 3 6" xfId="29794"/>
    <cellStyle name="Input 2 6 4" xfId="29795"/>
    <cellStyle name="Input 2 6 4 2" xfId="29796"/>
    <cellStyle name="Input 2 6 4 3" xfId="29797"/>
    <cellStyle name="Input 2 6 4 4" xfId="29798"/>
    <cellStyle name="Input 2 6 5" xfId="29799"/>
    <cellStyle name="Input 2 6 6" xfId="29800"/>
    <cellStyle name="Input 2 7" xfId="29801"/>
    <cellStyle name="Input 2 7 2" xfId="29802"/>
    <cellStyle name="Input 2 7 2 2" xfId="29803"/>
    <cellStyle name="Input 2 7 2 2 2" xfId="29804"/>
    <cellStyle name="Input 2 7 2 2 3" xfId="29805"/>
    <cellStyle name="Input 2 7 2 2 4" xfId="29806"/>
    <cellStyle name="Input 2 7 2 3" xfId="29807"/>
    <cellStyle name="Input 2 7 2 3 2" xfId="29808"/>
    <cellStyle name="Input 2 7 2 3 3" xfId="29809"/>
    <cellStyle name="Input 2 7 2 3 4" xfId="29810"/>
    <cellStyle name="Input 2 7 2 4" xfId="29811"/>
    <cellStyle name="Input 2 7 2 5" xfId="29812"/>
    <cellStyle name="Input 2 7 2 6" xfId="29813"/>
    <cellStyle name="Input 2 7 3" xfId="29814"/>
    <cellStyle name="Input 2 7 3 2" xfId="29815"/>
    <cellStyle name="Input 2 7 3 2 2" xfId="29816"/>
    <cellStyle name="Input 2 7 3 2 3" xfId="29817"/>
    <cellStyle name="Input 2 7 3 2 4" xfId="29818"/>
    <cellStyle name="Input 2 7 3 3" xfId="29819"/>
    <cellStyle name="Input 2 7 3 3 2" xfId="29820"/>
    <cellStyle name="Input 2 7 3 3 3" xfId="29821"/>
    <cellStyle name="Input 2 7 3 3 4" xfId="29822"/>
    <cellStyle name="Input 2 7 3 4" xfId="29823"/>
    <cellStyle name="Input 2 7 3 5" xfId="29824"/>
    <cellStyle name="Input 2 7 3 6" xfId="29825"/>
    <cellStyle name="Input 2 7 4" xfId="29826"/>
    <cellStyle name="Input 2 7 4 2" xfId="29827"/>
    <cellStyle name="Input 2 7 4 3" xfId="29828"/>
    <cellStyle name="Input 2 7 4 4" xfId="29829"/>
    <cellStyle name="Input 2 7 5" xfId="29830"/>
    <cellStyle name="Input 2 7 6" xfId="29831"/>
    <cellStyle name="Input 2 8" xfId="29832"/>
    <cellStyle name="Input 2 8 2" xfId="29833"/>
    <cellStyle name="Input 2 8 2 2" xfId="29834"/>
    <cellStyle name="Input 2 8 2 2 2" xfId="29835"/>
    <cellStyle name="Input 2 8 2 2 3" xfId="29836"/>
    <cellStyle name="Input 2 8 2 2 4" xfId="29837"/>
    <cellStyle name="Input 2 8 2 3" xfId="29838"/>
    <cellStyle name="Input 2 8 2 3 2" xfId="29839"/>
    <cellStyle name="Input 2 8 2 3 3" xfId="29840"/>
    <cellStyle name="Input 2 8 2 3 4" xfId="29841"/>
    <cellStyle name="Input 2 8 2 4" xfId="29842"/>
    <cellStyle name="Input 2 8 2 5" xfId="29843"/>
    <cellStyle name="Input 2 8 2 6" xfId="29844"/>
    <cellStyle name="Input 2 8 3" xfId="29845"/>
    <cellStyle name="Input 2 8 3 2" xfId="29846"/>
    <cellStyle name="Input 2 8 3 2 2" xfId="29847"/>
    <cellStyle name="Input 2 8 3 2 3" xfId="29848"/>
    <cellStyle name="Input 2 8 3 2 4" xfId="29849"/>
    <cellStyle name="Input 2 8 3 3" xfId="29850"/>
    <cellStyle name="Input 2 8 3 3 2" xfId="29851"/>
    <cellStyle name="Input 2 8 3 3 3" xfId="29852"/>
    <cellStyle name="Input 2 8 3 3 4" xfId="29853"/>
    <cellStyle name="Input 2 8 3 4" xfId="29854"/>
    <cellStyle name="Input 2 8 3 5" xfId="29855"/>
    <cellStyle name="Input 2 8 3 6" xfId="29856"/>
    <cellStyle name="Input 2 8 4" xfId="29857"/>
    <cellStyle name="Input 2 8 4 2" xfId="29858"/>
    <cellStyle name="Input 2 8 4 3" xfId="29859"/>
    <cellStyle name="Input 2 8 4 4" xfId="29860"/>
    <cellStyle name="Input 2 8 5" xfId="29861"/>
    <cellStyle name="Input 2 8 6" xfId="29862"/>
    <cellStyle name="Input 2 9" xfId="29863"/>
    <cellStyle name="Input 2 9 2" xfId="29864"/>
    <cellStyle name="Input 2 9 2 2" xfId="29865"/>
    <cellStyle name="Input 2 9 2 2 2" xfId="29866"/>
    <cellStyle name="Input 2 9 2 2 3" xfId="29867"/>
    <cellStyle name="Input 2 9 2 2 4" xfId="29868"/>
    <cellStyle name="Input 2 9 2 3" xfId="29869"/>
    <cellStyle name="Input 2 9 2 3 2" xfId="29870"/>
    <cellStyle name="Input 2 9 2 3 3" xfId="29871"/>
    <cellStyle name="Input 2 9 2 3 4" xfId="29872"/>
    <cellStyle name="Input 2 9 2 4" xfId="29873"/>
    <cellStyle name="Input 2 9 2 5" xfId="29874"/>
    <cellStyle name="Input 2 9 2 6" xfId="29875"/>
    <cellStyle name="Input 2 9 3" xfId="29876"/>
    <cellStyle name="Input 2 9 3 2" xfId="29877"/>
    <cellStyle name="Input 2 9 3 2 2" xfId="29878"/>
    <cellStyle name="Input 2 9 3 2 3" xfId="29879"/>
    <cellStyle name="Input 2 9 3 2 4" xfId="29880"/>
    <cellStyle name="Input 2 9 3 3" xfId="29881"/>
    <cellStyle name="Input 2 9 3 3 2" xfId="29882"/>
    <cellStyle name="Input 2 9 3 3 3" xfId="29883"/>
    <cellStyle name="Input 2 9 3 3 4" xfId="29884"/>
    <cellStyle name="Input 2 9 3 4" xfId="29885"/>
    <cellStyle name="Input 2 9 3 5" xfId="29886"/>
    <cellStyle name="Input 2 9 3 6" xfId="29887"/>
    <cellStyle name="Input 2 9 4" xfId="29888"/>
    <cellStyle name="Input 2 9 4 2" xfId="29889"/>
    <cellStyle name="Input 2 9 4 3" xfId="29890"/>
    <cellStyle name="Input 2 9 4 4" xfId="29891"/>
    <cellStyle name="Input 2 9 5" xfId="29892"/>
    <cellStyle name="Input 2 9 6" xfId="29893"/>
    <cellStyle name="Input 20" xfId="29894"/>
    <cellStyle name="Input 20 2" xfId="29895"/>
    <cellStyle name="Input 20 2 2" xfId="29896"/>
    <cellStyle name="Input 20 2 2 2" xfId="29897"/>
    <cellStyle name="Input 20 2 2 3" xfId="29898"/>
    <cellStyle name="Input 20 2 2 4" xfId="29899"/>
    <cellStyle name="Input 20 2 3" xfId="29900"/>
    <cellStyle name="Input 20 2 3 2" xfId="29901"/>
    <cellStyle name="Input 20 2 3 3" xfId="29902"/>
    <cellStyle name="Input 20 2 3 4" xfId="29903"/>
    <cellStyle name="Input 20 2 4" xfId="29904"/>
    <cellStyle name="Input 20 2 5" xfId="29905"/>
    <cellStyle name="Input 20 2 6" xfId="29906"/>
    <cellStyle name="Input 20 3" xfId="29907"/>
    <cellStyle name="Input 20 3 2" xfId="29908"/>
    <cellStyle name="Input 20 3 2 2" xfId="29909"/>
    <cellStyle name="Input 20 3 2 3" xfId="29910"/>
    <cellStyle name="Input 20 3 2 4" xfId="29911"/>
    <cellStyle name="Input 20 3 3" xfId="29912"/>
    <cellStyle name="Input 20 3 3 2" xfId="29913"/>
    <cellStyle name="Input 20 3 3 3" xfId="29914"/>
    <cellStyle name="Input 20 3 3 4" xfId="29915"/>
    <cellStyle name="Input 20 3 4" xfId="29916"/>
    <cellStyle name="Input 20 3 5" xfId="29917"/>
    <cellStyle name="Input 20 3 6" xfId="29918"/>
    <cellStyle name="Input 20 4" xfId="29919"/>
    <cellStyle name="Input 20 4 2" xfId="29920"/>
    <cellStyle name="Input 20 4 3" xfId="29921"/>
    <cellStyle name="Input 20 4 4" xfId="29922"/>
    <cellStyle name="Input 20 5" xfId="29923"/>
    <cellStyle name="Input 20 6" xfId="29924"/>
    <cellStyle name="Input 21" xfId="29925"/>
    <cellStyle name="Input 21 2" xfId="29926"/>
    <cellStyle name="Input 21 2 2" xfId="29927"/>
    <cellStyle name="Input 21 2 2 2" xfId="29928"/>
    <cellStyle name="Input 21 2 2 3" xfId="29929"/>
    <cellStyle name="Input 21 2 2 4" xfId="29930"/>
    <cellStyle name="Input 21 2 3" xfId="29931"/>
    <cellStyle name="Input 21 2 3 2" xfId="29932"/>
    <cellStyle name="Input 21 2 3 3" xfId="29933"/>
    <cellStyle name="Input 21 2 3 4" xfId="29934"/>
    <cellStyle name="Input 21 2 4" xfId="29935"/>
    <cellStyle name="Input 21 2 5" xfId="29936"/>
    <cellStyle name="Input 21 2 6" xfId="29937"/>
    <cellStyle name="Input 21 3" xfId="29938"/>
    <cellStyle name="Input 21 3 2" xfId="29939"/>
    <cellStyle name="Input 21 3 2 2" xfId="29940"/>
    <cellStyle name="Input 21 3 2 3" xfId="29941"/>
    <cellStyle name="Input 21 3 2 4" xfId="29942"/>
    <cellStyle name="Input 21 3 3" xfId="29943"/>
    <cellStyle name="Input 21 3 3 2" xfId="29944"/>
    <cellStyle name="Input 21 3 3 3" xfId="29945"/>
    <cellStyle name="Input 21 3 3 4" xfId="29946"/>
    <cellStyle name="Input 21 3 4" xfId="29947"/>
    <cellStyle name="Input 21 3 5" xfId="29948"/>
    <cellStyle name="Input 21 3 6" xfId="29949"/>
    <cellStyle name="Input 21 4" xfId="29950"/>
    <cellStyle name="Input 21 4 2" xfId="29951"/>
    <cellStyle name="Input 21 4 3" xfId="29952"/>
    <cellStyle name="Input 21 4 4" xfId="29953"/>
    <cellStyle name="Input 21 5" xfId="29954"/>
    <cellStyle name="Input 21 6" xfId="29955"/>
    <cellStyle name="Input 22" xfId="29956"/>
    <cellStyle name="Input 22 2" xfId="29957"/>
    <cellStyle name="Input 22 2 2" xfId="29958"/>
    <cellStyle name="Input 22 2 2 2" xfId="29959"/>
    <cellStyle name="Input 22 2 2 3" xfId="29960"/>
    <cellStyle name="Input 22 2 2 4" xfId="29961"/>
    <cellStyle name="Input 22 2 3" xfId="29962"/>
    <cellStyle name="Input 22 2 3 2" xfId="29963"/>
    <cellStyle name="Input 22 2 3 3" xfId="29964"/>
    <cellStyle name="Input 22 2 3 4" xfId="29965"/>
    <cellStyle name="Input 22 2 4" xfId="29966"/>
    <cellStyle name="Input 22 2 5" xfId="29967"/>
    <cellStyle name="Input 22 2 6" xfId="29968"/>
    <cellStyle name="Input 22 3" xfId="29969"/>
    <cellStyle name="Input 22 3 2" xfId="29970"/>
    <cellStyle name="Input 22 3 2 2" xfId="29971"/>
    <cellStyle name="Input 22 3 2 3" xfId="29972"/>
    <cellStyle name="Input 22 3 2 4" xfId="29973"/>
    <cellStyle name="Input 22 3 3" xfId="29974"/>
    <cellStyle name="Input 22 3 3 2" xfId="29975"/>
    <cellStyle name="Input 22 3 3 3" xfId="29976"/>
    <cellStyle name="Input 22 3 3 4" xfId="29977"/>
    <cellStyle name="Input 22 3 4" xfId="29978"/>
    <cellStyle name="Input 22 3 5" xfId="29979"/>
    <cellStyle name="Input 22 3 6" xfId="29980"/>
    <cellStyle name="Input 22 4" xfId="29981"/>
    <cellStyle name="Input 22 4 2" xfId="29982"/>
    <cellStyle name="Input 22 4 3" xfId="29983"/>
    <cellStyle name="Input 22 4 4" xfId="29984"/>
    <cellStyle name="Input 22 5" xfId="29985"/>
    <cellStyle name="Input 22 6" xfId="29986"/>
    <cellStyle name="Input 23" xfId="29987"/>
    <cellStyle name="Input 23 2" xfId="29988"/>
    <cellStyle name="Input 23 2 2" xfId="29989"/>
    <cellStyle name="Input 23 2 2 2" xfId="29990"/>
    <cellStyle name="Input 23 2 2 3" xfId="29991"/>
    <cellStyle name="Input 23 2 2 4" xfId="29992"/>
    <cellStyle name="Input 23 2 3" xfId="29993"/>
    <cellStyle name="Input 23 2 3 2" xfId="29994"/>
    <cellStyle name="Input 23 2 3 3" xfId="29995"/>
    <cellStyle name="Input 23 2 3 4" xfId="29996"/>
    <cellStyle name="Input 23 2 4" xfId="29997"/>
    <cellStyle name="Input 23 2 5" xfId="29998"/>
    <cellStyle name="Input 23 2 6" xfId="29999"/>
    <cellStyle name="Input 23 3" xfId="30000"/>
    <cellStyle name="Input 23 3 2" xfId="30001"/>
    <cellStyle name="Input 23 3 2 2" xfId="30002"/>
    <cellStyle name="Input 23 3 2 3" xfId="30003"/>
    <cellStyle name="Input 23 3 2 4" xfId="30004"/>
    <cellStyle name="Input 23 3 3" xfId="30005"/>
    <cellStyle name="Input 23 3 3 2" xfId="30006"/>
    <cellStyle name="Input 23 3 3 3" xfId="30007"/>
    <cellStyle name="Input 23 3 3 4" xfId="30008"/>
    <cellStyle name="Input 23 3 4" xfId="30009"/>
    <cellStyle name="Input 23 3 5" xfId="30010"/>
    <cellStyle name="Input 23 3 6" xfId="30011"/>
    <cellStyle name="Input 23 4" xfId="30012"/>
    <cellStyle name="Input 23 4 2" xfId="30013"/>
    <cellStyle name="Input 23 4 3" xfId="30014"/>
    <cellStyle name="Input 23 4 4" xfId="30015"/>
    <cellStyle name="Input 23 5" xfId="30016"/>
    <cellStyle name="Input 23 6" xfId="30017"/>
    <cellStyle name="Input 24" xfId="30018"/>
    <cellStyle name="Input 24 2" xfId="30019"/>
    <cellStyle name="Input 24 2 2" xfId="30020"/>
    <cellStyle name="Input 24 2 2 2" xfId="30021"/>
    <cellStyle name="Input 24 2 2 3" xfId="30022"/>
    <cellStyle name="Input 24 2 2 4" xfId="30023"/>
    <cellStyle name="Input 24 2 3" xfId="30024"/>
    <cellStyle name="Input 24 2 3 2" xfId="30025"/>
    <cellStyle name="Input 24 2 3 3" xfId="30026"/>
    <cellStyle name="Input 24 2 3 4" xfId="30027"/>
    <cellStyle name="Input 24 2 4" xfId="30028"/>
    <cellStyle name="Input 24 2 5" xfId="30029"/>
    <cellStyle name="Input 24 2 6" xfId="30030"/>
    <cellStyle name="Input 24 3" xfId="30031"/>
    <cellStyle name="Input 24 3 2" xfId="30032"/>
    <cellStyle name="Input 24 3 2 2" xfId="30033"/>
    <cellStyle name="Input 24 3 2 3" xfId="30034"/>
    <cellStyle name="Input 24 3 2 4" xfId="30035"/>
    <cellStyle name="Input 24 3 3" xfId="30036"/>
    <cellStyle name="Input 24 3 3 2" xfId="30037"/>
    <cellStyle name="Input 24 3 3 3" xfId="30038"/>
    <cellStyle name="Input 24 3 3 4" xfId="30039"/>
    <cellStyle name="Input 24 3 4" xfId="30040"/>
    <cellStyle name="Input 24 3 5" xfId="30041"/>
    <cellStyle name="Input 24 3 6" xfId="30042"/>
    <cellStyle name="Input 24 4" xfId="30043"/>
    <cellStyle name="Input 24 4 2" xfId="30044"/>
    <cellStyle name="Input 24 4 3" xfId="30045"/>
    <cellStyle name="Input 24 4 4" xfId="30046"/>
    <cellStyle name="Input 24 5" xfId="30047"/>
    <cellStyle name="Input 24 6" xfId="30048"/>
    <cellStyle name="Input 25" xfId="30049"/>
    <cellStyle name="Input 25 2" xfId="30050"/>
    <cellStyle name="Input 25 2 2" xfId="30051"/>
    <cellStyle name="Input 25 2 2 2" xfId="30052"/>
    <cellStyle name="Input 25 2 2 3" xfId="30053"/>
    <cellStyle name="Input 25 2 2 4" xfId="30054"/>
    <cellStyle name="Input 25 2 3" xfId="30055"/>
    <cellStyle name="Input 25 2 3 2" xfId="30056"/>
    <cellStyle name="Input 25 2 3 3" xfId="30057"/>
    <cellStyle name="Input 25 2 3 4" xfId="30058"/>
    <cellStyle name="Input 25 2 4" xfId="30059"/>
    <cellStyle name="Input 25 2 5" xfId="30060"/>
    <cellStyle name="Input 25 2 6" xfId="30061"/>
    <cellStyle name="Input 25 3" xfId="30062"/>
    <cellStyle name="Input 25 3 2" xfId="30063"/>
    <cellStyle name="Input 25 3 2 2" xfId="30064"/>
    <cellStyle name="Input 25 3 2 3" xfId="30065"/>
    <cellStyle name="Input 25 3 2 4" xfId="30066"/>
    <cellStyle name="Input 25 3 3" xfId="30067"/>
    <cellStyle name="Input 25 3 3 2" xfId="30068"/>
    <cellStyle name="Input 25 3 3 3" xfId="30069"/>
    <cellStyle name="Input 25 3 3 4" xfId="30070"/>
    <cellStyle name="Input 25 3 4" xfId="30071"/>
    <cellStyle name="Input 25 3 5" xfId="30072"/>
    <cellStyle name="Input 25 3 6" xfId="30073"/>
    <cellStyle name="Input 25 4" xfId="30074"/>
    <cellStyle name="Input 25 4 2" xfId="30075"/>
    <cellStyle name="Input 25 4 3" xfId="30076"/>
    <cellStyle name="Input 25 4 4" xfId="30077"/>
    <cellStyle name="Input 25 5" xfId="30078"/>
    <cellStyle name="Input 25 6" xfId="30079"/>
    <cellStyle name="Input 26" xfId="30080"/>
    <cellStyle name="Input 26 2" xfId="30081"/>
    <cellStyle name="Input 26 2 2" xfId="30082"/>
    <cellStyle name="Input 26 2 2 2" xfId="30083"/>
    <cellStyle name="Input 26 2 2 3" xfId="30084"/>
    <cellStyle name="Input 26 2 2 4" xfId="30085"/>
    <cellStyle name="Input 26 2 3" xfId="30086"/>
    <cellStyle name="Input 26 2 3 2" xfId="30087"/>
    <cellStyle name="Input 26 2 3 3" xfId="30088"/>
    <cellStyle name="Input 26 2 3 4" xfId="30089"/>
    <cellStyle name="Input 26 2 4" xfId="30090"/>
    <cellStyle name="Input 26 2 5" xfId="30091"/>
    <cellStyle name="Input 26 2 6" xfId="30092"/>
    <cellStyle name="Input 26 3" xfId="30093"/>
    <cellStyle name="Input 26 3 2" xfId="30094"/>
    <cellStyle name="Input 26 3 2 2" xfId="30095"/>
    <cellStyle name="Input 26 3 2 3" xfId="30096"/>
    <cellStyle name="Input 26 3 2 4" xfId="30097"/>
    <cellStyle name="Input 26 3 3" xfId="30098"/>
    <cellStyle name="Input 26 3 3 2" xfId="30099"/>
    <cellStyle name="Input 26 3 3 3" xfId="30100"/>
    <cellStyle name="Input 26 3 3 4" xfId="30101"/>
    <cellStyle name="Input 26 3 4" xfId="30102"/>
    <cellStyle name="Input 26 3 5" xfId="30103"/>
    <cellStyle name="Input 26 3 6" xfId="30104"/>
    <cellStyle name="Input 26 4" xfId="30105"/>
    <cellStyle name="Input 26 4 2" xfId="30106"/>
    <cellStyle name="Input 26 4 3" xfId="30107"/>
    <cellStyle name="Input 26 4 4" xfId="30108"/>
    <cellStyle name="Input 26 5" xfId="30109"/>
    <cellStyle name="Input 26 6" xfId="30110"/>
    <cellStyle name="Input 27" xfId="30111"/>
    <cellStyle name="Input 27 2" xfId="30112"/>
    <cellStyle name="Input 27 2 2" xfId="30113"/>
    <cellStyle name="Input 27 2 2 2" xfId="30114"/>
    <cellStyle name="Input 27 2 2 3" xfId="30115"/>
    <cellStyle name="Input 27 2 2 4" xfId="30116"/>
    <cellStyle name="Input 27 2 3" xfId="30117"/>
    <cellStyle name="Input 27 2 3 2" xfId="30118"/>
    <cellStyle name="Input 27 2 3 3" xfId="30119"/>
    <cellStyle name="Input 27 2 3 4" xfId="30120"/>
    <cellStyle name="Input 27 2 4" xfId="30121"/>
    <cellStyle name="Input 27 2 5" xfId="30122"/>
    <cellStyle name="Input 27 2 6" xfId="30123"/>
    <cellStyle name="Input 27 3" xfId="30124"/>
    <cellStyle name="Input 27 3 2" xfId="30125"/>
    <cellStyle name="Input 27 3 2 2" xfId="30126"/>
    <cellStyle name="Input 27 3 2 3" xfId="30127"/>
    <cellStyle name="Input 27 3 2 4" xfId="30128"/>
    <cellStyle name="Input 27 3 3" xfId="30129"/>
    <cellStyle name="Input 27 3 3 2" xfId="30130"/>
    <cellStyle name="Input 27 3 3 3" xfId="30131"/>
    <cellStyle name="Input 27 3 3 4" xfId="30132"/>
    <cellStyle name="Input 27 3 4" xfId="30133"/>
    <cellStyle name="Input 27 3 5" xfId="30134"/>
    <cellStyle name="Input 27 3 6" xfId="30135"/>
    <cellStyle name="Input 27 4" xfId="30136"/>
    <cellStyle name="Input 27 4 2" xfId="30137"/>
    <cellStyle name="Input 27 4 3" xfId="30138"/>
    <cellStyle name="Input 27 4 4" xfId="30139"/>
    <cellStyle name="Input 27 5" xfId="30140"/>
    <cellStyle name="Input 27 6" xfId="30141"/>
    <cellStyle name="Input 28" xfId="30142"/>
    <cellStyle name="Input 28 2" xfId="30143"/>
    <cellStyle name="Input 28 2 2" xfId="30144"/>
    <cellStyle name="Input 28 2 2 2" xfId="30145"/>
    <cellStyle name="Input 28 2 2 3" xfId="30146"/>
    <cellStyle name="Input 28 2 2 4" xfId="30147"/>
    <cellStyle name="Input 28 2 3" xfId="30148"/>
    <cellStyle name="Input 28 2 3 2" xfId="30149"/>
    <cellStyle name="Input 28 2 3 3" xfId="30150"/>
    <cellStyle name="Input 28 2 3 4" xfId="30151"/>
    <cellStyle name="Input 28 2 4" xfId="30152"/>
    <cellStyle name="Input 28 2 5" xfId="30153"/>
    <cellStyle name="Input 28 2 6" xfId="30154"/>
    <cellStyle name="Input 28 3" xfId="30155"/>
    <cellStyle name="Input 28 3 2" xfId="30156"/>
    <cellStyle name="Input 28 3 2 2" xfId="30157"/>
    <cellStyle name="Input 28 3 2 3" xfId="30158"/>
    <cellStyle name="Input 28 3 2 4" xfId="30159"/>
    <cellStyle name="Input 28 3 3" xfId="30160"/>
    <cellStyle name="Input 28 3 3 2" xfId="30161"/>
    <cellStyle name="Input 28 3 3 3" xfId="30162"/>
    <cellStyle name="Input 28 3 3 4" xfId="30163"/>
    <cellStyle name="Input 28 3 4" xfId="30164"/>
    <cellStyle name="Input 28 3 5" xfId="30165"/>
    <cellStyle name="Input 28 3 6" xfId="30166"/>
    <cellStyle name="Input 28 4" xfId="30167"/>
    <cellStyle name="Input 28 4 2" xfId="30168"/>
    <cellStyle name="Input 28 4 3" xfId="30169"/>
    <cellStyle name="Input 28 4 4" xfId="30170"/>
    <cellStyle name="Input 28 5" xfId="30171"/>
    <cellStyle name="Input 28 6" xfId="30172"/>
    <cellStyle name="Input 29" xfId="30173"/>
    <cellStyle name="Input 29 2" xfId="30174"/>
    <cellStyle name="Input 29 2 2" xfId="30175"/>
    <cellStyle name="Input 29 2 2 2" xfId="30176"/>
    <cellStyle name="Input 29 2 2 3" xfId="30177"/>
    <cellStyle name="Input 29 2 2 4" xfId="30178"/>
    <cellStyle name="Input 29 2 3" xfId="30179"/>
    <cellStyle name="Input 29 2 3 2" xfId="30180"/>
    <cellStyle name="Input 29 2 3 3" xfId="30181"/>
    <cellStyle name="Input 29 2 3 4" xfId="30182"/>
    <cellStyle name="Input 29 2 4" xfId="30183"/>
    <cellStyle name="Input 29 2 5" xfId="30184"/>
    <cellStyle name="Input 29 2 6" xfId="30185"/>
    <cellStyle name="Input 29 3" xfId="30186"/>
    <cellStyle name="Input 29 3 2" xfId="30187"/>
    <cellStyle name="Input 29 3 2 2" xfId="30188"/>
    <cellStyle name="Input 29 3 2 3" xfId="30189"/>
    <cellStyle name="Input 29 3 2 4" xfId="30190"/>
    <cellStyle name="Input 29 3 3" xfId="30191"/>
    <cellStyle name="Input 29 3 3 2" xfId="30192"/>
    <cellStyle name="Input 29 3 3 3" xfId="30193"/>
    <cellStyle name="Input 29 3 3 4" xfId="30194"/>
    <cellStyle name="Input 29 3 4" xfId="30195"/>
    <cellStyle name="Input 29 3 5" xfId="30196"/>
    <cellStyle name="Input 29 3 6" xfId="30197"/>
    <cellStyle name="Input 29 4" xfId="30198"/>
    <cellStyle name="Input 29 4 2" xfId="30199"/>
    <cellStyle name="Input 29 4 3" xfId="30200"/>
    <cellStyle name="Input 29 4 4" xfId="30201"/>
    <cellStyle name="Input 29 5" xfId="30202"/>
    <cellStyle name="Input 29 6" xfId="30203"/>
    <cellStyle name="Input 3" xfId="30204"/>
    <cellStyle name="Input 3 10" xfId="30205"/>
    <cellStyle name="Input 3 10 2" xfId="30206"/>
    <cellStyle name="Input 3 10 2 2" xfId="30207"/>
    <cellStyle name="Input 3 10 2 2 2" xfId="30208"/>
    <cellStyle name="Input 3 10 2 2 3" xfId="30209"/>
    <cellStyle name="Input 3 10 2 2 4" xfId="30210"/>
    <cellStyle name="Input 3 10 2 3" xfId="30211"/>
    <cellStyle name="Input 3 10 2 3 2" xfId="30212"/>
    <cellStyle name="Input 3 10 2 3 3" xfId="30213"/>
    <cellStyle name="Input 3 10 2 3 4" xfId="30214"/>
    <cellStyle name="Input 3 10 2 4" xfId="30215"/>
    <cellStyle name="Input 3 10 2 5" xfId="30216"/>
    <cellStyle name="Input 3 10 2 6" xfId="30217"/>
    <cellStyle name="Input 3 10 3" xfId="30218"/>
    <cellStyle name="Input 3 10 3 2" xfId="30219"/>
    <cellStyle name="Input 3 10 3 2 2" xfId="30220"/>
    <cellStyle name="Input 3 10 3 2 3" xfId="30221"/>
    <cellStyle name="Input 3 10 3 2 4" xfId="30222"/>
    <cellStyle name="Input 3 10 3 3" xfId="30223"/>
    <cellStyle name="Input 3 10 3 3 2" xfId="30224"/>
    <cellStyle name="Input 3 10 3 3 3" xfId="30225"/>
    <cellStyle name="Input 3 10 3 3 4" xfId="30226"/>
    <cellStyle name="Input 3 10 3 4" xfId="30227"/>
    <cellStyle name="Input 3 10 3 5" xfId="30228"/>
    <cellStyle name="Input 3 10 3 6" xfId="30229"/>
    <cellStyle name="Input 3 10 4" xfId="30230"/>
    <cellStyle name="Input 3 10 5" xfId="30231"/>
    <cellStyle name="Input 3 10 6" xfId="30232"/>
    <cellStyle name="Input 3 11" xfId="30233"/>
    <cellStyle name="Input 3 12" xfId="30234"/>
    <cellStyle name="Input 3 2" xfId="30235"/>
    <cellStyle name="Input 3 2 2" xfId="30236"/>
    <cellStyle name="Input 3 2 2 2" xfId="30237"/>
    <cellStyle name="Input 3 2 2 2 2" xfId="30238"/>
    <cellStyle name="Input 3 2 2 2 2 2" xfId="30239"/>
    <cellStyle name="Input 3 2 2 2 2 3" xfId="30240"/>
    <cellStyle name="Input 3 2 2 2 2 4" xfId="30241"/>
    <cellStyle name="Input 3 2 2 2 3" xfId="30242"/>
    <cellStyle name="Input 3 2 2 2 3 2" xfId="30243"/>
    <cellStyle name="Input 3 2 2 2 3 3" xfId="30244"/>
    <cellStyle name="Input 3 2 2 2 3 4" xfId="30245"/>
    <cellStyle name="Input 3 2 2 2 4" xfId="30246"/>
    <cellStyle name="Input 3 2 2 2 5" xfId="30247"/>
    <cellStyle name="Input 3 2 2 2 6" xfId="30248"/>
    <cellStyle name="Input 3 2 2 3" xfId="30249"/>
    <cellStyle name="Input 3 2 2 3 2" xfId="30250"/>
    <cellStyle name="Input 3 2 2 3 2 2" xfId="30251"/>
    <cellStyle name="Input 3 2 2 3 2 3" xfId="30252"/>
    <cellStyle name="Input 3 2 2 3 2 4" xfId="30253"/>
    <cellStyle name="Input 3 2 2 3 3" xfId="30254"/>
    <cellStyle name="Input 3 2 2 3 3 2" xfId="30255"/>
    <cellStyle name="Input 3 2 2 3 3 3" xfId="30256"/>
    <cellStyle name="Input 3 2 2 3 3 4" xfId="30257"/>
    <cellStyle name="Input 3 2 2 3 4" xfId="30258"/>
    <cellStyle name="Input 3 2 2 3 5" xfId="30259"/>
    <cellStyle name="Input 3 2 2 3 6" xfId="30260"/>
    <cellStyle name="Input 3 2 2 4" xfId="30261"/>
    <cellStyle name="Input 3 2 2 5" xfId="30262"/>
    <cellStyle name="Input 3 2 2 6" xfId="30263"/>
    <cellStyle name="Input 3 2 3" xfId="30264"/>
    <cellStyle name="Input 3 2 4" xfId="30265"/>
    <cellStyle name="Input 3 3" xfId="30266"/>
    <cellStyle name="Input 3 3 2" xfId="30267"/>
    <cellStyle name="Input 3 3 2 2" xfId="30268"/>
    <cellStyle name="Input 3 3 2 2 2" xfId="30269"/>
    <cellStyle name="Input 3 3 2 2 2 2" xfId="30270"/>
    <cellStyle name="Input 3 3 2 2 2 3" xfId="30271"/>
    <cellStyle name="Input 3 3 2 2 2 4" xfId="30272"/>
    <cellStyle name="Input 3 3 2 2 3" xfId="30273"/>
    <cellStyle name="Input 3 3 2 2 3 2" xfId="30274"/>
    <cellStyle name="Input 3 3 2 2 3 3" xfId="30275"/>
    <cellStyle name="Input 3 3 2 2 3 4" xfId="30276"/>
    <cellStyle name="Input 3 3 2 2 4" xfId="30277"/>
    <cellStyle name="Input 3 3 2 2 5" xfId="30278"/>
    <cellStyle name="Input 3 3 2 2 6" xfId="30279"/>
    <cellStyle name="Input 3 3 2 3" xfId="30280"/>
    <cellStyle name="Input 3 3 2 3 2" xfId="30281"/>
    <cellStyle name="Input 3 3 2 3 2 2" xfId="30282"/>
    <cellStyle name="Input 3 3 2 3 2 3" xfId="30283"/>
    <cellStyle name="Input 3 3 2 3 2 4" xfId="30284"/>
    <cellStyle name="Input 3 3 2 3 3" xfId="30285"/>
    <cellStyle name="Input 3 3 2 3 3 2" xfId="30286"/>
    <cellStyle name="Input 3 3 2 3 3 3" xfId="30287"/>
    <cellStyle name="Input 3 3 2 3 3 4" xfId="30288"/>
    <cellStyle name="Input 3 3 2 3 4" xfId="30289"/>
    <cellStyle name="Input 3 3 2 3 5" xfId="30290"/>
    <cellStyle name="Input 3 3 2 3 6" xfId="30291"/>
    <cellStyle name="Input 3 3 2 4" xfId="30292"/>
    <cellStyle name="Input 3 3 2 5" xfId="30293"/>
    <cellStyle name="Input 3 3 2 6" xfId="30294"/>
    <cellStyle name="Input 3 3 3" xfId="30295"/>
    <cellStyle name="Input 3 3 4" xfId="30296"/>
    <cellStyle name="Input 3 4" xfId="30297"/>
    <cellStyle name="Input 3 4 2" xfId="30298"/>
    <cellStyle name="Input 3 4 2 2" xfId="30299"/>
    <cellStyle name="Input 3 4 2 2 2" xfId="30300"/>
    <cellStyle name="Input 3 4 2 2 2 2" xfId="30301"/>
    <cellStyle name="Input 3 4 2 2 2 3" xfId="30302"/>
    <cellStyle name="Input 3 4 2 2 2 4" xfId="30303"/>
    <cellStyle name="Input 3 4 2 2 3" xfId="30304"/>
    <cellStyle name="Input 3 4 2 2 3 2" xfId="30305"/>
    <cellStyle name="Input 3 4 2 2 3 3" xfId="30306"/>
    <cellStyle name="Input 3 4 2 2 3 4" xfId="30307"/>
    <cellStyle name="Input 3 4 2 2 4" xfId="30308"/>
    <cellStyle name="Input 3 4 2 2 5" xfId="30309"/>
    <cellStyle name="Input 3 4 2 2 6" xfId="30310"/>
    <cellStyle name="Input 3 4 2 3" xfId="30311"/>
    <cellStyle name="Input 3 4 2 3 2" xfId="30312"/>
    <cellStyle name="Input 3 4 2 3 2 2" xfId="30313"/>
    <cellStyle name="Input 3 4 2 3 2 3" xfId="30314"/>
    <cellStyle name="Input 3 4 2 3 2 4" xfId="30315"/>
    <cellStyle name="Input 3 4 2 3 3" xfId="30316"/>
    <cellStyle name="Input 3 4 2 3 3 2" xfId="30317"/>
    <cellStyle name="Input 3 4 2 3 3 3" xfId="30318"/>
    <cellStyle name="Input 3 4 2 3 3 4" xfId="30319"/>
    <cellStyle name="Input 3 4 2 3 4" xfId="30320"/>
    <cellStyle name="Input 3 4 2 3 5" xfId="30321"/>
    <cellStyle name="Input 3 4 2 3 6" xfId="30322"/>
    <cellStyle name="Input 3 4 2 4" xfId="30323"/>
    <cellStyle name="Input 3 4 2 5" xfId="30324"/>
    <cellStyle name="Input 3 4 2 6" xfId="30325"/>
    <cellStyle name="Input 3 4 3" xfId="30326"/>
    <cellStyle name="Input 3 4 4" xfId="30327"/>
    <cellStyle name="Input 3 5" xfId="30328"/>
    <cellStyle name="Input 3 5 2" xfId="30329"/>
    <cellStyle name="Input 3 5 2 2" xfId="30330"/>
    <cellStyle name="Input 3 5 2 2 2" xfId="30331"/>
    <cellStyle name="Input 3 5 2 2 2 2" xfId="30332"/>
    <cellStyle name="Input 3 5 2 2 2 3" xfId="30333"/>
    <cellStyle name="Input 3 5 2 2 2 4" xfId="30334"/>
    <cellStyle name="Input 3 5 2 2 3" xfId="30335"/>
    <cellStyle name="Input 3 5 2 2 3 2" xfId="30336"/>
    <cellStyle name="Input 3 5 2 2 3 3" xfId="30337"/>
    <cellStyle name="Input 3 5 2 2 3 4" xfId="30338"/>
    <cellStyle name="Input 3 5 2 2 4" xfId="30339"/>
    <cellStyle name="Input 3 5 2 2 5" xfId="30340"/>
    <cellStyle name="Input 3 5 2 2 6" xfId="30341"/>
    <cellStyle name="Input 3 5 2 3" xfId="30342"/>
    <cellStyle name="Input 3 5 2 3 2" xfId="30343"/>
    <cellStyle name="Input 3 5 2 3 2 2" xfId="30344"/>
    <cellStyle name="Input 3 5 2 3 2 3" xfId="30345"/>
    <cellStyle name="Input 3 5 2 3 2 4" xfId="30346"/>
    <cellStyle name="Input 3 5 2 3 3" xfId="30347"/>
    <cellStyle name="Input 3 5 2 3 3 2" xfId="30348"/>
    <cellStyle name="Input 3 5 2 3 3 3" xfId="30349"/>
    <cellStyle name="Input 3 5 2 3 3 4" xfId="30350"/>
    <cellStyle name="Input 3 5 2 3 4" xfId="30351"/>
    <cellStyle name="Input 3 5 2 3 5" xfId="30352"/>
    <cellStyle name="Input 3 5 2 3 6" xfId="30353"/>
    <cellStyle name="Input 3 5 2 4" xfId="30354"/>
    <cellStyle name="Input 3 5 2 5" xfId="30355"/>
    <cellStyle name="Input 3 5 2 6" xfId="30356"/>
    <cellStyle name="Input 3 5 3" xfId="30357"/>
    <cellStyle name="Input 3 5 4" xfId="30358"/>
    <cellStyle name="Input 3 6" xfId="30359"/>
    <cellStyle name="Input 3 6 2" xfId="30360"/>
    <cellStyle name="Input 3 6 2 2" xfId="30361"/>
    <cellStyle name="Input 3 6 2 2 2" xfId="30362"/>
    <cellStyle name="Input 3 6 2 2 3" xfId="30363"/>
    <cellStyle name="Input 3 6 2 2 4" xfId="30364"/>
    <cellStyle name="Input 3 6 2 3" xfId="30365"/>
    <cellStyle name="Input 3 6 2 3 2" xfId="30366"/>
    <cellStyle name="Input 3 6 2 3 3" xfId="30367"/>
    <cellStyle name="Input 3 6 2 3 4" xfId="30368"/>
    <cellStyle name="Input 3 6 2 4" xfId="30369"/>
    <cellStyle name="Input 3 6 2 5" xfId="30370"/>
    <cellStyle name="Input 3 6 2 6" xfId="30371"/>
    <cellStyle name="Input 3 6 3" xfId="30372"/>
    <cellStyle name="Input 3 6 3 2" xfId="30373"/>
    <cellStyle name="Input 3 6 3 2 2" xfId="30374"/>
    <cellStyle name="Input 3 6 3 2 3" xfId="30375"/>
    <cellStyle name="Input 3 6 3 2 4" xfId="30376"/>
    <cellStyle name="Input 3 6 3 3" xfId="30377"/>
    <cellStyle name="Input 3 6 3 3 2" xfId="30378"/>
    <cellStyle name="Input 3 6 3 3 3" xfId="30379"/>
    <cellStyle name="Input 3 6 3 3 4" xfId="30380"/>
    <cellStyle name="Input 3 6 3 4" xfId="30381"/>
    <cellStyle name="Input 3 6 3 5" xfId="30382"/>
    <cellStyle name="Input 3 6 3 6" xfId="30383"/>
    <cellStyle name="Input 3 6 4" xfId="30384"/>
    <cellStyle name="Input 3 6 4 2" xfId="30385"/>
    <cellStyle name="Input 3 6 4 3" xfId="30386"/>
    <cellStyle name="Input 3 6 4 4" xfId="30387"/>
    <cellStyle name="Input 3 6 5" xfId="30388"/>
    <cellStyle name="Input 3 6 6" xfId="30389"/>
    <cellStyle name="Input 3 7" xfId="30390"/>
    <cellStyle name="Input 3 7 2" xfId="30391"/>
    <cellStyle name="Input 3 7 2 2" xfId="30392"/>
    <cellStyle name="Input 3 7 2 2 2" xfId="30393"/>
    <cellStyle name="Input 3 7 2 2 3" xfId="30394"/>
    <cellStyle name="Input 3 7 2 2 4" xfId="30395"/>
    <cellStyle name="Input 3 7 2 3" xfId="30396"/>
    <cellStyle name="Input 3 7 2 3 2" xfId="30397"/>
    <cellStyle name="Input 3 7 2 3 3" xfId="30398"/>
    <cellStyle name="Input 3 7 2 3 4" xfId="30399"/>
    <cellStyle name="Input 3 7 2 4" xfId="30400"/>
    <cellStyle name="Input 3 7 2 5" xfId="30401"/>
    <cellStyle name="Input 3 7 2 6" xfId="30402"/>
    <cellStyle name="Input 3 7 3" xfId="30403"/>
    <cellStyle name="Input 3 7 3 2" xfId="30404"/>
    <cellStyle name="Input 3 7 3 2 2" xfId="30405"/>
    <cellStyle name="Input 3 7 3 2 3" xfId="30406"/>
    <cellStyle name="Input 3 7 3 2 4" xfId="30407"/>
    <cellStyle name="Input 3 7 3 3" xfId="30408"/>
    <cellStyle name="Input 3 7 3 3 2" xfId="30409"/>
    <cellStyle name="Input 3 7 3 3 3" xfId="30410"/>
    <cellStyle name="Input 3 7 3 3 4" xfId="30411"/>
    <cellStyle name="Input 3 7 3 4" xfId="30412"/>
    <cellStyle name="Input 3 7 3 5" xfId="30413"/>
    <cellStyle name="Input 3 7 3 6" xfId="30414"/>
    <cellStyle name="Input 3 7 4" xfId="30415"/>
    <cellStyle name="Input 3 7 4 2" xfId="30416"/>
    <cellStyle name="Input 3 7 4 3" xfId="30417"/>
    <cellStyle name="Input 3 7 4 4" xfId="30418"/>
    <cellStyle name="Input 3 7 5" xfId="30419"/>
    <cellStyle name="Input 3 7 6" xfId="30420"/>
    <cellStyle name="Input 3 8" xfId="30421"/>
    <cellStyle name="Input 3 8 2" xfId="30422"/>
    <cellStyle name="Input 3 8 2 2" xfId="30423"/>
    <cellStyle name="Input 3 8 2 2 2" xfId="30424"/>
    <cellStyle name="Input 3 8 2 2 3" xfId="30425"/>
    <cellStyle name="Input 3 8 2 2 4" xfId="30426"/>
    <cellStyle name="Input 3 8 2 3" xfId="30427"/>
    <cellStyle name="Input 3 8 2 3 2" xfId="30428"/>
    <cellStyle name="Input 3 8 2 3 3" xfId="30429"/>
    <cellStyle name="Input 3 8 2 3 4" xfId="30430"/>
    <cellStyle name="Input 3 8 2 4" xfId="30431"/>
    <cellStyle name="Input 3 8 2 5" xfId="30432"/>
    <cellStyle name="Input 3 8 2 6" xfId="30433"/>
    <cellStyle name="Input 3 8 3" xfId="30434"/>
    <cellStyle name="Input 3 8 3 2" xfId="30435"/>
    <cellStyle name="Input 3 8 3 2 2" xfId="30436"/>
    <cellStyle name="Input 3 8 3 2 3" xfId="30437"/>
    <cellStyle name="Input 3 8 3 2 4" xfId="30438"/>
    <cellStyle name="Input 3 8 3 3" xfId="30439"/>
    <cellStyle name="Input 3 8 3 3 2" xfId="30440"/>
    <cellStyle name="Input 3 8 3 3 3" xfId="30441"/>
    <cellStyle name="Input 3 8 3 3 4" xfId="30442"/>
    <cellStyle name="Input 3 8 3 4" xfId="30443"/>
    <cellStyle name="Input 3 8 3 5" xfId="30444"/>
    <cellStyle name="Input 3 8 3 6" xfId="30445"/>
    <cellStyle name="Input 3 8 4" xfId="30446"/>
    <cellStyle name="Input 3 8 4 2" xfId="30447"/>
    <cellStyle name="Input 3 8 4 3" xfId="30448"/>
    <cellStyle name="Input 3 8 4 4" xfId="30449"/>
    <cellStyle name="Input 3 8 5" xfId="30450"/>
    <cellStyle name="Input 3 8 6" xfId="30451"/>
    <cellStyle name="Input 3 9" xfId="30452"/>
    <cellStyle name="Input 3 9 2" xfId="30453"/>
    <cellStyle name="Input 3 9 2 2" xfId="30454"/>
    <cellStyle name="Input 3 9 2 2 2" xfId="30455"/>
    <cellStyle name="Input 3 9 2 2 3" xfId="30456"/>
    <cellStyle name="Input 3 9 2 2 4" xfId="30457"/>
    <cellStyle name="Input 3 9 2 3" xfId="30458"/>
    <cellStyle name="Input 3 9 2 3 2" xfId="30459"/>
    <cellStyle name="Input 3 9 2 3 3" xfId="30460"/>
    <cellStyle name="Input 3 9 2 3 4" xfId="30461"/>
    <cellStyle name="Input 3 9 2 4" xfId="30462"/>
    <cellStyle name="Input 3 9 2 5" xfId="30463"/>
    <cellStyle name="Input 3 9 2 6" xfId="30464"/>
    <cellStyle name="Input 3 9 3" xfId="30465"/>
    <cellStyle name="Input 3 9 3 2" xfId="30466"/>
    <cellStyle name="Input 3 9 3 2 2" xfId="30467"/>
    <cellStyle name="Input 3 9 3 2 3" xfId="30468"/>
    <cellStyle name="Input 3 9 3 2 4" xfId="30469"/>
    <cellStyle name="Input 3 9 3 3" xfId="30470"/>
    <cellStyle name="Input 3 9 3 3 2" xfId="30471"/>
    <cellStyle name="Input 3 9 3 3 3" xfId="30472"/>
    <cellStyle name="Input 3 9 3 3 4" xfId="30473"/>
    <cellStyle name="Input 3 9 3 4" xfId="30474"/>
    <cellStyle name="Input 3 9 3 5" xfId="30475"/>
    <cellStyle name="Input 3 9 3 6" xfId="30476"/>
    <cellStyle name="Input 3 9 4" xfId="30477"/>
    <cellStyle name="Input 3 9 4 2" xfId="30478"/>
    <cellStyle name="Input 3 9 4 3" xfId="30479"/>
    <cellStyle name="Input 3 9 4 4" xfId="30480"/>
    <cellStyle name="Input 3 9 5" xfId="30481"/>
    <cellStyle name="Input 3 9 6" xfId="30482"/>
    <cellStyle name="Input 30" xfId="30483"/>
    <cellStyle name="Input 30 2" xfId="30484"/>
    <cellStyle name="Input 30 2 2" xfId="30485"/>
    <cellStyle name="Input 30 2 2 2" xfId="30486"/>
    <cellStyle name="Input 30 2 2 3" xfId="30487"/>
    <cellStyle name="Input 30 2 2 4" xfId="30488"/>
    <cellStyle name="Input 30 2 3" xfId="30489"/>
    <cellStyle name="Input 30 2 3 2" xfId="30490"/>
    <cellStyle name="Input 30 2 3 3" xfId="30491"/>
    <cellStyle name="Input 30 2 3 4" xfId="30492"/>
    <cellStyle name="Input 30 2 4" xfId="30493"/>
    <cellStyle name="Input 30 2 5" xfId="30494"/>
    <cellStyle name="Input 30 2 6" xfId="30495"/>
    <cellStyle name="Input 30 3" xfId="30496"/>
    <cellStyle name="Input 30 3 2" xfId="30497"/>
    <cellStyle name="Input 30 3 2 2" xfId="30498"/>
    <cellStyle name="Input 30 3 2 3" xfId="30499"/>
    <cellStyle name="Input 30 3 2 4" xfId="30500"/>
    <cellStyle name="Input 30 3 3" xfId="30501"/>
    <cellStyle name="Input 30 3 3 2" xfId="30502"/>
    <cellStyle name="Input 30 3 3 3" xfId="30503"/>
    <cellStyle name="Input 30 3 3 4" xfId="30504"/>
    <cellStyle name="Input 30 3 4" xfId="30505"/>
    <cellStyle name="Input 30 3 5" xfId="30506"/>
    <cellStyle name="Input 30 3 6" xfId="30507"/>
    <cellStyle name="Input 30 4" xfId="30508"/>
    <cellStyle name="Input 30 4 2" xfId="30509"/>
    <cellStyle name="Input 30 4 3" xfId="30510"/>
    <cellStyle name="Input 30 4 4" xfId="30511"/>
    <cellStyle name="Input 30 5" xfId="30512"/>
    <cellStyle name="Input 30 6" xfId="30513"/>
    <cellStyle name="Input 31" xfId="30514"/>
    <cellStyle name="Input 31 2" xfId="30515"/>
    <cellStyle name="Input 31 2 2" xfId="30516"/>
    <cellStyle name="Input 31 2 2 2" xfId="30517"/>
    <cellStyle name="Input 31 2 2 3" xfId="30518"/>
    <cellStyle name="Input 31 2 2 4" xfId="30519"/>
    <cellStyle name="Input 31 2 3" xfId="30520"/>
    <cellStyle name="Input 31 2 3 2" xfId="30521"/>
    <cellStyle name="Input 31 2 3 3" xfId="30522"/>
    <cellStyle name="Input 31 2 3 4" xfId="30523"/>
    <cellStyle name="Input 31 2 4" xfId="30524"/>
    <cellStyle name="Input 31 2 5" xfId="30525"/>
    <cellStyle name="Input 31 2 6" xfId="30526"/>
    <cellStyle name="Input 31 3" xfId="30527"/>
    <cellStyle name="Input 31 3 2" xfId="30528"/>
    <cellStyle name="Input 31 3 2 2" xfId="30529"/>
    <cellStyle name="Input 31 3 2 3" xfId="30530"/>
    <cellStyle name="Input 31 3 2 4" xfId="30531"/>
    <cellStyle name="Input 31 3 3" xfId="30532"/>
    <cellStyle name="Input 31 3 3 2" xfId="30533"/>
    <cellStyle name="Input 31 3 3 3" xfId="30534"/>
    <cellStyle name="Input 31 3 3 4" xfId="30535"/>
    <cellStyle name="Input 31 3 4" xfId="30536"/>
    <cellStyle name="Input 31 3 5" xfId="30537"/>
    <cellStyle name="Input 31 3 6" xfId="30538"/>
    <cellStyle name="Input 31 4" xfId="30539"/>
    <cellStyle name="Input 31 5" xfId="30540"/>
    <cellStyle name="Input 31 6" xfId="30541"/>
    <cellStyle name="Input 32" xfId="30542"/>
    <cellStyle name="Input 32 2" xfId="30543"/>
    <cellStyle name="Input 32 2 2" xfId="30544"/>
    <cellStyle name="Input 32 2 2 2" xfId="30545"/>
    <cellStyle name="Input 32 2 2 3" xfId="30546"/>
    <cellStyle name="Input 32 2 2 4" xfId="30547"/>
    <cellStyle name="Input 32 2 3" xfId="30548"/>
    <cellStyle name="Input 32 2 3 2" xfId="30549"/>
    <cellStyle name="Input 32 2 3 3" xfId="30550"/>
    <cellStyle name="Input 32 2 3 4" xfId="30551"/>
    <cellStyle name="Input 32 2 4" xfId="30552"/>
    <cellStyle name="Input 32 2 5" xfId="30553"/>
    <cellStyle name="Input 32 2 6" xfId="30554"/>
    <cellStyle name="Input 32 3" xfId="30555"/>
    <cellStyle name="Input 32 3 2" xfId="30556"/>
    <cellStyle name="Input 32 3 2 2" xfId="30557"/>
    <cellStyle name="Input 32 3 2 3" xfId="30558"/>
    <cellStyle name="Input 32 3 2 4" xfId="30559"/>
    <cellStyle name="Input 32 3 3" xfId="30560"/>
    <cellStyle name="Input 32 3 3 2" xfId="30561"/>
    <cellStyle name="Input 32 3 3 3" xfId="30562"/>
    <cellStyle name="Input 32 3 3 4" xfId="30563"/>
    <cellStyle name="Input 32 3 4" xfId="30564"/>
    <cellStyle name="Input 32 3 5" xfId="30565"/>
    <cellStyle name="Input 32 3 6" xfId="30566"/>
    <cellStyle name="Input 32 4" xfId="30567"/>
    <cellStyle name="Input 32 5" xfId="30568"/>
    <cellStyle name="Input 32 6" xfId="30569"/>
    <cellStyle name="Input 33" xfId="30570"/>
    <cellStyle name="Input 33 2" xfId="30571"/>
    <cellStyle name="Input 33 2 2" xfId="30572"/>
    <cellStyle name="Input 33 2 2 2" xfId="30573"/>
    <cellStyle name="Input 33 2 2 3" xfId="30574"/>
    <cellStyle name="Input 33 2 2 4" xfId="30575"/>
    <cellStyle name="Input 33 2 3" xfId="30576"/>
    <cellStyle name="Input 33 2 3 2" xfId="30577"/>
    <cellStyle name="Input 33 2 3 3" xfId="30578"/>
    <cellStyle name="Input 33 2 3 4" xfId="30579"/>
    <cellStyle name="Input 33 2 4" xfId="30580"/>
    <cellStyle name="Input 33 2 5" xfId="30581"/>
    <cellStyle name="Input 33 2 6" xfId="30582"/>
    <cellStyle name="Input 33 3" xfId="30583"/>
    <cellStyle name="Input 33 3 2" xfId="30584"/>
    <cellStyle name="Input 33 3 2 2" xfId="30585"/>
    <cellStyle name="Input 33 3 2 3" xfId="30586"/>
    <cellStyle name="Input 33 3 2 4" xfId="30587"/>
    <cellStyle name="Input 33 3 3" xfId="30588"/>
    <cellStyle name="Input 33 3 3 2" xfId="30589"/>
    <cellStyle name="Input 33 3 3 3" xfId="30590"/>
    <cellStyle name="Input 33 3 3 4" xfId="30591"/>
    <cellStyle name="Input 33 3 4" xfId="30592"/>
    <cellStyle name="Input 33 3 5" xfId="30593"/>
    <cellStyle name="Input 33 3 6" xfId="30594"/>
    <cellStyle name="Input 33 4" xfId="30595"/>
    <cellStyle name="Input 33 5" xfId="30596"/>
    <cellStyle name="Input 33 6" xfId="30597"/>
    <cellStyle name="Input 34" xfId="30598"/>
    <cellStyle name="Input 34 2" xfId="30599"/>
    <cellStyle name="Input 34 2 2" xfId="30600"/>
    <cellStyle name="Input 34 2 2 2" xfId="30601"/>
    <cellStyle name="Input 34 2 2 3" xfId="30602"/>
    <cellStyle name="Input 34 2 2 4" xfId="30603"/>
    <cellStyle name="Input 34 2 3" xfId="30604"/>
    <cellStyle name="Input 34 2 3 2" xfId="30605"/>
    <cellStyle name="Input 34 2 3 3" xfId="30606"/>
    <cellStyle name="Input 34 2 3 4" xfId="30607"/>
    <cellStyle name="Input 34 2 4" xfId="30608"/>
    <cellStyle name="Input 34 2 5" xfId="30609"/>
    <cellStyle name="Input 34 2 6" xfId="30610"/>
    <cellStyle name="Input 34 3" xfId="30611"/>
    <cellStyle name="Input 34 3 2" xfId="30612"/>
    <cellStyle name="Input 34 3 2 2" xfId="30613"/>
    <cellStyle name="Input 34 3 2 3" xfId="30614"/>
    <cellStyle name="Input 34 3 2 4" xfId="30615"/>
    <cellStyle name="Input 34 3 3" xfId="30616"/>
    <cellStyle name="Input 34 3 3 2" xfId="30617"/>
    <cellStyle name="Input 34 3 3 3" xfId="30618"/>
    <cellStyle name="Input 34 3 3 4" xfId="30619"/>
    <cellStyle name="Input 34 3 4" xfId="30620"/>
    <cellStyle name="Input 34 3 5" xfId="30621"/>
    <cellStyle name="Input 34 3 6" xfId="30622"/>
    <cellStyle name="Input 34 4" xfId="30623"/>
    <cellStyle name="Input 34 5" xfId="30624"/>
    <cellStyle name="Input 34 6" xfId="30625"/>
    <cellStyle name="Input 35" xfId="30626"/>
    <cellStyle name="Input 35 2" xfId="30627"/>
    <cellStyle name="Input 35 2 2" xfId="30628"/>
    <cellStyle name="Input 35 2 2 2" xfId="30629"/>
    <cellStyle name="Input 35 2 2 3" xfId="30630"/>
    <cellStyle name="Input 35 2 2 4" xfId="30631"/>
    <cellStyle name="Input 35 2 3" xfId="30632"/>
    <cellStyle name="Input 35 2 3 2" xfId="30633"/>
    <cellStyle name="Input 35 2 3 3" xfId="30634"/>
    <cellStyle name="Input 35 2 3 4" xfId="30635"/>
    <cellStyle name="Input 35 2 4" xfId="30636"/>
    <cellStyle name="Input 35 2 5" xfId="30637"/>
    <cellStyle name="Input 35 2 6" xfId="30638"/>
    <cellStyle name="Input 35 3" xfId="30639"/>
    <cellStyle name="Input 35 3 2" xfId="30640"/>
    <cellStyle name="Input 35 3 2 2" xfId="30641"/>
    <cellStyle name="Input 35 3 2 3" xfId="30642"/>
    <cellStyle name="Input 35 3 2 4" xfId="30643"/>
    <cellStyle name="Input 35 3 3" xfId="30644"/>
    <cellStyle name="Input 35 3 3 2" xfId="30645"/>
    <cellStyle name="Input 35 3 3 3" xfId="30646"/>
    <cellStyle name="Input 35 3 3 4" xfId="30647"/>
    <cellStyle name="Input 35 3 4" xfId="30648"/>
    <cellStyle name="Input 35 3 5" xfId="30649"/>
    <cellStyle name="Input 35 3 6" xfId="30650"/>
    <cellStyle name="Input 35 4" xfId="30651"/>
    <cellStyle name="Input 35 5" xfId="30652"/>
    <cellStyle name="Input 35 6" xfId="30653"/>
    <cellStyle name="Input 36" xfId="30654"/>
    <cellStyle name="Input 36 2" xfId="30655"/>
    <cellStyle name="Input 36 2 2" xfId="30656"/>
    <cellStyle name="Input 36 2 3" xfId="30657"/>
    <cellStyle name="Input 36 2 4" xfId="30658"/>
    <cellStyle name="Input 36 3" xfId="30659"/>
    <cellStyle name="Input 36 3 2" xfId="30660"/>
    <cellStyle name="Input 36 3 3" xfId="30661"/>
    <cellStyle name="Input 36 3 4" xfId="30662"/>
    <cellStyle name="Input 36 4" xfId="30663"/>
    <cellStyle name="Input 36 5" xfId="30664"/>
    <cellStyle name="Input 36 6" xfId="30665"/>
    <cellStyle name="Input 37" xfId="30666"/>
    <cellStyle name="Input 37 2" xfId="30667"/>
    <cellStyle name="Input 37 2 2" xfId="30668"/>
    <cellStyle name="Input 37 2 3" xfId="30669"/>
    <cellStyle name="Input 37 2 4" xfId="30670"/>
    <cellStyle name="Input 37 3" xfId="30671"/>
    <cellStyle name="Input 37 3 2" xfId="30672"/>
    <cellStyle name="Input 37 3 3" xfId="30673"/>
    <cellStyle name="Input 37 3 4" xfId="30674"/>
    <cellStyle name="Input 37 4" xfId="30675"/>
    <cellStyle name="Input 37 5" xfId="30676"/>
    <cellStyle name="Input 37 6" xfId="30677"/>
    <cellStyle name="Input 38" xfId="30678"/>
    <cellStyle name="Input 38 2" xfId="30679"/>
    <cellStyle name="Input 38 2 2" xfId="30680"/>
    <cellStyle name="Input 38 2 3" xfId="30681"/>
    <cellStyle name="Input 38 2 4" xfId="30682"/>
    <cellStyle name="Input 38 3" xfId="30683"/>
    <cellStyle name="Input 38 3 2" xfId="30684"/>
    <cellStyle name="Input 38 3 3" xfId="30685"/>
    <cellStyle name="Input 38 3 4" xfId="30686"/>
    <cellStyle name="Input 38 4" xfId="30687"/>
    <cellStyle name="Input 38 5" xfId="30688"/>
    <cellStyle name="Input 38 6" xfId="30689"/>
    <cellStyle name="Input 39" xfId="30690"/>
    <cellStyle name="Input 39 2" xfId="30691"/>
    <cellStyle name="Input 39 2 2" xfId="30692"/>
    <cellStyle name="Input 39 2 3" xfId="30693"/>
    <cellStyle name="Input 39 2 4" xfId="30694"/>
    <cellStyle name="Input 39 3" xfId="30695"/>
    <cellStyle name="Input 39 3 2" xfId="30696"/>
    <cellStyle name="Input 39 3 3" xfId="30697"/>
    <cellStyle name="Input 39 3 4" xfId="30698"/>
    <cellStyle name="Input 39 4" xfId="30699"/>
    <cellStyle name="Input 39 5" xfId="30700"/>
    <cellStyle name="Input 39 6" xfId="30701"/>
    <cellStyle name="Input 4" xfId="30702"/>
    <cellStyle name="Input 4 10" xfId="30703"/>
    <cellStyle name="Input 4 10 2" xfId="30704"/>
    <cellStyle name="Input 4 10 2 2" xfId="30705"/>
    <cellStyle name="Input 4 10 2 2 2" xfId="30706"/>
    <cellStyle name="Input 4 10 2 2 3" xfId="30707"/>
    <cellStyle name="Input 4 10 2 2 4" xfId="30708"/>
    <cellStyle name="Input 4 10 2 3" xfId="30709"/>
    <cellStyle name="Input 4 10 2 3 2" xfId="30710"/>
    <cellStyle name="Input 4 10 2 3 3" xfId="30711"/>
    <cellStyle name="Input 4 10 2 3 4" xfId="30712"/>
    <cellStyle name="Input 4 10 2 4" xfId="30713"/>
    <cellStyle name="Input 4 10 2 5" xfId="30714"/>
    <cellStyle name="Input 4 10 2 6" xfId="30715"/>
    <cellStyle name="Input 4 10 3" xfId="30716"/>
    <cellStyle name="Input 4 10 3 2" xfId="30717"/>
    <cellStyle name="Input 4 10 3 2 2" xfId="30718"/>
    <cellStyle name="Input 4 10 3 2 3" xfId="30719"/>
    <cellStyle name="Input 4 10 3 2 4" xfId="30720"/>
    <cellStyle name="Input 4 10 3 3" xfId="30721"/>
    <cellStyle name="Input 4 10 3 3 2" xfId="30722"/>
    <cellStyle name="Input 4 10 3 3 3" xfId="30723"/>
    <cellStyle name="Input 4 10 3 3 4" xfId="30724"/>
    <cellStyle name="Input 4 10 3 4" xfId="30725"/>
    <cellStyle name="Input 4 10 3 5" xfId="30726"/>
    <cellStyle name="Input 4 10 3 6" xfId="30727"/>
    <cellStyle name="Input 4 10 4" xfId="30728"/>
    <cellStyle name="Input 4 10 5" xfId="30729"/>
    <cellStyle name="Input 4 10 6" xfId="30730"/>
    <cellStyle name="Input 4 11" xfId="30731"/>
    <cellStyle name="Input 4 12" xfId="30732"/>
    <cellStyle name="Input 4 2" xfId="30733"/>
    <cellStyle name="Input 4 2 2" xfId="30734"/>
    <cellStyle name="Input 4 2 2 2" xfId="30735"/>
    <cellStyle name="Input 4 2 2 2 2" xfId="30736"/>
    <cellStyle name="Input 4 2 2 2 2 2" xfId="30737"/>
    <cellStyle name="Input 4 2 2 2 2 3" xfId="30738"/>
    <cellStyle name="Input 4 2 2 2 2 4" xfId="30739"/>
    <cellStyle name="Input 4 2 2 2 3" xfId="30740"/>
    <cellStyle name="Input 4 2 2 2 3 2" xfId="30741"/>
    <cellStyle name="Input 4 2 2 2 3 3" xfId="30742"/>
    <cellStyle name="Input 4 2 2 2 3 4" xfId="30743"/>
    <cellStyle name="Input 4 2 2 2 4" xfId="30744"/>
    <cellStyle name="Input 4 2 2 2 5" xfId="30745"/>
    <cellStyle name="Input 4 2 2 2 6" xfId="30746"/>
    <cellStyle name="Input 4 2 2 3" xfId="30747"/>
    <cellStyle name="Input 4 2 2 3 2" xfId="30748"/>
    <cellStyle name="Input 4 2 2 3 2 2" xfId="30749"/>
    <cellStyle name="Input 4 2 2 3 2 3" xfId="30750"/>
    <cellStyle name="Input 4 2 2 3 2 4" xfId="30751"/>
    <cellStyle name="Input 4 2 2 3 3" xfId="30752"/>
    <cellStyle name="Input 4 2 2 3 3 2" xfId="30753"/>
    <cellStyle name="Input 4 2 2 3 3 3" xfId="30754"/>
    <cellStyle name="Input 4 2 2 3 3 4" xfId="30755"/>
    <cellStyle name="Input 4 2 2 3 4" xfId="30756"/>
    <cellStyle name="Input 4 2 2 3 5" xfId="30757"/>
    <cellStyle name="Input 4 2 2 3 6" xfId="30758"/>
    <cellStyle name="Input 4 2 2 4" xfId="30759"/>
    <cellStyle name="Input 4 2 2 5" xfId="30760"/>
    <cellStyle name="Input 4 2 2 6" xfId="30761"/>
    <cellStyle name="Input 4 2 3" xfId="30762"/>
    <cellStyle name="Input 4 2 4" xfId="30763"/>
    <cellStyle name="Input 4 3" xfId="30764"/>
    <cellStyle name="Input 4 3 2" xfId="30765"/>
    <cellStyle name="Input 4 3 2 2" xfId="30766"/>
    <cellStyle name="Input 4 3 2 2 2" xfId="30767"/>
    <cellStyle name="Input 4 3 2 2 2 2" xfId="30768"/>
    <cellStyle name="Input 4 3 2 2 2 3" xfId="30769"/>
    <cellStyle name="Input 4 3 2 2 2 4" xfId="30770"/>
    <cellStyle name="Input 4 3 2 2 3" xfId="30771"/>
    <cellStyle name="Input 4 3 2 2 3 2" xfId="30772"/>
    <cellStyle name="Input 4 3 2 2 3 3" xfId="30773"/>
    <cellStyle name="Input 4 3 2 2 3 4" xfId="30774"/>
    <cellStyle name="Input 4 3 2 2 4" xfId="30775"/>
    <cellStyle name="Input 4 3 2 2 5" xfId="30776"/>
    <cellStyle name="Input 4 3 2 2 6" xfId="30777"/>
    <cellStyle name="Input 4 3 2 3" xfId="30778"/>
    <cellStyle name="Input 4 3 2 3 2" xfId="30779"/>
    <cellStyle name="Input 4 3 2 3 2 2" xfId="30780"/>
    <cellStyle name="Input 4 3 2 3 2 3" xfId="30781"/>
    <cellStyle name="Input 4 3 2 3 2 4" xfId="30782"/>
    <cellStyle name="Input 4 3 2 3 3" xfId="30783"/>
    <cellStyle name="Input 4 3 2 3 3 2" xfId="30784"/>
    <cellStyle name="Input 4 3 2 3 3 3" xfId="30785"/>
    <cellStyle name="Input 4 3 2 3 3 4" xfId="30786"/>
    <cellStyle name="Input 4 3 2 3 4" xfId="30787"/>
    <cellStyle name="Input 4 3 2 3 5" xfId="30788"/>
    <cellStyle name="Input 4 3 2 3 6" xfId="30789"/>
    <cellStyle name="Input 4 3 2 4" xfId="30790"/>
    <cellStyle name="Input 4 3 2 5" xfId="30791"/>
    <cellStyle name="Input 4 3 2 6" xfId="30792"/>
    <cellStyle name="Input 4 3 3" xfId="30793"/>
    <cellStyle name="Input 4 3 4" xfId="30794"/>
    <cellStyle name="Input 4 4" xfId="30795"/>
    <cellStyle name="Input 4 4 2" xfId="30796"/>
    <cellStyle name="Input 4 4 2 2" xfId="30797"/>
    <cellStyle name="Input 4 4 2 2 2" xfId="30798"/>
    <cellStyle name="Input 4 4 2 2 2 2" xfId="30799"/>
    <cellStyle name="Input 4 4 2 2 2 3" xfId="30800"/>
    <cellStyle name="Input 4 4 2 2 2 4" xfId="30801"/>
    <cellStyle name="Input 4 4 2 2 3" xfId="30802"/>
    <cellStyle name="Input 4 4 2 2 3 2" xfId="30803"/>
    <cellStyle name="Input 4 4 2 2 3 3" xfId="30804"/>
    <cellStyle name="Input 4 4 2 2 3 4" xfId="30805"/>
    <cellStyle name="Input 4 4 2 2 4" xfId="30806"/>
    <cellStyle name="Input 4 4 2 2 5" xfId="30807"/>
    <cellStyle name="Input 4 4 2 2 6" xfId="30808"/>
    <cellStyle name="Input 4 4 2 3" xfId="30809"/>
    <cellStyle name="Input 4 4 2 3 2" xfId="30810"/>
    <cellStyle name="Input 4 4 2 3 2 2" xfId="30811"/>
    <cellStyle name="Input 4 4 2 3 2 3" xfId="30812"/>
    <cellStyle name="Input 4 4 2 3 2 4" xfId="30813"/>
    <cellStyle name="Input 4 4 2 3 3" xfId="30814"/>
    <cellStyle name="Input 4 4 2 3 3 2" xfId="30815"/>
    <cellStyle name="Input 4 4 2 3 3 3" xfId="30816"/>
    <cellStyle name="Input 4 4 2 3 3 4" xfId="30817"/>
    <cellStyle name="Input 4 4 2 3 4" xfId="30818"/>
    <cellStyle name="Input 4 4 2 3 5" xfId="30819"/>
    <cellStyle name="Input 4 4 2 3 6" xfId="30820"/>
    <cellStyle name="Input 4 4 2 4" xfId="30821"/>
    <cellStyle name="Input 4 4 2 5" xfId="30822"/>
    <cellStyle name="Input 4 4 2 6" xfId="30823"/>
    <cellStyle name="Input 4 4 3" xfId="30824"/>
    <cellStyle name="Input 4 4 4" xfId="30825"/>
    <cellStyle name="Input 4 5" xfId="30826"/>
    <cellStyle name="Input 4 5 2" xfId="30827"/>
    <cellStyle name="Input 4 5 2 2" xfId="30828"/>
    <cellStyle name="Input 4 5 2 2 2" xfId="30829"/>
    <cellStyle name="Input 4 5 2 2 2 2" xfId="30830"/>
    <cellStyle name="Input 4 5 2 2 2 3" xfId="30831"/>
    <cellStyle name="Input 4 5 2 2 2 4" xfId="30832"/>
    <cellStyle name="Input 4 5 2 2 3" xfId="30833"/>
    <cellStyle name="Input 4 5 2 2 3 2" xfId="30834"/>
    <cellStyle name="Input 4 5 2 2 3 3" xfId="30835"/>
    <cellStyle name="Input 4 5 2 2 3 4" xfId="30836"/>
    <cellStyle name="Input 4 5 2 2 4" xfId="30837"/>
    <cellStyle name="Input 4 5 2 2 5" xfId="30838"/>
    <cellStyle name="Input 4 5 2 2 6" xfId="30839"/>
    <cellStyle name="Input 4 5 2 3" xfId="30840"/>
    <cellStyle name="Input 4 5 2 3 2" xfId="30841"/>
    <cellStyle name="Input 4 5 2 3 2 2" xfId="30842"/>
    <cellStyle name="Input 4 5 2 3 2 3" xfId="30843"/>
    <cellStyle name="Input 4 5 2 3 2 4" xfId="30844"/>
    <cellStyle name="Input 4 5 2 3 3" xfId="30845"/>
    <cellStyle name="Input 4 5 2 3 3 2" xfId="30846"/>
    <cellStyle name="Input 4 5 2 3 3 3" xfId="30847"/>
    <cellStyle name="Input 4 5 2 3 3 4" xfId="30848"/>
    <cellStyle name="Input 4 5 2 3 4" xfId="30849"/>
    <cellStyle name="Input 4 5 2 3 5" xfId="30850"/>
    <cellStyle name="Input 4 5 2 3 6" xfId="30851"/>
    <cellStyle name="Input 4 5 2 4" xfId="30852"/>
    <cellStyle name="Input 4 5 2 5" xfId="30853"/>
    <cellStyle name="Input 4 5 2 6" xfId="30854"/>
    <cellStyle name="Input 4 5 3" xfId="30855"/>
    <cellStyle name="Input 4 5 4" xfId="30856"/>
    <cellStyle name="Input 4 6" xfId="30857"/>
    <cellStyle name="Input 4 6 2" xfId="30858"/>
    <cellStyle name="Input 4 6 2 2" xfId="30859"/>
    <cellStyle name="Input 4 6 2 2 2" xfId="30860"/>
    <cellStyle name="Input 4 6 2 2 3" xfId="30861"/>
    <cellStyle name="Input 4 6 2 2 4" xfId="30862"/>
    <cellStyle name="Input 4 6 2 3" xfId="30863"/>
    <cellStyle name="Input 4 6 2 3 2" xfId="30864"/>
    <cellStyle name="Input 4 6 2 3 3" xfId="30865"/>
    <cellStyle name="Input 4 6 2 3 4" xfId="30866"/>
    <cellStyle name="Input 4 6 2 4" xfId="30867"/>
    <cellStyle name="Input 4 6 2 5" xfId="30868"/>
    <cellStyle name="Input 4 6 2 6" xfId="30869"/>
    <cellStyle name="Input 4 6 3" xfId="30870"/>
    <cellStyle name="Input 4 6 3 2" xfId="30871"/>
    <cellStyle name="Input 4 6 3 2 2" xfId="30872"/>
    <cellStyle name="Input 4 6 3 2 3" xfId="30873"/>
    <cellStyle name="Input 4 6 3 2 4" xfId="30874"/>
    <cellStyle name="Input 4 6 3 3" xfId="30875"/>
    <cellStyle name="Input 4 6 3 3 2" xfId="30876"/>
    <cellStyle name="Input 4 6 3 3 3" xfId="30877"/>
    <cellStyle name="Input 4 6 3 3 4" xfId="30878"/>
    <cellStyle name="Input 4 6 3 4" xfId="30879"/>
    <cellStyle name="Input 4 6 3 5" xfId="30880"/>
    <cellStyle name="Input 4 6 3 6" xfId="30881"/>
    <cellStyle name="Input 4 6 4" xfId="30882"/>
    <cellStyle name="Input 4 6 4 2" xfId="30883"/>
    <cellStyle name="Input 4 6 4 3" xfId="30884"/>
    <cellStyle name="Input 4 6 4 4" xfId="30885"/>
    <cellStyle name="Input 4 6 5" xfId="30886"/>
    <cellStyle name="Input 4 6 6" xfId="30887"/>
    <cellStyle name="Input 4 7" xfId="30888"/>
    <cellStyle name="Input 4 7 2" xfId="30889"/>
    <cellStyle name="Input 4 7 2 2" xfId="30890"/>
    <cellStyle name="Input 4 7 2 2 2" xfId="30891"/>
    <cellStyle name="Input 4 7 2 2 3" xfId="30892"/>
    <cellStyle name="Input 4 7 2 2 4" xfId="30893"/>
    <cellStyle name="Input 4 7 2 3" xfId="30894"/>
    <cellStyle name="Input 4 7 2 3 2" xfId="30895"/>
    <cellStyle name="Input 4 7 2 3 3" xfId="30896"/>
    <cellStyle name="Input 4 7 2 3 4" xfId="30897"/>
    <cellStyle name="Input 4 7 2 4" xfId="30898"/>
    <cellStyle name="Input 4 7 2 5" xfId="30899"/>
    <cellStyle name="Input 4 7 2 6" xfId="30900"/>
    <cellStyle name="Input 4 7 3" xfId="30901"/>
    <cellStyle name="Input 4 7 3 2" xfId="30902"/>
    <cellStyle name="Input 4 7 3 2 2" xfId="30903"/>
    <cellStyle name="Input 4 7 3 2 3" xfId="30904"/>
    <cellStyle name="Input 4 7 3 2 4" xfId="30905"/>
    <cellStyle name="Input 4 7 3 3" xfId="30906"/>
    <cellStyle name="Input 4 7 3 3 2" xfId="30907"/>
    <cellStyle name="Input 4 7 3 3 3" xfId="30908"/>
    <cellStyle name="Input 4 7 3 3 4" xfId="30909"/>
    <cellStyle name="Input 4 7 3 4" xfId="30910"/>
    <cellStyle name="Input 4 7 3 5" xfId="30911"/>
    <cellStyle name="Input 4 7 3 6" xfId="30912"/>
    <cellStyle name="Input 4 7 4" xfId="30913"/>
    <cellStyle name="Input 4 7 4 2" xfId="30914"/>
    <cellStyle name="Input 4 7 4 3" xfId="30915"/>
    <cellStyle name="Input 4 7 4 4" xfId="30916"/>
    <cellStyle name="Input 4 7 5" xfId="30917"/>
    <cellStyle name="Input 4 7 6" xfId="30918"/>
    <cellStyle name="Input 4 8" xfId="30919"/>
    <cellStyle name="Input 4 8 2" xfId="30920"/>
    <cellStyle name="Input 4 8 2 2" xfId="30921"/>
    <cellStyle name="Input 4 8 2 2 2" xfId="30922"/>
    <cellStyle name="Input 4 8 2 2 3" xfId="30923"/>
    <cellStyle name="Input 4 8 2 2 4" xfId="30924"/>
    <cellStyle name="Input 4 8 2 3" xfId="30925"/>
    <cellStyle name="Input 4 8 2 3 2" xfId="30926"/>
    <cellStyle name="Input 4 8 2 3 3" xfId="30927"/>
    <cellStyle name="Input 4 8 2 3 4" xfId="30928"/>
    <cellStyle name="Input 4 8 2 4" xfId="30929"/>
    <cellStyle name="Input 4 8 2 5" xfId="30930"/>
    <cellStyle name="Input 4 8 2 6" xfId="30931"/>
    <cellStyle name="Input 4 8 3" xfId="30932"/>
    <cellStyle name="Input 4 8 3 2" xfId="30933"/>
    <cellStyle name="Input 4 8 3 2 2" xfId="30934"/>
    <cellStyle name="Input 4 8 3 2 3" xfId="30935"/>
    <cellStyle name="Input 4 8 3 2 4" xfId="30936"/>
    <cellStyle name="Input 4 8 3 3" xfId="30937"/>
    <cellStyle name="Input 4 8 3 3 2" xfId="30938"/>
    <cellStyle name="Input 4 8 3 3 3" xfId="30939"/>
    <cellStyle name="Input 4 8 3 3 4" xfId="30940"/>
    <cellStyle name="Input 4 8 3 4" xfId="30941"/>
    <cellStyle name="Input 4 8 3 5" xfId="30942"/>
    <cellStyle name="Input 4 8 3 6" xfId="30943"/>
    <cellStyle name="Input 4 8 4" xfId="30944"/>
    <cellStyle name="Input 4 8 4 2" xfId="30945"/>
    <cellStyle name="Input 4 8 4 3" xfId="30946"/>
    <cellStyle name="Input 4 8 4 4" xfId="30947"/>
    <cellStyle name="Input 4 8 5" xfId="30948"/>
    <cellStyle name="Input 4 8 6" xfId="30949"/>
    <cellStyle name="Input 4 9" xfId="30950"/>
    <cellStyle name="Input 4 9 2" xfId="30951"/>
    <cellStyle name="Input 4 9 2 2" xfId="30952"/>
    <cellStyle name="Input 4 9 2 2 2" xfId="30953"/>
    <cellStyle name="Input 4 9 2 2 3" xfId="30954"/>
    <cellStyle name="Input 4 9 2 2 4" xfId="30955"/>
    <cellStyle name="Input 4 9 2 3" xfId="30956"/>
    <cellStyle name="Input 4 9 2 3 2" xfId="30957"/>
    <cellStyle name="Input 4 9 2 3 3" xfId="30958"/>
    <cellStyle name="Input 4 9 2 3 4" xfId="30959"/>
    <cellStyle name="Input 4 9 2 4" xfId="30960"/>
    <cellStyle name="Input 4 9 2 5" xfId="30961"/>
    <cellStyle name="Input 4 9 2 6" xfId="30962"/>
    <cellStyle name="Input 4 9 3" xfId="30963"/>
    <cellStyle name="Input 4 9 3 2" xfId="30964"/>
    <cellStyle name="Input 4 9 3 2 2" xfId="30965"/>
    <cellStyle name="Input 4 9 3 2 3" xfId="30966"/>
    <cellStyle name="Input 4 9 3 2 4" xfId="30967"/>
    <cellStyle name="Input 4 9 3 3" xfId="30968"/>
    <cellStyle name="Input 4 9 3 3 2" xfId="30969"/>
    <cellStyle name="Input 4 9 3 3 3" xfId="30970"/>
    <cellStyle name="Input 4 9 3 3 4" xfId="30971"/>
    <cellStyle name="Input 4 9 3 4" xfId="30972"/>
    <cellStyle name="Input 4 9 3 5" xfId="30973"/>
    <cellStyle name="Input 4 9 3 6" xfId="30974"/>
    <cellStyle name="Input 4 9 4" xfId="30975"/>
    <cellStyle name="Input 4 9 4 2" xfId="30976"/>
    <cellStyle name="Input 4 9 4 3" xfId="30977"/>
    <cellStyle name="Input 4 9 4 4" xfId="30978"/>
    <cellStyle name="Input 4 9 5" xfId="30979"/>
    <cellStyle name="Input 4 9 6" xfId="30980"/>
    <cellStyle name="Input 40" xfId="30981"/>
    <cellStyle name="Input 40 2" xfId="30982"/>
    <cellStyle name="Input 40 3" xfId="30983"/>
    <cellStyle name="Input 40 4" xfId="30984"/>
    <cellStyle name="Input 41" xfId="30985"/>
    <cellStyle name="Input 41 2" xfId="30986"/>
    <cellStyle name="Input 41 3" xfId="30987"/>
    <cellStyle name="Input 41 4" xfId="30988"/>
    <cellStyle name="Input 42" xfId="30989"/>
    <cellStyle name="Input 43" xfId="30990"/>
    <cellStyle name="Input 44" xfId="30991"/>
    <cellStyle name="Input 45" xfId="30992"/>
    <cellStyle name="Input 46" xfId="30993"/>
    <cellStyle name="Input 47" xfId="30994"/>
    <cellStyle name="Input 5" xfId="30995"/>
    <cellStyle name="Input 5 10" xfId="30996"/>
    <cellStyle name="Input 5 10 2" xfId="30997"/>
    <cellStyle name="Input 5 10 2 2" xfId="30998"/>
    <cellStyle name="Input 5 10 2 2 2" xfId="30999"/>
    <cellStyle name="Input 5 10 2 2 3" xfId="31000"/>
    <cellStyle name="Input 5 10 2 2 4" xfId="31001"/>
    <cellStyle name="Input 5 10 2 3" xfId="31002"/>
    <cellStyle name="Input 5 10 2 3 2" xfId="31003"/>
    <cellStyle name="Input 5 10 2 3 3" xfId="31004"/>
    <cellStyle name="Input 5 10 2 3 4" xfId="31005"/>
    <cellStyle name="Input 5 10 2 4" xfId="31006"/>
    <cellStyle name="Input 5 10 2 5" xfId="31007"/>
    <cellStyle name="Input 5 10 2 6" xfId="31008"/>
    <cellStyle name="Input 5 10 3" xfId="31009"/>
    <cellStyle name="Input 5 10 3 2" xfId="31010"/>
    <cellStyle name="Input 5 10 3 2 2" xfId="31011"/>
    <cellStyle name="Input 5 10 3 2 3" xfId="31012"/>
    <cellStyle name="Input 5 10 3 2 4" xfId="31013"/>
    <cellStyle name="Input 5 10 3 3" xfId="31014"/>
    <cellStyle name="Input 5 10 3 3 2" xfId="31015"/>
    <cellStyle name="Input 5 10 3 3 3" xfId="31016"/>
    <cellStyle name="Input 5 10 3 3 4" xfId="31017"/>
    <cellStyle name="Input 5 10 3 4" xfId="31018"/>
    <cellStyle name="Input 5 10 3 5" xfId="31019"/>
    <cellStyle name="Input 5 10 3 6" xfId="31020"/>
    <cellStyle name="Input 5 10 4" xfId="31021"/>
    <cellStyle name="Input 5 10 5" xfId="31022"/>
    <cellStyle name="Input 5 10 6" xfId="31023"/>
    <cellStyle name="Input 5 11" xfId="31024"/>
    <cellStyle name="Input 5 12" xfId="31025"/>
    <cellStyle name="Input 5 2" xfId="31026"/>
    <cellStyle name="Input 5 2 2" xfId="31027"/>
    <cellStyle name="Input 5 2 2 2" xfId="31028"/>
    <cellStyle name="Input 5 2 2 2 2" xfId="31029"/>
    <cellStyle name="Input 5 2 2 2 2 2" xfId="31030"/>
    <cellStyle name="Input 5 2 2 2 2 3" xfId="31031"/>
    <cellStyle name="Input 5 2 2 2 2 4" xfId="31032"/>
    <cellStyle name="Input 5 2 2 2 3" xfId="31033"/>
    <cellStyle name="Input 5 2 2 2 3 2" xfId="31034"/>
    <cellStyle name="Input 5 2 2 2 3 3" xfId="31035"/>
    <cellStyle name="Input 5 2 2 2 3 4" xfId="31036"/>
    <cellStyle name="Input 5 2 2 2 4" xfId="31037"/>
    <cellStyle name="Input 5 2 2 2 5" xfId="31038"/>
    <cellStyle name="Input 5 2 2 2 6" xfId="31039"/>
    <cellStyle name="Input 5 2 2 3" xfId="31040"/>
    <cellStyle name="Input 5 2 2 3 2" xfId="31041"/>
    <cellStyle name="Input 5 2 2 3 2 2" xfId="31042"/>
    <cellStyle name="Input 5 2 2 3 2 3" xfId="31043"/>
    <cellStyle name="Input 5 2 2 3 2 4" xfId="31044"/>
    <cellStyle name="Input 5 2 2 3 3" xfId="31045"/>
    <cellStyle name="Input 5 2 2 3 3 2" xfId="31046"/>
    <cellStyle name="Input 5 2 2 3 3 3" xfId="31047"/>
    <cellStyle name="Input 5 2 2 3 3 4" xfId="31048"/>
    <cellStyle name="Input 5 2 2 3 4" xfId="31049"/>
    <cellStyle name="Input 5 2 2 3 5" xfId="31050"/>
    <cellStyle name="Input 5 2 2 3 6" xfId="31051"/>
    <cellStyle name="Input 5 2 2 4" xfId="31052"/>
    <cellStyle name="Input 5 2 2 5" xfId="31053"/>
    <cellStyle name="Input 5 2 2 6" xfId="31054"/>
    <cellStyle name="Input 5 2 3" xfId="31055"/>
    <cellStyle name="Input 5 2 4" xfId="31056"/>
    <cellStyle name="Input 5 3" xfId="31057"/>
    <cellStyle name="Input 5 3 2" xfId="31058"/>
    <cellStyle name="Input 5 3 2 2" xfId="31059"/>
    <cellStyle name="Input 5 3 2 2 2" xfId="31060"/>
    <cellStyle name="Input 5 3 2 2 2 2" xfId="31061"/>
    <cellStyle name="Input 5 3 2 2 2 3" xfId="31062"/>
    <cellStyle name="Input 5 3 2 2 2 4" xfId="31063"/>
    <cellStyle name="Input 5 3 2 2 3" xfId="31064"/>
    <cellStyle name="Input 5 3 2 2 3 2" xfId="31065"/>
    <cellStyle name="Input 5 3 2 2 3 3" xfId="31066"/>
    <cellStyle name="Input 5 3 2 2 3 4" xfId="31067"/>
    <cellStyle name="Input 5 3 2 2 4" xfId="31068"/>
    <cellStyle name="Input 5 3 2 2 5" xfId="31069"/>
    <cellStyle name="Input 5 3 2 2 6" xfId="31070"/>
    <cellStyle name="Input 5 3 2 3" xfId="31071"/>
    <cellStyle name="Input 5 3 2 3 2" xfId="31072"/>
    <cellStyle name="Input 5 3 2 3 2 2" xfId="31073"/>
    <cellStyle name="Input 5 3 2 3 2 3" xfId="31074"/>
    <cellStyle name="Input 5 3 2 3 2 4" xfId="31075"/>
    <cellStyle name="Input 5 3 2 3 3" xfId="31076"/>
    <cellStyle name="Input 5 3 2 3 3 2" xfId="31077"/>
    <cellStyle name="Input 5 3 2 3 3 3" xfId="31078"/>
    <cellStyle name="Input 5 3 2 3 3 4" xfId="31079"/>
    <cellStyle name="Input 5 3 2 3 4" xfId="31080"/>
    <cellStyle name="Input 5 3 2 3 5" xfId="31081"/>
    <cellStyle name="Input 5 3 2 3 6" xfId="31082"/>
    <cellStyle name="Input 5 3 2 4" xfId="31083"/>
    <cellStyle name="Input 5 3 2 5" xfId="31084"/>
    <cellStyle name="Input 5 3 2 6" xfId="31085"/>
    <cellStyle name="Input 5 3 3" xfId="31086"/>
    <cellStyle name="Input 5 3 4" xfId="31087"/>
    <cellStyle name="Input 5 4" xfId="31088"/>
    <cellStyle name="Input 5 4 2" xfId="31089"/>
    <cellStyle name="Input 5 4 2 2" xfId="31090"/>
    <cellStyle name="Input 5 4 2 2 2" xfId="31091"/>
    <cellStyle name="Input 5 4 2 2 2 2" xfId="31092"/>
    <cellStyle name="Input 5 4 2 2 2 3" xfId="31093"/>
    <cellStyle name="Input 5 4 2 2 2 4" xfId="31094"/>
    <cellStyle name="Input 5 4 2 2 3" xfId="31095"/>
    <cellStyle name="Input 5 4 2 2 3 2" xfId="31096"/>
    <cellStyle name="Input 5 4 2 2 3 3" xfId="31097"/>
    <cellStyle name="Input 5 4 2 2 3 4" xfId="31098"/>
    <cellStyle name="Input 5 4 2 2 4" xfId="31099"/>
    <cellStyle name="Input 5 4 2 2 5" xfId="31100"/>
    <cellStyle name="Input 5 4 2 2 6" xfId="31101"/>
    <cellStyle name="Input 5 4 2 3" xfId="31102"/>
    <cellStyle name="Input 5 4 2 3 2" xfId="31103"/>
    <cellStyle name="Input 5 4 2 3 2 2" xfId="31104"/>
    <cellStyle name="Input 5 4 2 3 2 3" xfId="31105"/>
    <cellStyle name="Input 5 4 2 3 2 4" xfId="31106"/>
    <cellStyle name="Input 5 4 2 3 3" xfId="31107"/>
    <cellStyle name="Input 5 4 2 3 3 2" xfId="31108"/>
    <cellStyle name="Input 5 4 2 3 3 3" xfId="31109"/>
    <cellStyle name="Input 5 4 2 3 3 4" xfId="31110"/>
    <cellStyle name="Input 5 4 2 3 4" xfId="31111"/>
    <cellStyle name="Input 5 4 2 3 5" xfId="31112"/>
    <cellStyle name="Input 5 4 2 3 6" xfId="31113"/>
    <cellStyle name="Input 5 4 2 4" xfId="31114"/>
    <cellStyle name="Input 5 4 2 5" xfId="31115"/>
    <cellStyle name="Input 5 4 2 6" xfId="31116"/>
    <cellStyle name="Input 5 4 3" xfId="31117"/>
    <cellStyle name="Input 5 4 4" xfId="31118"/>
    <cellStyle name="Input 5 5" xfId="31119"/>
    <cellStyle name="Input 5 5 2" xfId="31120"/>
    <cellStyle name="Input 5 5 2 2" xfId="31121"/>
    <cellStyle name="Input 5 5 2 2 2" xfId="31122"/>
    <cellStyle name="Input 5 5 2 2 2 2" xfId="31123"/>
    <cellStyle name="Input 5 5 2 2 2 3" xfId="31124"/>
    <cellStyle name="Input 5 5 2 2 2 4" xfId="31125"/>
    <cellStyle name="Input 5 5 2 2 3" xfId="31126"/>
    <cellStyle name="Input 5 5 2 2 3 2" xfId="31127"/>
    <cellStyle name="Input 5 5 2 2 3 3" xfId="31128"/>
    <cellStyle name="Input 5 5 2 2 3 4" xfId="31129"/>
    <cellStyle name="Input 5 5 2 2 4" xfId="31130"/>
    <cellStyle name="Input 5 5 2 2 5" xfId="31131"/>
    <cellStyle name="Input 5 5 2 2 6" xfId="31132"/>
    <cellStyle name="Input 5 5 2 3" xfId="31133"/>
    <cellStyle name="Input 5 5 2 3 2" xfId="31134"/>
    <cellStyle name="Input 5 5 2 3 2 2" xfId="31135"/>
    <cellStyle name="Input 5 5 2 3 2 3" xfId="31136"/>
    <cellStyle name="Input 5 5 2 3 2 4" xfId="31137"/>
    <cellStyle name="Input 5 5 2 3 3" xfId="31138"/>
    <cellStyle name="Input 5 5 2 3 3 2" xfId="31139"/>
    <cellStyle name="Input 5 5 2 3 3 3" xfId="31140"/>
    <cellStyle name="Input 5 5 2 3 3 4" xfId="31141"/>
    <cellStyle name="Input 5 5 2 3 4" xfId="31142"/>
    <cellStyle name="Input 5 5 2 3 5" xfId="31143"/>
    <cellStyle name="Input 5 5 2 3 6" xfId="31144"/>
    <cellStyle name="Input 5 5 2 4" xfId="31145"/>
    <cellStyle name="Input 5 5 2 5" xfId="31146"/>
    <cellStyle name="Input 5 5 2 6" xfId="31147"/>
    <cellStyle name="Input 5 5 3" xfId="31148"/>
    <cellStyle name="Input 5 5 4" xfId="31149"/>
    <cellStyle name="Input 5 6" xfId="31150"/>
    <cellStyle name="Input 5 6 2" xfId="31151"/>
    <cellStyle name="Input 5 6 2 2" xfId="31152"/>
    <cellStyle name="Input 5 6 2 2 2" xfId="31153"/>
    <cellStyle name="Input 5 6 2 2 3" xfId="31154"/>
    <cellStyle name="Input 5 6 2 2 4" xfId="31155"/>
    <cellStyle name="Input 5 6 2 3" xfId="31156"/>
    <cellStyle name="Input 5 6 2 3 2" xfId="31157"/>
    <cellStyle name="Input 5 6 2 3 3" xfId="31158"/>
    <cellStyle name="Input 5 6 2 3 4" xfId="31159"/>
    <cellStyle name="Input 5 6 2 4" xfId="31160"/>
    <cellStyle name="Input 5 6 2 5" xfId="31161"/>
    <cellStyle name="Input 5 6 2 6" xfId="31162"/>
    <cellStyle name="Input 5 6 3" xfId="31163"/>
    <cellStyle name="Input 5 6 3 2" xfId="31164"/>
    <cellStyle name="Input 5 6 3 2 2" xfId="31165"/>
    <cellStyle name="Input 5 6 3 2 3" xfId="31166"/>
    <cellStyle name="Input 5 6 3 2 4" xfId="31167"/>
    <cellStyle name="Input 5 6 3 3" xfId="31168"/>
    <cellStyle name="Input 5 6 3 3 2" xfId="31169"/>
    <cellStyle name="Input 5 6 3 3 3" xfId="31170"/>
    <cellStyle name="Input 5 6 3 3 4" xfId="31171"/>
    <cellStyle name="Input 5 6 3 4" xfId="31172"/>
    <cellStyle name="Input 5 6 3 5" xfId="31173"/>
    <cellStyle name="Input 5 6 3 6" xfId="31174"/>
    <cellStyle name="Input 5 6 4" xfId="31175"/>
    <cellStyle name="Input 5 6 4 2" xfId="31176"/>
    <cellStyle name="Input 5 6 4 3" xfId="31177"/>
    <cellStyle name="Input 5 6 4 4" xfId="31178"/>
    <cellStyle name="Input 5 6 5" xfId="31179"/>
    <cellStyle name="Input 5 6 6" xfId="31180"/>
    <cellStyle name="Input 5 7" xfId="31181"/>
    <cellStyle name="Input 5 7 2" xfId="31182"/>
    <cellStyle name="Input 5 7 2 2" xfId="31183"/>
    <cellStyle name="Input 5 7 2 2 2" xfId="31184"/>
    <cellStyle name="Input 5 7 2 2 3" xfId="31185"/>
    <cellStyle name="Input 5 7 2 2 4" xfId="31186"/>
    <cellStyle name="Input 5 7 2 3" xfId="31187"/>
    <cellStyle name="Input 5 7 2 3 2" xfId="31188"/>
    <cellStyle name="Input 5 7 2 3 3" xfId="31189"/>
    <cellStyle name="Input 5 7 2 3 4" xfId="31190"/>
    <cellStyle name="Input 5 7 2 4" xfId="31191"/>
    <cellStyle name="Input 5 7 2 5" xfId="31192"/>
    <cellStyle name="Input 5 7 2 6" xfId="31193"/>
    <cellStyle name="Input 5 7 3" xfId="31194"/>
    <cellStyle name="Input 5 7 3 2" xfId="31195"/>
    <cellStyle name="Input 5 7 3 2 2" xfId="31196"/>
    <cellStyle name="Input 5 7 3 2 3" xfId="31197"/>
    <cellStyle name="Input 5 7 3 2 4" xfId="31198"/>
    <cellStyle name="Input 5 7 3 3" xfId="31199"/>
    <cellStyle name="Input 5 7 3 3 2" xfId="31200"/>
    <cellStyle name="Input 5 7 3 3 3" xfId="31201"/>
    <cellStyle name="Input 5 7 3 3 4" xfId="31202"/>
    <cellStyle name="Input 5 7 3 4" xfId="31203"/>
    <cellStyle name="Input 5 7 3 5" xfId="31204"/>
    <cellStyle name="Input 5 7 3 6" xfId="31205"/>
    <cellStyle name="Input 5 7 4" xfId="31206"/>
    <cellStyle name="Input 5 7 4 2" xfId="31207"/>
    <cellStyle name="Input 5 7 4 3" xfId="31208"/>
    <cellStyle name="Input 5 7 4 4" xfId="31209"/>
    <cellStyle name="Input 5 7 5" xfId="31210"/>
    <cellStyle name="Input 5 7 6" xfId="31211"/>
    <cellStyle name="Input 5 8" xfId="31212"/>
    <cellStyle name="Input 5 8 2" xfId="31213"/>
    <cellStyle name="Input 5 8 2 2" xfId="31214"/>
    <cellStyle name="Input 5 8 2 2 2" xfId="31215"/>
    <cellStyle name="Input 5 8 2 2 3" xfId="31216"/>
    <cellStyle name="Input 5 8 2 2 4" xfId="31217"/>
    <cellStyle name="Input 5 8 2 3" xfId="31218"/>
    <cellStyle name="Input 5 8 2 3 2" xfId="31219"/>
    <cellStyle name="Input 5 8 2 3 3" xfId="31220"/>
    <cellStyle name="Input 5 8 2 3 4" xfId="31221"/>
    <cellStyle name="Input 5 8 2 4" xfId="31222"/>
    <cellStyle name="Input 5 8 2 5" xfId="31223"/>
    <cellStyle name="Input 5 8 2 6" xfId="31224"/>
    <cellStyle name="Input 5 8 3" xfId="31225"/>
    <cellStyle name="Input 5 8 3 2" xfId="31226"/>
    <cellStyle name="Input 5 8 3 2 2" xfId="31227"/>
    <cellStyle name="Input 5 8 3 2 3" xfId="31228"/>
    <cellStyle name="Input 5 8 3 2 4" xfId="31229"/>
    <cellStyle name="Input 5 8 3 3" xfId="31230"/>
    <cellStyle name="Input 5 8 3 3 2" xfId="31231"/>
    <cellStyle name="Input 5 8 3 3 3" xfId="31232"/>
    <cellStyle name="Input 5 8 3 3 4" xfId="31233"/>
    <cellStyle name="Input 5 8 3 4" xfId="31234"/>
    <cellStyle name="Input 5 8 3 5" xfId="31235"/>
    <cellStyle name="Input 5 8 3 6" xfId="31236"/>
    <cellStyle name="Input 5 8 4" xfId="31237"/>
    <cellStyle name="Input 5 8 4 2" xfId="31238"/>
    <cellStyle name="Input 5 8 4 3" xfId="31239"/>
    <cellStyle name="Input 5 8 4 4" xfId="31240"/>
    <cellStyle name="Input 5 8 5" xfId="31241"/>
    <cellStyle name="Input 5 8 6" xfId="31242"/>
    <cellStyle name="Input 5 9" xfId="31243"/>
    <cellStyle name="Input 5 9 2" xfId="31244"/>
    <cellStyle name="Input 5 9 2 2" xfId="31245"/>
    <cellStyle name="Input 5 9 2 2 2" xfId="31246"/>
    <cellStyle name="Input 5 9 2 2 3" xfId="31247"/>
    <cellStyle name="Input 5 9 2 2 4" xfId="31248"/>
    <cellStyle name="Input 5 9 2 3" xfId="31249"/>
    <cellStyle name="Input 5 9 2 3 2" xfId="31250"/>
    <cellStyle name="Input 5 9 2 3 3" xfId="31251"/>
    <cellStyle name="Input 5 9 2 3 4" xfId="31252"/>
    <cellStyle name="Input 5 9 2 4" xfId="31253"/>
    <cellStyle name="Input 5 9 2 5" xfId="31254"/>
    <cellStyle name="Input 5 9 2 6" xfId="31255"/>
    <cellStyle name="Input 5 9 3" xfId="31256"/>
    <cellStyle name="Input 5 9 3 2" xfId="31257"/>
    <cellStyle name="Input 5 9 3 2 2" xfId="31258"/>
    <cellStyle name="Input 5 9 3 2 3" xfId="31259"/>
    <cellStyle name="Input 5 9 3 2 4" xfId="31260"/>
    <cellStyle name="Input 5 9 3 3" xfId="31261"/>
    <cellStyle name="Input 5 9 3 3 2" xfId="31262"/>
    <cellStyle name="Input 5 9 3 3 3" xfId="31263"/>
    <cellStyle name="Input 5 9 3 3 4" xfId="31264"/>
    <cellStyle name="Input 5 9 3 4" xfId="31265"/>
    <cellStyle name="Input 5 9 3 5" xfId="31266"/>
    <cellStyle name="Input 5 9 3 6" xfId="31267"/>
    <cellStyle name="Input 5 9 4" xfId="31268"/>
    <cellStyle name="Input 5 9 4 2" xfId="31269"/>
    <cellStyle name="Input 5 9 4 3" xfId="31270"/>
    <cellStyle name="Input 5 9 4 4" xfId="31271"/>
    <cellStyle name="Input 5 9 5" xfId="31272"/>
    <cellStyle name="Input 5 9 6" xfId="31273"/>
    <cellStyle name="Input 6" xfId="31274"/>
    <cellStyle name="Input 6 10" xfId="31275"/>
    <cellStyle name="Input 6 10 2" xfId="31276"/>
    <cellStyle name="Input 6 10 2 2" xfId="31277"/>
    <cellStyle name="Input 6 10 2 2 2" xfId="31278"/>
    <cellStyle name="Input 6 10 2 2 3" xfId="31279"/>
    <cellStyle name="Input 6 10 2 2 4" xfId="31280"/>
    <cellStyle name="Input 6 10 2 3" xfId="31281"/>
    <cellStyle name="Input 6 10 2 3 2" xfId="31282"/>
    <cellStyle name="Input 6 10 2 3 3" xfId="31283"/>
    <cellStyle name="Input 6 10 2 3 4" xfId="31284"/>
    <cellStyle name="Input 6 10 2 4" xfId="31285"/>
    <cellStyle name="Input 6 10 2 5" xfId="31286"/>
    <cellStyle name="Input 6 10 2 6" xfId="31287"/>
    <cellStyle name="Input 6 10 3" xfId="31288"/>
    <cellStyle name="Input 6 10 3 2" xfId="31289"/>
    <cellStyle name="Input 6 10 3 2 2" xfId="31290"/>
    <cellStyle name="Input 6 10 3 2 3" xfId="31291"/>
    <cellStyle name="Input 6 10 3 2 4" xfId="31292"/>
    <cellStyle name="Input 6 10 3 3" xfId="31293"/>
    <cellStyle name="Input 6 10 3 3 2" xfId="31294"/>
    <cellStyle name="Input 6 10 3 3 3" xfId="31295"/>
    <cellStyle name="Input 6 10 3 3 4" xfId="31296"/>
    <cellStyle name="Input 6 10 3 4" xfId="31297"/>
    <cellStyle name="Input 6 10 3 5" xfId="31298"/>
    <cellStyle name="Input 6 10 3 6" xfId="31299"/>
    <cellStyle name="Input 6 10 4" xfId="31300"/>
    <cellStyle name="Input 6 10 5" xfId="31301"/>
    <cellStyle name="Input 6 10 6" xfId="31302"/>
    <cellStyle name="Input 6 11" xfId="31303"/>
    <cellStyle name="Input 6 12" xfId="31304"/>
    <cellStyle name="Input 6 2" xfId="31305"/>
    <cellStyle name="Input 6 2 2" xfId="31306"/>
    <cellStyle name="Input 6 2 2 2" xfId="31307"/>
    <cellStyle name="Input 6 2 2 2 2" xfId="31308"/>
    <cellStyle name="Input 6 2 2 2 2 2" xfId="31309"/>
    <cellStyle name="Input 6 2 2 2 2 3" xfId="31310"/>
    <cellStyle name="Input 6 2 2 2 2 4" xfId="31311"/>
    <cellStyle name="Input 6 2 2 2 3" xfId="31312"/>
    <cellStyle name="Input 6 2 2 2 3 2" xfId="31313"/>
    <cellStyle name="Input 6 2 2 2 3 3" xfId="31314"/>
    <cellStyle name="Input 6 2 2 2 3 4" xfId="31315"/>
    <cellStyle name="Input 6 2 2 2 4" xfId="31316"/>
    <cellStyle name="Input 6 2 2 2 5" xfId="31317"/>
    <cellStyle name="Input 6 2 2 2 6" xfId="31318"/>
    <cellStyle name="Input 6 2 2 3" xfId="31319"/>
    <cellStyle name="Input 6 2 2 3 2" xfId="31320"/>
    <cellStyle name="Input 6 2 2 3 2 2" xfId="31321"/>
    <cellStyle name="Input 6 2 2 3 2 3" xfId="31322"/>
    <cellStyle name="Input 6 2 2 3 2 4" xfId="31323"/>
    <cellStyle name="Input 6 2 2 3 3" xfId="31324"/>
    <cellStyle name="Input 6 2 2 3 3 2" xfId="31325"/>
    <cellStyle name="Input 6 2 2 3 3 3" xfId="31326"/>
    <cellStyle name="Input 6 2 2 3 3 4" xfId="31327"/>
    <cellStyle name="Input 6 2 2 3 4" xfId="31328"/>
    <cellStyle name="Input 6 2 2 3 5" xfId="31329"/>
    <cellStyle name="Input 6 2 2 3 6" xfId="31330"/>
    <cellStyle name="Input 6 2 2 4" xfId="31331"/>
    <cellStyle name="Input 6 2 2 5" xfId="31332"/>
    <cellStyle name="Input 6 2 2 6" xfId="31333"/>
    <cellStyle name="Input 6 2 3" xfId="31334"/>
    <cellStyle name="Input 6 2 4" xfId="31335"/>
    <cellStyle name="Input 6 3" xfId="31336"/>
    <cellStyle name="Input 6 3 2" xfId="31337"/>
    <cellStyle name="Input 6 3 2 2" xfId="31338"/>
    <cellStyle name="Input 6 3 2 2 2" xfId="31339"/>
    <cellStyle name="Input 6 3 2 2 2 2" xfId="31340"/>
    <cellStyle name="Input 6 3 2 2 2 3" xfId="31341"/>
    <cellStyle name="Input 6 3 2 2 2 4" xfId="31342"/>
    <cellStyle name="Input 6 3 2 2 3" xfId="31343"/>
    <cellStyle name="Input 6 3 2 2 3 2" xfId="31344"/>
    <cellStyle name="Input 6 3 2 2 3 3" xfId="31345"/>
    <cellStyle name="Input 6 3 2 2 3 4" xfId="31346"/>
    <cellStyle name="Input 6 3 2 2 4" xfId="31347"/>
    <cellStyle name="Input 6 3 2 2 5" xfId="31348"/>
    <cellStyle name="Input 6 3 2 2 6" xfId="31349"/>
    <cellStyle name="Input 6 3 2 3" xfId="31350"/>
    <cellStyle name="Input 6 3 2 3 2" xfId="31351"/>
    <cellStyle name="Input 6 3 2 3 2 2" xfId="31352"/>
    <cellStyle name="Input 6 3 2 3 2 3" xfId="31353"/>
    <cellStyle name="Input 6 3 2 3 2 4" xfId="31354"/>
    <cellStyle name="Input 6 3 2 3 3" xfId="31355"/>
    <cellStyle name="Input 6 3 2 3 3 2" xfId="31356"/>
    <cellStyle name="Input 6 3 2 3 3 3" xfId="31357"/>
    <cellStyle name="Input 6 3 2 3 3 4" xfId="31358"/>
    <cellStyle name="Input 6 3 2 3 4" xfId="31359"/>
    <cellStyle name="Input 6 3 2 3 5" xfId="31360"/>
    <cellStyle name="Input 6 3 2 3 6" xfId="31361"/>
    <cellStyle name="Input 6 3 2 4" xfId="31362"/>
    <cellStyle name="Input 6 3 2 5" xfId="31363"/>
    <cellStyle name="Input 6 3 2 6" xfId="31364"/>
    <cellStyle name="Input 6 3 3" xfId="31365"/>
    <cellStyle name="Input 6 3 4" xfId="31366"/>
    <cellStyle name="Input 6 4" xfId="31367"/>
    <cellStyle name="Input 6 4 2" xfId="31368"/>
    <cellStyle name="Input 6 4 2 2" xfId="31369"/>
    <cellStyle name="Input 6 4 2 2 2" xfId="31370"/>
    <cellStyle name="Input 6 4 2 2 2 2" xfId="31371"/>
    <cellStyle name="Input 6 4 2 2 2 3" xfId="31372"/>
    <cellStyle name="Input 6 4 2 2 2 4" xfId="31373"/>
    <cellStyle name="Input 6 4 2 2 3" xfId="31374"/>
    <cellStyle name="Input 6 4 2 2 3 2" xfId="31375"/>
    <cellStyle name="Input 6 4 2 2 3 3" xfId="31376"/>
    <cellStyle name="Input 6 4 2 2 3 4" xfId="31377"/>
    <cellStyle name="Input 6 4 2 2 4" xfId="31378"/>
    <cellStyle name="Input 6 4 2 2 5" xfId="31379"/>
    <cellStyle name="Input 6 4 2 2 6" xfId="31380"/>
    <cellStyle name="Input 6 4 2 3" xfId="31381"/>
    <cellStyle name="Input 6 4 2 3 2" xfId="31382"/>
    <cellStyle name="Input 6 4 2 3 2 2" xfId="31383"/>
    <cellStyle name="Input 6 4 2 3 2 3" xfId="31384"/>
    <cellStyle name="Input 6 4 2 3 2 4" xfId="31385"/>
    <cellStyle name="Input 6 4 2 3 3" xfId="31386"/>
    <cellStyle name="Input 6 4 2 3 3 2" xfId="31387"/>
    <cellStyle name="Input 6 4 2 3 3 3" xfId="31388"/>
    <cellStyle name="Input 6 4 2 3 3 4" xfId="31389"/>
    <cellStyle name="Input 6 4 2 3 4" xfId="31390"/>
    <cellStyle name="Input 6 4 2 3 5" xfId="31391"/>
    <cellStyle name="Input 6 4 2 3 6" xfId="31392"/>
    <cellStyle name="Input 6 4 2 4" xfId="31393"/>
    <cellStyle name="Input 6 4 2 5" xfId="31394"/>
    <cellStyle name="Input 6 4 2 6" xfId="31395"/>
    <cellStyle name="Input 6 4 3" xfId="31396"/>
    <cellStyle name="Input 6 4 4" xfId="31397"/>
    <cellStyle name="Input 6 5" xfId="31398"/>
    <cellStyle name="Input 6 5 2" xfId="31399"/>
    <cellStyle name="Input 6 5 2 2" xfId="31400"/>
    <cellStyle name="Input 6 5 2 2 2" xfId="31401"/>
    <cellStyle name="Input 6 5 2 2 2 2" xfId="31402"/>
    <cellStyle name="Input 6 5 2 2 2 3" xfId="31403"/>
    <cellStyle name="Input 6 5 2 2 2 4" xfId="31404"/>
    <cellStyle name="Input 6 5 2 2 3" xfId="31405"/>
    <cellStyle name="Input 6 5 2 2 3 2" xfId="31406"/>
    <cellStyle name="Input 6 5 2 2 3 3" xfId="31407"/>
    <cellStyle name="Input 6 5 2 2 3 4" xfId="31408"/>
    <cellStyle name="Input 6 5 2 2 4" xfId="31409"/>
    <cellStyle name="Input 6 5 2 2 5" xfId="31410"/>
    <cellStyle name="Input 6 5 2 2 6" xfId="31411"/>
    <cellStyle name="Input 6 5 2 3" xfId="31412"/>
    <cellStyle name="Input 6 5 2 3 2" xfId="31413"/>
    <cellStyle name="Input 6 5 2 3 2 2" xfId="31414"/>
    <cellStyle name="Input 6 5 2 3 2 3" xfId="31415"/>
    <cellStyle name="Input 6 5 2 3 2 4" xfId="31416"/>
    <cellStyle name="Input 6 5 2 3 3" xfId="31417"/>
    <cellStyle name="Input 6 5 2 3 3 2" xfId="31418"/>
    <cellStyle name="Input 6 5 2 3 3 3" xfId="31419"/>
    <cellStyle name="Input 6 5 2 3 3 4" xfId="31420"/>
    <cellStyle name="Input 6 5 2 3 4" xfId="31421"/>
    <cellStyle name="Input 6 5 2 3 5" xfId="31422"/>
    <cellStyle name="Input 6 5 2 3 6" xfId="31423"/>
    <cellStyle name="Input 6 5 2 4" xfId="31424"/>
    <cellStyle name="Input 6 5 2 5" xfId="31425"/>
    <cellStyle name="Input 6 5 2 6" xfId="31426"/>
    <cellStyle name="Input 6 5 3" xfId="31427"/>
    <cellStyle name="Input 6 5 4" xfId="31428"/>
    <cellStyle name="Input 6 6" xfId="31429"/>
    <cellStyle name="Input 6 6 2" xfId="31430"/>
    <cellStyle name="Input 6 6 2 2" xfId="31431"/>
    <cellStyle name="Input 6 6 2 2 2" xfId="31432"/>
    <cellStyle name="Input 6 6 2 2 3" xfId="31433"/>
    <cellStyle name="Input 6 6 2 2 4" xfId="31434"/>
    <cellStyle name="Input 6 6 2 3" xfId="31435"/>
    <cellStyle name="Input 6 6 2 3 2" xfId="31436"/>
    <cellStyle name="Input 6 6 2 3 3" xfId="31437"/>
    <cellStyle name="Input 6 6 2 3 4" xfId="31438"/>
    <cellStyle name="Input 6 6 2 4" xfId="31439"/>
    <cellStyle name="Input 6 6 2 5" xfId="31440"/>
    <cellStyle name="Input 6 6 2 6" xfId="31441"/>
    <cellStyle name="Input 6 6 3" xfId="31442"/>
    <cellStyle name="Input 6 6 3 2" xfId="31443"/>
    <cellStyle name="Input 6 6 3 2 2" xfId="31444"/>
    <cellStyle name="Input 6 6 3 2 3" xfId="31445"/>
    <cellStyle name="Input 6 6 3 2 4" xfId="31446"/>
    <cellStyle name="Input 6 6 3 3" xfId="31447"/>
    <cellStyle name="Input 6 6 3 3 2" xfId="31448"/>
    <cellStyle name="Input 6 6 3 3 3" xfId="31449"/>
    <cellStyle name="Input 6 6 3 3 4" xfId="31450"/>
    <cellStyle name="Input 6 6 3 4" xfId="31451"/>
    <cellStyle name="Input 6 6 3 5" xfId="31452"/>
    <cellStyle name="Input 6 6 3 6" xfId="31453"/>
    <cellStyle name="Input 6 6 4" xfId="31454"/>
    <cellStyle name="Input 6 6 4 2" xfId="31455"/>
    <cellStyle name="Input 6 6 4 3" xfId="31456"/>
    <cellStyle name="Input 6 6 4 4" xfId="31457"/>
    <cellStyle name="Input 6 6 5" xfId="31458"/>
    <cellStyle name="Input 6 6 6" xfId="31459"/>
    <cellStyle name="Input 6 7" xfId="31460"/>
    <cellStyle name="Input 6 7 2" xfId="31461"/>
    <cellStyle name="Input 6 7 2 2" xfId="31462"/>
    <cellStyle name="Input 6 7 2 2 2" xfId="31463"/>
    <cellStyle name="Input 6 7 2 2 3" xfId="31464"/>
    <cellStyle name="Input 6 7 2 2 4" xfId="31465"/>
    <cellStyle name="Input 6 7 2 3" xfId="31466"/>
    <cellStyle name="Input 6 7 2 3 2" xfId="31467"/>
    <cellStyle name="Input 6 7 2 3 3" xfId="31468"/>
    <cellStyle name="Input 6 7 2 3 4" xfId="31469"/>
    <cellStyle name="Input 6 7 2 4" xfId="31470"/>
    <cellStyle name="Input 6 7 2 5" xfId="31471"/>
    <cellStyle name="Input 6 7 2 6" xfId="31472"/>
    <cellStyle name="Input 6 7 3" xfId="31473"/>
    <cellStyle name="Input 6 7 3 2" xfId="31474"/>
    <cellStyle name="Input 6 7 3 2 2" xfId="31475"/>
    <cellStyle name="Input 6 7 3 2 3" xfId="31476"/>
    <cellStyle name="Input 6 7 3 2 4" xfId="31477"/>
    <cellStyle name="Input 6 7 3 3" xfId="31478"/>
    <cellStyle name="Input 6 7 3 3 2" xfId="31479"/>
    <cellStyle name="Input 6 7 3 3 3" xfId="31480"/>
    <cellStyle name="Input 6 7 3 3 4" xfId="31481"/>
    <cellStyle name="Input 6 7 3 4" xfId="31482"/>
    <cellStyle name="Input 6 7 3 5" xfId="31483"/>
    <cellStyle name="Input 6 7 3 6" xfId="31484"/>
    <cellStyle name="Input 6 7 4" xfId="31485"/>
    <cellStyle name="Input 6 7 4 2" xfId="31486"/>
    <cellStyle name="Input 6 7 4 3" xfId="31487"/>
    <cellStyle name="Input 6 7 4 4" xfId="31488"/>
    <cellStyle name="Input 6 7 5" xfId="31489"/>
    <cellStyle name="Input 6 7 6" xfId="31490"/>
    <cellStyle name="Input 6 8" xfId="31491"/>
    <cellStyle name="Input 6 8 2" xfId="31492"/>
    <cellStyle name="Input 6 8 2 2" xfId="31493"/>
    <cellStyle name="Input 6 8 2 2 2" xfId="31494"/>
    <cellStyle name="Input 6 8 2 2 3" xfId="31495"/>
    <cellStyle name="Input 6 8 2 2 4" xfId="31496"/>
    <cellStyle name="Input 6 8 2 3" xfId="31497"/>
    <cellStyle name="Input 6 8 2 3 2" xfId="31498"/>
    <cellStyle name="Input 6 8 2 3 3" xfId="31499"/>
    <cellStyle name="Input 6 8 2 3 4" xfId="31500"/>
    <cellStyle name="Input 6 8 2 4" xfId="31501"/>
    <cellStyle name="Input 6 8 2 5" xfId="31502"/>
    <cellStyle name="Input 6 8 2 6" xfId="31503"/>
    <cellStyle name="Input 6 8 3" xfId="31504"/>
    <cellStyle name="Input 6 8 3 2" xfId="31505"/>
    <cellStyle name="Input 6 8 3 2 2" xfId="31506"/>
    <cellStyle name="Input 6 8 3 2 3" xfId="31507"/>
    <cellStyle name="Input 6 8 3 2 4" xfId="31508"/>
    <cellStyle name="Input 6 8 3 3" xfId="31509"/>
    <cellStyle name="Input 6 8 3 3 2" xfId="31510"/>
    <cellStyle name="Input 6 8 3 3 3" xfId="31511"/>
    <cellStyle name="Input 6 8 3 3 4" xfId="31512"/>
    <cellStyle name="Input 6 8 3 4" xfId="31513"/>
    <cellStyle name="Input 6 8 3 5" xfId="31514"/>
    <cellStyle name="Input 6 8 3 6" xfId="31515"/>
    <cellStyle name="Input 6 8 4" xfId="31516"/>
    <cellStyle name="Input 6 8 4 2" xfId="31517"/>
    <cellStyle name="Input 6 8 4 3" xfId="31518"/>
    <cellStyle name="Input 6 8 4 4" xfId="31519"/>
    <cellStyle name="Input 6 8 5" xfId="31520"/>
    <cellStyle name="Input 6 8 6" xfId="31521"/>
    <cellStyle name="Input 6 9" xfId="31522"/>
    <cellStyle name="Input 6 9 2" xfId="31523"/>
    <cellStyle name="Input 6 9 2 2" xfId="31524"/>
    <cellStyle name="Input 6 9 2 2 2" xfId="31525"/>
    <cellStyle name="Input 6 9 2 2 3" xfId="31526"/>
    <cellStyle name="Input 6 9 2 2 4" xfId="31527"/>
    <cellStyle name="Input 6 9 2 3" xfId="31528"/>
    <cellStyle name="Input 6 9 2 3 2" xfId="31529"/>
    <cellStyle name="Input 6 9 2 3 3" xfId="31530"/>
    <cellStyle name="Input 6 9 2 3 4" xfId="31531"/>
    <cellStyle name="Input 6 9 2 4" xfId="31532"/>
    <cellStyle name="Input 6 9 2 5" xfId="31533"/>
    <cellStyle name="Input 6 9 2 6" xfId="31534"/>
    <cellStyle name="Input 6 9 3" xfId="31535"/>
    <cellStyle name="Input 6 9 3 2" xfId="31536"/>
    <cellStyle name="Input 6 9 3 2 2" xfId="31537"/>
    <cellStyle name="Input 6 9 3 2 3" xfId="31538"/>
    <cellStyle name="Input 6 9 3 2 4" xfId="31539"/>
    <cellStyle name="Input 6 9 3 3" xfId="31540"/>
    <cellStyle name="Input 6 9 3 3 2" xfId="31541"/>
    <cellStyle name="Input 6 9 3 3 3" xfId="31542"/>
    <cellStyle name="Input 6 9 3 3 4" xfId="31543"/>
    <cellStyle name="Input 6 9 3 4" xfId="31544"/>
    <cellStyle name="Input 6 9 3 5" xfId="31545"/>
    <cellStyle name="Input 6 9 3 6" xfId="31546"/>
    <cellStyle name="Input 6 9 4" xfId="31547"/>
    <cellStyle name="Input 6 9 4 2" xfId="31548"/>
    <cellStyle name="Input 6 9 4 3" xfId="31549"/>
    <cellStyle name="Input 6 9 4 4" xfId="31550"/>
    <cellStyle name="Input 6 9 5" xfId="31551"/>
    <cellStyle name="Input 6 9 6" xfId="31552"/>
    <cellStyle name="Input 7" xfId="31553"/>
    <cellStyle name="Input 7 10" xfId="31554"/>
    <cellStyle name="Input 7 10 2" xfId="31555"/>
    <cellStyle name="Input 7 10 2 2" xfId="31556"/>
    <cellStyle name="Input 7 10 2 2 2" xfId="31557"/>
    <cellStyle name="Input 7 10 2 2 3" xfId="31558"/>
    <cellStyle name="Input 7 10 2 2 4" xfId="31559"/>
    <cellStyle name="Input 7 10 2 3" xfId="31560"/>
    <cellStyle name="Input 7 10 2 3 2" xfId="31561"/>
    <cellStyle name="Input 7 10 2 3 3" xfId="31562"/>
    <cellStyle name="Input 7 10 2 3 4" xfId="31563"/>
    <cellStyle name="Input 7 10 2 4" xfId="31564"/>
    <cellStyle name="Input 7 10 2 5" xfId="31565"/>
    <cellStyle name="Input 7 10 2 6" xfId="31566"/>
    <cellStyle name="Input 7 10 3" xfId="31567"/>
    <cellStyle name="Input 7 10 3 2" xfId="31568"/>
    <cellStyle name="Input 7 10 3 2 2" xfId="31569"/>
    <cellStyle name="Input 7 10 3 2 3" xfId="31570"/>
    <cellStyle name="Input 7 10 3 2 4" xfId="31571"/>
    <cellStyle name="Input 7 10 3 3" xfId="31572"/>
    <cellStyle name="Input 7 10 3 3 2" xfId="31573"/>
    <cellStyle name="Input 7 10 3 3 3" xfId="31574"/>
    <cellStyle name="Input 7 10 3 3 4" xfId="31575"/>
    <cellStyle name="Input 7 10 3 4" xfId="31576"/>
    <cellStyle name="Input 7 10 3 5" xfId="31577"/>
    <cellStyle name="Input 7 10 3 6" xfId="31578"/>
    <cellStyle name="Input 7 10 4" xfId="31579"/>
    <cellStyle name="Input 7 10 5" xfId="31580"/>
    <cellStyle name="Input 7 10 6" xfId="31581"/>
    <cellStyle name="Input 7 11" xfId="31582"/>
    <cellStyle name="Input 7 12" xfId="31583"/>
    <cellStyle name="Input 7 2" xfId="31584"/>
    <cellStyle name="Input 7 2 2" xfId="31585"/>
    <cellStyle name="Input 7 2 2 2" xfId="31586"/>
    <cellStyle name="Input 7 2 2 2 2" xfId="31587"/>
    <cellStyle name="Input 7 2 2 2 2 2" xfId="31588"/>
    <cellStyle name="Input 7 2 2 2 2 3" xfId="31589"/>
    <cellStyle name="Input 7 2 2 2 2 4" xfId="31590"/>
    <cellStyle name="Input 7 2 2 2 3" xfId="31591"/>
    <cellStyle name="Input 7 2 2 2 3 2" xfId="31592"/>
    <cellStyle name="Input 7 2 2 2 3 3" xfId="31593"/>
    <cellStyle name="Input 7 2 2 2 3 4" xfId="31594"/>
    <cellStyle name="Input 7 2 2 2 4" xfId="31595"/>
    <cellStyle name="Input 7 2 2 2 5" xfId="31596"/>
    <cellStyle name="Input 7 2 2 2 6" xfId="31597"/>
    <cellStyle name="Input 7 2 2 3" xfId="31598"/>
    <cellStyle name="Input 7 2 2 3 2" xfId="31599"/>
    <cellStyle name="Input 7 2 2 3 2 2" xfId="31600"/>
    <cellStyle name="Input 7 2 2 3 2 3" xfId="31601"/>
    <cellStyle name="Input 7 2 2 3 2 4" xfId="31602"/>
    <cellStyle name="Input 7 2 2 3 3" xfId="31603"/>
    <cellStyle name="Input 7 2 2 3 3 2" xfId="31604"/>
    <cellStyle name="Input 7 2 2 3 3 3" xfId="31605"/>
    <cellStyle name="Input 7 2 2 3 3 4" xfId="31606"/>
    <cellStyle name="Input 7 2 2 3 4" xfId="31607"/>
    <cellStyle name="Input 7 2 2 3 5" xfId="31608"/>
    <cellStyle name="Input 7 2 2 3 6" xfId="31609"/>
    <cellStyle name="Input 7 2 2 4" xfId="31610"/>
    <cellStyle name="Input 7 2 2 5" xfId="31611"/>
    <cellStyle name="Input 7 2 2 6" xfId="31612"/>
    <cellStyle name="Input 7 2 3" xfId="31613"/>
    <cellStyle name="Input 7 2 4" xfId="31614"/>
    <cellStyle name="Input 7 3" xfId="31615"/>
    <cellStyle name="Input 7 3 2" xfId="31616"/>
    <cellStyle name="Input 7 3 2 2" xfId="31617"/>
    <cellStyle name="Input 7 3 2 2 2" xfId="31618"/>
    <cellStyle name="Input 7 3 2 2 2 2" xfId="31619"/>
    <cellStyle name="Input 7 3 2 2 2 3" xfId="31620"/>
    <cellStyle name="Input 7 3 2 2 2 4" xfId="31621"/>
    <cellStyle name="Input 7 3 2 2 3" xfId="31622"/>
    <cellStyle name="Input 7 3 2 2 3 2" xfId="31623"/>
    <cellStyle name="Input 7 3 2 2 3 3" xfId="31624"/>
    <cellStyle name="Input 7 3 2 2 3 4" xfId="31625"/>
    <cellStyle name="Input 7 3 2 2 4" xfId="31626"/>
    <cellStyle name="Input 7 3 2 2 5" xfId="31627"/>
    <cellStyle name="Input 7 3 2 2 6" xfId="31628"/>
    <cellStyle name="Input 7 3 2 3" xfId="31629"/>
    <cellStyle name="Input 7 3 2 3 2" xfId="31630"/>
    <cellStyle name="Input 7 3 2 3 2 2" xfId="31631"/>
    <cellStyle name="Input 7 3 2 3 2 3" xfId="31632"/>
    <cellStyle name="Input 7 3 2 3 2 4" xfId="31633"/>
    <cellStyle name="Input 7 3 2 3 3" xfId="31634"/>
    <cellStyle name="Input 7 3 2 3 3 2" xfId="31635"/>
    <cellStyle name="Input 7 3 2 3 3 3" xfId="31636"/>
    <cellStyle name="Input 7 3 2 3 3 4" xfId="31637"/>
    <cellStyle name="Input 7 3 2 3 4" xfId="31638"/>
    <cellStyle name="Input 7 3 2 3 5" xfId="31639"/>
    <cellStyle name="Input 7 3 2 3 6" xfId="31640"/>
    <cellStyle name="Input 7 3 2 4" xfId="31641"/>
    <cellStyle name="Input 7 3 2 5" xfId="31642"/>
    <cellStyle name="Input 7 3 2 6" xfId="31643"/>
    <cellStyle name="Input 7 3 3" xfId="31644"/>
    <cellStyle name="Input 7 3 4" xfId="31645"/>
    <cellStyle name="Input 7 4" xfId="31646"/>
    <cellStyle name="Input 7 4 2" xfId="31647"/>
    <cellStyle name="Input 7 4 2 2" xfId="31648"/>
    <cellStyle name="Input 7 4 2 2 2" xfId="31649"/>
    <cellStyle name="Input 7 4 2 2 2 2" xfId="31650"/>
    <cellStyle name="Input 7 4 2 2 2 3" xfId="31651"/>
    <cellStyle name="Input 7 4 2 2 2 4" xfId="31652"/>
    <cellStyle name="Input 7 4 2 2 3" xfId="31653"/>
    <cellStyle name="Input 7 4 2 2 3 2" xfId="31654"/>
    <cellStyle name="Input 7 4 2 2 3 3" xfId="31655"/>
    <cellStyle name="Input 7 4 2 2 3 4" xfId="31656"/>
    <cellStyle name="Input 7 4 2 2 4" xfId="31657"/>
    <cellStyle name="Input 7 4 2 2 5" xfId="31658"/>
    <cellStyle name="Input 7 4 2 2 6" xfId="31659"/>
    <cellStyle name="Input 7 4 2 3" xfId="31660"/>
    <cellStyle name="Input 7 4 2 3 2" xfId="31661"/>
    <cellStyle name="Input 7 4 2 3 2 2" xfId="31662"/>
    <cellStyle name="Input 7 4 2 3 2 3" xfId="31663"/>
    <cellStyle name="Input 7 4 2 3 2 4" xfId="31664"/>
    <cellStyle name="Input 7 4 2 3 3" xfId="31665"/>
    <cellStyle name="Input 7 4 2 3 3 2" xfId="31666"/>
    <cellStyle name="Input 7 4 2 3 3 3" xfId="31667"/>
    <cellStyle name="Input 7 4 2 3 3 4" xfId="31668"/>
    <cellStyle name="Input 7 4 2 3 4" xfId="31669"/>
    <cellStyle name="Input 7 4 2 3 5" xfId="31670"/>
    <cellStyle name="Input 7 4 2 3 6" xfId="31671"/>
    <cellStyle name="Input 7 4 2 4" xfId="31672"/>
    <cellStyle name="Input 7 4 2 5" xfId="31673"/>
    <cellStyle name="Input 7 4 2 6" xfId="31674"/>
    <cellStyle name="Input 7 4 3" xfId="31675"/>
    <cellStyle name="Input 7 4 4" xfId="31676"/>
    <cellStyle name="Input 7 5" xfId="31677"/>
    <cellStyle name="Input 7 5 2" xfId="31678"/>
    <cellStyle name="Input 7 5 2 2" xfId="31679"/>
    <cellStyle name="Input 7 5 2 2 2" xfId="31680"/>
    <cellStyle name="Input 7 5 2 2 2 2" xfId="31681"/>
    <cellStyle name="Input 7 5 2 2 2 3" xfId="31682"/>
    <cellStyle name="Input 7 5 2 2 2 4" xfId="31683"/>
    <cellStyle name="Input 7 5 2 2 3" xfId="31684"/>
    <cellStyle name="Input 7 5 2 2 3 2" xfId="31685"/>
    <cellStyle name="Input 7 5 2 2 3 3" xfId="31686"/>
    <cellStyle name="Input 7 5 2 2 3 4" xfId="31687"/>
    <cellStyle name="Input 7 5 2 2 4" xfId="31688"/>
    <cellStyle name="Input 7 5 2 2 5" xfId="31689"/>
    <cellStyle name="Input 7 5 2 2 6" xfId="31690"/>
    <cellStyle name="Input 7 5 2 3" xfId="31691"/>
    <cellStyle name="Input 7 5 2 3 2" xfId="31692"/>
    <cellStyle name="Input 7 5 2 3 2 2" xfId="31693"/>
    <cellStyle name="Input 7 5 2 3 2 3" xfId="31694"/>
    <cellStyle name="Input 7 5 2 3 2 4" xfId="31695"/>
    <cellStyle name="Input 7 5 2 3 3" xfId="31696"/>
    <cellStyle name="Input 7 5 2 3 3 2" xfId="31697"/>
    <cellStyle name="Input 7 5 2 3 3 3" xfId="31698"/>
    <cellStyle name="Input 7 5 2 3 3 4" xfId="31699"/>
    <cellStyle name="Input 7 5 2 3 4" xfId="31700"/>
    <cellStyle name="Input 7 5 2 3 5" xfId="31701"/>
    <cellStyle name="Input 7 5 2 3 6" xfId="31702"/>
    <cellStyle name="Input 7 5 2 4" xfId="31703"/>
    <cellStyle name="Input 7 5 2 5" xfId="31704"/>
    <cellStyle name="Input 7 5 2 6" xfId="31705"/>
    <cellStyle name="Input 7 5 3" xfId="31706"/>
    <cellStyle name="Input 7 5 4" xfId="31707"/>
    <cellStyle name="Input 7 6" xfId="31708"/>
    <cellStyle name="Input 7 6 2" xfId="31709"/>
    <cellStyle name="Input 7 6 2 2" xfId="31710"/>
    <cellStyle name="Input 7 6 2 2 2" xfId="31711"/>
    <cellStyle name="Input 7 6 2 2 3" xfId="31712"/>
    <cellStyle name="Input 7 6 2 2 4" xfId="31713"/>
    <cellStyle name="Input 7 6 2 3" xfId="31714"/>
    <cellStyle name="Input 7 6 2 3 2" xfId="31715"/>
    <cellStyle name="Input 7 6 2 3 3" xfId="31716"/>
    <cellStyle name="Input 7 6 2 3 4" xfId="31717"/>
    <cellStyle name="Input 7 6 2 4" xfId="31718"/>
    <cellStyle name="Input 7 6 2 5" xfId="31719"/>
    <cellStyle name="Input 7 6 2 6" xfId="31720"/>
    <cellStyle name="Input 7 6 3" xfId="31721"/>
    <cellStyle name="Input 7 6 3 2" xfId="31722"/>
    <cellStyle name="Input 7 6 3 2 2" xfId="31723"/>
    <cellStyle name="Input 7 6 3 2 3" xfId="31724"/>
    <cellStyle name="Input 7 6 3 2 4" xfId="31725"/>
    <cellStyle name="Input 7 6 3 3" xfId="31726"/>
    <cellStyle name="Input 7 6 3 3 2" xfId="31727"/>
    <cellStyle name="Input 7 6 3 3 3" xfId="31728"/>
    <cellStyle name="Input 7 6 3 3 4" xfId="31729"/>
    <cellStyle name="Input 7 6 3 4" xfId="31730"/>
    <cellStyle name="Input 7 6 3 5" xfId="31731"/>
    <cellStyle name="Input 7 6 3 6" xfId="31732"/>
    <cellStyle name="Input 7 6 4" xfId="31733"/>
    <cellStyle name="Input 7 6 4 2" xfId="31734"/>
    <cellStyle name="Input 7 6 4 3" xfId="31735"/>
    <cellStyle name="Input 7 6 4 4" xfId="31736"/>
    <cellStyle name="Input 7 6 5" xfId="31737"/>
    <cellStyle name="Input 7 6 6" xfId="31738"/>
    <cellStyle name="Input 7 7" xfId="31739"/>
    <cellStyle name="Input 7 7 2" xfId="31740"/>
    <cellStyle name="Input 7 7 2 2" xfId="31741"/>
    <cellStyle name="Input 7 7 2 2 2" xfId="31742"/>
    <cellStyle name="Input 7 7 2 2 3" xfId="31743"/>
    <cellStyle name="Input 7 7 2 2 4" xfId="31744"/>
    <cellStyle name="Input 7 7 2 3" xfId="31745"/>
    <cellStyle name="Input 7 7 2 3 2" xfId="31746"/>
    <cellStyle name="Input 7 7 2 3 3" xfId="31747"/>
    <cellStyle name="Input 7 7 2 3 4" xfId="31748"/>
    <cellStyle name="Input 7 7 2 4" xfId="31749"/>
    <cellStyle name="Input 7 7 2 5" xfId="31750"/>
    <cellStyle name="Input 7 7 2 6" xfId="31751"/>
    <cellStyle name="Input 7 7 3" xfId="31752"/>
    <cellStyle name="Input 7 7 3 2" xfId="31753"/>
    <cellStyle name="Input 7 7 3 2 2" xfId="31754"/>
    <cellStyle name="Input 7 7 3 2 3" xfId="31755"/>
    <cellStyle name="Input 7 7 3 2 4" xfId="31756"/>
    <cellStyle name="Input 7 7 3 3" xfId="31757"/>
    <cellStyle name="Input 7 7 3 3 2" xfId="31758"/>
    <cellStyle name="Input 7 7 3 3 3" xfId="31759"/>
    <cellStyle name="Input 7 7 3 3 4" xfId="31760"/>
    <cellStyle name="Input 7 7 3 4" xfId="31761"/>
    <cellStyle name="Input 7 7 3 5" xfId="31762"/>
    <cellStyle name="Input 7 7 3 6" xfId="31763"/>
    <cellStyle name="Input 7 7 4" xfId="31764"/>
    <cellStyle name="Input 7 7 4 2" xfId="31765"/>
    <cellStyle name="Input 7 7 4 3" xfId="31766"/>
    <cellStyle name="Input 7 7 4 4" xfId="31767"/>
    <cellStyle name="Input 7 7 5" xfId="31768"/>
    <cellStyle name="Input 7 7 6" xfId="31769"/>
    <cellStyle name="Input 7 8" xfId="31770"/>
    <cellStyle name="Input 7 8 2" xfId="31771"/>
    <cellStyle name="Input 7 8 2 2" xfId="31772"/>
    <cellStyle name="Input 7 8 2 2 2" xfId="31773"/>
    <cellStyle name="Input 7 8 2 2 3" xfId="31774"/>
    <cellStyle name="Input 7 8 2 2 4" xfId="31775"/>
    <cellStyle name="Input 7 8 2 3" xfId="31776"/>
    <cellStyle name="Input 7 8 2 3 2" xfId="31777"/>
    <cellStyle name="Input 7 8 2 3 3" xfId="31778"/>
    <cellStyle name="Input 7 8 2 3 4" xfId="31779"/>
    <cellStyle name="Input 7 8 2 4" xfId="31780"/>
    <cellStyle name="Input 7 8 2 5" xfId="31781"/>
    <cellStyle name="Input 7 8 2 6" xfId="31782"/>
    <cellStyle name="Input 7 8 3" xfId="31783"/>
    <cellStyle name="Input 7 8 3 2" xfId="31784"/>
    <cellStyle name="Input 7 8 3 2 2" xfId="31785"/>
    <cellStyle name="Input 7 8 3 2 3" xfId="31786"/>
    <cellStyle name="Input 7 8 3 2 4" xfId="31787"/>
    <cellStyle name="Input 7 8 3 3" xfId="31788"/>
    <cellStyle name="Input 7 8 3 3 2" xfId="31789"/>
    <cellStyle name="Input 7 8 3 3 3" xfId="31790"/>
    <cellStyle name="Input 7 8 3 3 4" xfId="31791"/>
    <cellStyle name="Input 7 8 3 4" xfId="31792"/>
    <cellStyle name="Input 7 8 3 5" xfId="31793"/>
    <cellStyle name="Input 7 8 3 6" xfId="31794"/>
    <cellStyle name="Input 7 8 4" xfId="31795"/>
    <cellStyle name="Input 7 8 4 2" xfId="31796"/>
    <cellStyle name="Input 7 8 4 3" xfId="31797"/>
    <cellStyle name="Input 7 8 4 4" xfId="31798"/>
    <cellStyle name="Input 7 8 5" xfId="31799"/>
    <cellStyle name="Input 7 8 6" xfId="31800"/>
    <cellStyle name="Input 7 9" xfId="31801"/>
    <cellStyle name="Input 7 9 2" xfId="31802"/>
    <cellStyle name="Input 7 9 2 2" xfId="31803"/>
    <cellStyle name="Input 7 9 2 2 2" xfId="31804"/>
    <cellStyle name="Input 7 9 2 2 3" xfId="31805"/>
    <cellStyle name="Input 7 9 2 2 4" xfId="31806"/>
    <cellStyle name="Input 7 9 2 3" xfId="31807"/>
    <cellStyle name="Input 7 9 2 3 2" xfId="31808"/>
    <cellStyle name="Input 7 9 2 3 3" xfId="31809"/>
    <cellStyle name="Input 7 9 2 3 4" xfId="31810"/>
    <cellStyle name="Input 7 9 2 4" xfId="31811"/>
    <cellStyle name="Input 7 9 2 5" xfId="31812"/>
    <cellStyle name="Input 7 9 2 6" xfId="31813"/>
    <cellStyle name="Input 7 9 3" xfId="31814"/>
    <cellStyle name="Input 7 9 3 2" xfId="31815"/>
    <cellStyle name="Input 7 9 3 2 2" xfId="31816"/>
    <cellStyle name="Input 7 9 3 2 3" xfId="31817"/>
    <cellStyle name="Input 7 9 3 2 4" xfId="31818"/>
    <cellStyle name="Input 7 9 3 3" xfId="31819"/>
    <cellStyle name="Input 7 9 3 3 2" xfId="31820"/>
    <cellStyle name="Input 7 9 3 3 3" xfId="31821"/>
    <cellStyle name="Input 7 9 3 3 4" xfId="31822"/>
    <cellStyle name="Input 7 9 3 4" xfId="31823"/>
    <cellStyle name="Input 7 9 3 5" xfId="31824"/>
    <cellStyle name="Input 7 9 3 6" xfId="31825"/>
    <cellStyle name="Input 7 9 4" xfId="31826"/>
    <cellStyle name="Input 7 9 4 2" xfId="31827"/>
    <cellStyle name="Input 7 9 4 3" xfId="31828"/>
    <cellStyle name="Input 7 9 4 4" xfId="31829"/>
    <cellStyle name="Input 7 9 5" xfId="31830"/>
    <cellStyle name="Input 7 9 6" xfId="31831"/>
    <cellStyle name="Input 8" xfId="31832"/>
    <cellStyle name="Input 8 10" xfId="31833"/>
    <cellStyle name="Input 8 10 2" xfId="31834"/>
    <cellStyle name="Input 8 10 2 2" xfId="31835"/>
    <cellStyle name="Input 8 10 2 2 2" xfId="31836"/>
    <cellStyle name="Input 8 10 2 2 3" xfId="31837"/>
    <cellStyle name="Input 8 10 2 2 4" xfId="31838"/>
    <cellStyle name="Input 8 10 2 3" xfId="31839"/>
    <cellStyle name="Input 8 10 2 3 2" xfId="31840"/>
    <cellStyle name="Input 8 10 2 3 3" xfId="31841"/>
    <cellStyle name="Input 8 10 2 3 4" xfId="31842"/>
    <cellStyle name="Input 8 10 2 4" xfId="31843"/>
    <cellStyle name="Input 8 10 2 5" xfId="31844"/>
    <cellStyle name="Input 8 10 2 6" xfId="31845"/>
    <cellStyle name="Input 8 10 3" xfId="31846"/>
    <cellStyle name="Input 8 10 3 2" xfId="31847"/>
    <cellStyle name="Input 8 10 3 2 2" xfId="31848"/>
    <cellStyle name="Input 8 10 3 2 3" xfId="31849"/>
    <cellStyle name="Input 8 10 3 2 4" xfId="31850"/>
    <cellStyle name="Input 8 10 3 3" xfId="31851"/>
    <cellStyle name="Input 8 10 3 3 2" xfId="31852"/>
    <cellStyle name="Input 8 10 3 3 3" xfId="31853"/>
    <cellStyle name="Input 8 10 3 3 4" xfId="31854"/>
    <cellStyle name="Input 8 10 3 4" xfId="31855"/>
    <cellStyle name="Input 8 10 3 5" xfId="31856"/>
    <cellStyle name="Input 8 10 3 6" xfId="31857"/>
    <cellStyle name="Input 8 10 4" xfId="31858"/>
    <cellStyle name="Input 8 10 5" xfId="31859"/>
    <cellStyle name="Input 8 10 6" xfId="31860"/>
    <cellStyle name="Input 8 11" xfId="31861"/>
    <cellStyle name="Input 8 12" xfId="31862"/>
    <cellStyle name="Input 8 2" xfId="31863"/>
    <cellStyle name="Input 8 2 2" xfId="31864"/>
    <cellStyle name="Input 8 2 2 2" xfId="31865"/>
    <cellStyle name="Input 8 2 2 2 2" xfId="31866"/>
    <cellStyle name="Input 8 2 2 2 2 2" xfId="31867"/>
    <cellStyle name="Input 8 2 2 2 2 3" xfId="31868"/>
    <cellStyle name="Input 8 2 2 2 2 4" xfId="31869"/>
    <cellStyle name="Input 8 2 2 2 3" xfId="31870"/>
    <cellStyle name="Input 8 2 2 2 3 2" xfId="31871"/>
    <cellStyle name="Input 8 2 2 2 3 3" xfId="31872"/>
    <cellStyle name="Input 8 2 2 2 3 4" xfId="31873"/>
    <cellStyle name="Input 8 2 2 2 4" xfId="31874"/>
    <cellStyle name="Input 8 2 2 2 5" xfId="31875"/>
    <cellStyle name="Input 8 2 2 2 6" xfId="31876"/>
    <cellStyle name="Input 8 2 2 3" xfId="31877"/>
    <cellStyle name="Input 8 2 2 3 2" xfId="31878"/>
    <cellStyle name="Input 8 2 2 3 2 2" xfId="31879"/>
    <cellStyle name="Input 8 2 2 3 2 3" xfId="31880"/>
    <cellStyle name="Input 8 2 2 3 2 4" xfId="31881"/>
    <cellStyle name="Input 8 2 2 3 3" xfId="31882"/>
    <cellStyle name="Input 8 2 2 3 3 2" xfId="31883"/>
    <cellStyle name="Input 8 2 2 3 3 3" xfId="31884"/>
    <cellStyle name="Input 8 2 2 3 3 4" xfId="31885"/>
    <cellStyle name="Input 8 2 2 3 4" xfId="31886"/>
    <cellStyle name="Input 8 2 2 3 5" xfId="31887"/>
    <cellStyle name="Input 8 2 2 3 6" xfId="31888"/>
    <cellStyle name="Input 8 2 2 4" xfId="31889"/>
    <cellStyle name="Input 8 2 2 5" xfId="31890"/>
    <cellStyle name="Input 8 2 2 6" xfId="31891"/>
    <cellStyle name="Input 8 2 3" xfId="31892"/>
    <cellStyle name="Input 8 2 4" xfId="31893"/>
    <cellStyle name="Input 8 3" xfId="31894"/>
    <cellStyle name="Input 8 3 2" xfId="31895"/>
    <cellStyle name="Input 8 3 2 2" xfId="31896"/>
    <cellStyle name="Input 8 3 2 2 2" xfId="31897"/>
    <cellStyle name="Input 8 3 2 2 2 2" xfId="31898"/>
    <cellStyle name="Input 8 3 2 2 2 3" xfId="31899"/>
    <cellStyle name="Input 8 3 2 2 2 4" xfId="31900"/>
    <cellStyle name="Input 8 3 2 2 3" xfId="31901"/>
    <cellStyle name="Input 8 3 2 2 3 2" xfId="31902"/>
    <cellStyle name="Input 8 3 2 2 3 3" xfId="31903"/>
    <cellStyle name="Input 8 3 2 2 3 4" xfId="31904"/>
    <cellStyle name="Input 8 3 2 2 4" xfId="31905"/>
    <cellStyle name="Input 8 3 2 2 5" xfId="31906"/>
    <cellStyle name="Input 8 3 2 2 6" xfId="31907"/>
    <cellStyle name="Input 8 3 2 3" xfId="31908"/>
    <cellStyle name="Input 8 3 2 3 2" xfId="31909"/>
    <cellStyle name="Input 8 3 2 3 2 2" xfId="31910"/>
    <cellStyle name="Input 8 3 2 3 2 3" xfId="31911"/>
    <cellStyle name="Input 8 3 2 3 2 4" xfId="31912"/>
    <cellStyle name="Input 8 3 2 3 3" xfId="31913"/>
    <cellStyle name="Input 8 3 2 3 3 2" xfId="31914"/>
    <cellStyle name="Input 8 3 2 3 3 3" xfId="31915"/>
    <cellStyle name="Input 8 3 2 3 3 4" xfId="31916"/>
    <cellStyle name="Input 8 3 2 3 4" xfId="31917"/>
    <cellStyle name="Input 8 3 2 3 5" xfId="31918"/>
    <cellStyle name="Input 8 3 2 3 6" xfId="31919"/>
    <cellStyle name="Input 8 3 2 4" xfId="31920"/>
    <cellStyle name="Input 8 3 2 5" xfId="31921"/>
    <cellStyle name="Input 8 3 2 6" xfId="31922"/>
    <cellStyle name="Input 8 3 3" xfId="31923"/>
    <cellStyle name="Input 8 3 4" xfId="31924"/>
    <cellStyle name="Input 8 4" xfId="31925"/>
    <cellStyle name="Input 8 4 2" xfId="31926"/>
    <cellStyle name="Input 8 4 2 2" xfId="31927"/>
    <cellStyle name="Input 8 4 2 2 2" xfId="31928"/>
    <cellStyle name="Input 8 4 2 2 2 2" xfId="31929"/>
    <cellStyle name="Input 8 4 2 2 2 3" xfId="31930"/>
    <cellStyle name="Input 8 4 2 2 2 4" xfId="31931"/>
    <cellStyle name="Input 8 4 2 2 3" xfId="31932"/>
    <cellStyle name="Input 8 4 2 2 3 2" xfId="31933"/>
    <cellStyle name="Input 8 4 2 2 3 3" xfId="31934"/>
    <cellStyle name="Input 8 4 2 2 3 4" xfId="31935"/>
    <cellStyle name="Input 8 4 2 2 4" xfId="31936"/>
    <cellStyle name="Input 8 4 2 2 5" xfId="31937"/>
    <cellStyle name="Input 8 4 2 2 6" xfId="31938"/>
    <cellStyle name="Input 8 4 2 3" xfId="31939"/>
    <cellStyle name="Input 8 4 2 3 2" xfId="31940"/>
    <cellStyle name="Input 8 4 2 3 2 2" xfId="31941"/>
    <cellStyle name="Input 8 4 2 3 2 3" xfId="31942"/>
    <cellStyle name="Input 8 4 2 3 2 4" xfId="31943"/>
    <cellStyle name="Input 8 4 2 3 3" xfId="31944"/>
    <cellStyle name="Input 8 4 2 3 3 2" xfId="31945"/>
    <cellStyle name="Input 8 4 2 3 3 3" xfId="31946"/>
    <cellStyle name="Input 8 4 2 3 3 4" xfId="31947"/>
    <cellStyle name="Input 8 4 2 3 4" xfId="31948"/>
    <cellStyle name="Input 8 4 2 3 5" xfId="31949"/>
    <cellStyle name="Input 8 4 2 3 6" xfId="31950"/>
    <cellStyle name="Input 8 4 2 4" xfId="31951"/>
    <cellStyle name="Input 8 4 2 5" xfId="31952"/>
    <cellStyle name="Input 8 4 2 6" xfId="31953"/>
    <cellStyle name="Input 8 4 3" xfId="31954"/>
    <cellStyle name="Input 8 4 4" xfId="31955"/>
    <cellStyle name="Input 8 5" xfId="31956"/>
    <cellStyle name="Input 8 5 2" xfId="31957"/>
    <cellStyle name="Input 8 5 2 2" xfId="31958"/>
    <cellStyle name="Input 8 5 2 2 2" xfId="31959"/>
    <cellStyle name="Input 8 5 2 2 2 2" xfId="31960"/>
    <cellStyle name="Input 8 5 2 2 2 3" xfId="31961"/>
    <cellStyle name="Input 8 5 2 2 2 4" xfId="31962"/>
    <cellStyle name="Input 8 5 2 2 3" xfId="31963"/>
    <cellStyle name="Input 8 5 2 2 3 2" xfId="31964"/>
    <cellStyle name="Input 8 5 2 2 3 3" xfId="31965"/>
    <cellStyle name="Input 8 5 2 2 3 4" xfId="31966"/>
    <cellStyle name="Input 8 5 2 2 4" xfId="31967"/>
    <cellStyle name="Input 8 5 2 2 5" xfId="31968"/>
    <cellStyle name="Input 8 5 2 2 6" xfId="31969"/>
    <cellStyle name="Input 8 5 2 3" xfId="31970"/>
    <cellStyle name="Input 8 5 2 3 2" xfId="31971"/>
    <cellStyle name="Input 8 5 2 3 2 2" xfId="31972"/>
    <cellStyle name="Input 8 5 2 3 2 3" xfId="31973"/>
    <cellStyle name="Input 8 5 2 3 2 4" xfId="31974"/>
    <cellStyle name="Input 8 5 2 3 3" xfId="31975"/>
    <cellStyle name="Input 8 5 2 3 3 2" xfId="31976"/>
    <cellStyle name="Input 8 5 2 3 3 3" xfId="31977"/>
    <cellStyle name="Input 8 5 2 3 3 4" xfId="31978"/>
    <cellStyle name="Input 8 5 2 3 4" xfId="31979"/>
    <cellStyle name="Input 8 5 2 3 5" xfId="31980"/>
    <cellStyle name="Input 8 5 2 3 6" xfId="31981"/>
    <cellStyle name="Input 8 5 2 4" xfId="31982"/>
    <cellStyle name="Input 8 5 2 5" xfId="31983"/>
    <cellStyle name="Input 8 5 2 6" xfId="31984"/>
    <cellStyle name="Input 8 5 3" xfId="31985"/>
    <cellStyle name="Input 8 5 4" xfId="31986"/>
    <cellStyle name="Input 8 6" xfId="31987"/>
    <cellStyle name="Input 8 6 2" xfId="31988"/>
    <cellStyle name="Input 8 6 2 2" xfId="31989"/>
    <cellStyle name="Input 8 6 2 2 2" xfId="31990"/>
    <cellStyle name="Input 8 6 2 2 3" xfId="31991"/>
    <cellStyle name="Input 8 6 2 2 4" xfId="31992"/>
    <cellStyle name="Input 8 6 2 3" xfId="31993"/>
    <cellStyle name="Input 8 6 2 3 2" xfId="31994"/>
    <cellStyle name="Input 8 6 2 3 3" xfId="31995"/>
    <cellStyle name="Input 8 6 2 3 4" xfId="31996"/>
    <cellStyle name="Input 8 6 2 4" xfId="31997"/>
    <cellStyle name="Input 8 6 2 5" xfId="31998"/>
    <cellStyle name="Input 8 6 2 6" xfId="31999"/>
    <cellStyle name="Input 8 6 3" xfId="32000"/>
    <cellStyle name="Input 8 6 3 2" xfId="32001"/>
    <cellStyle name="Input 8 6 3 2 2" xfId="32002"/>
    <cellStyle name="Input 8 6 3 2 3" xfId="32003"/>
    <cellStyle name="Input 8 6 3 2 4" xfId="32004"/>
    <cellStyle name="Input 8 6 3 3" xfId="32005"/>
    <cellStyle name="Input 8 6 3 3 2" xfId="32006"/>
    <cellStyle name="Input 8 6 3 3 3" xfId="32007"/>
    <cellStyle name="Input 8 6 3 3 4" xfId="32008"/>
    <cellStyle name="Input 8 6 3 4" xfId="32009"/>
    <cellStyle name="Input 8 6 3 5" xfId="32010"/>
    <cellStyle name="Input 8 6 3 6" xfId="32011"/>
    <cellStyle name="Input 8 6 4" xfId="32012"/>
    <cellStyle name="Input 8 6 4 2" xfId="32013"/>
    <cellStyle name="Input 8 6 4 3" xfId="32014"/>
    <cellStyle name="Input 8 6 4 4" xfId="32015"/>
    <cellStyle name="Input 8 6 5" xfId="32016"/>
    <cellStyle name="Input 8 6 6" xfId="32017"/>
    <cellStyle name="Input 8 7" xfId="32018"/>
    <cellStyle name="Input 8 7 2" xfId="32019"/>
    <cellStyle name="Input 8 7 2 2" xfId="32020"/>
    <cellStyle name="Input 8 7 2 2 2" xfId="32021"/>
    <cellStyle name="Input 8 7 2 2 3" xfId="32022"/>
    <cellStyle name="Input 8 7 2 2 4" xfId="32023"/>
    <cellStyle name="Input 8 7 2 3" xfId="32024"/>
    <cellStyle name="Input 8 7 2 3 2" xfId="32025"/>
    <cellStyle name="Input 8 7 2 3 3" xfId="32026"/>
    <cellStyle name="Input 8 7 2 3 4" xfId="32027"/>
    <cellStyle name="Input 8 7 2 4" xfId="32028"/>
    <cellStyle name="Input 8 7 2 5" xfId="32029"/>
    <cellStyle name="Input 8 7 2 6" xfId="32030"/>
    <cellStyle name="Input 8 7 3" xfId="32031"/>
    <cellStyle name="Input 8 7 3 2" xfId="32032"/>
    <cellStyle name="Input 8 7 3 2 2" xfId="32033"/>
    <cellStyle name="Input 8 7 3 2 3" xfId="32034"/>
    <cellStyle name="Input 8 7 3 2 4" xfId="32035"/>
    <cellStyle name="Input 8 7 3 3" xfId="32036"/>
    <cellStyle name="Input 8 7 3 3 2" xfId="32037"/>
    <cellStyle name="Input 8 7 3 3 3" xfId="32038"/>
    <cellStyle name="Input 8 7 3 3 4" xfId="32039"/>
    <cellStyle name="Input 8 7 3 4" xfId="32040"/>
    <cellStyle name="Input 8 7 3 5" xfId="32041"/>
    <cellStyle name="Input 8 7 3 6" xfId="32042"/>
    <cellStyle name="Input 8 7 4" xfId="32043"/>
    <cellStyle name="Input 8 7 4 2" xfId="32044"/>
    <cellStyle name="Input 8 7 4 3" xfId="32045"/>
    <cellStyle name="Input 8 7 4 4" xfId="32046"/>
    <cellStyle name="Input 8 7 5" xfId="32047"/>
    <cellStyle name="Input 8 7 6" xfId="32048"/>
    <cellStyle name="Input 8 8" xfId="32049"/>
    <cellStyle name="Input 8 8 2" xfId="32050"/>
    <cellStyle name="Input 8 8 2 2" xfId="32051"/>
    <cellStyle name="Input 8 8 2 2 2" xfId="32052"/>
    <cellStyle name="Input 8 8 2 2 3" xfId="32053"/>
    <cellStyle name="Input 8 8 2 2 4" xfId="32054"/>
    <cellStyle name="Input 8 8 2 3" xfId="32055"/>
    <cellStyle name="Input 8 8 2 3 2" xfId="32056"/>
    <cellStyle name="Input 8 8 2 3 3" xfId="32057"/>
    <cellStyle name="Input 8 8 2 3 4" xfId="32058"/>
    <cellStyle name="Input 8 8 2 4" xfId="32059"/>
    <cellStyle name="Input 8 8 2 5" xfId="32060"/>
    <cellStyle name="Input 8 8 2 6" xfId="32061"/>
    <cellStyle name="Input 8 8 3" xfId="32062"/>
    <cellStyle name="Input 8 8 3 2" xfId="32063"/>
    <cellStyle name="Input 8 8 3 2 2" xfId="32064"/>
    <cellStyle name="Input 8 8 3 2 3" xfId="32065"/>
    <cellStyle name="Input 8 8 3 2 4" xfId="32066"/>
    <cellStyle name="Input 8 8 3 3" xfId="32067"/>
    <cellStyle name="Input 8 8 3 3 2" xfId="32068"/>
    <cellStyle name="Input 8 8 3 3 3" xfId="32069"/>
    <cellStyle name="Input 8 8 3 3 4" xfId="32070"/>
    <cellStyle name="Input 8 8 3 4" xfId="32071"/>
    <cellStyle name="Input 8 8 3 5" xfId="32072"/>
    <cellStyle name="Input 8 8 3 6" xfId="32073"/>
    <cellStyle name="Input 8 8 4" xfId="32074"/>
    <cellStyle name="Input 8 8 4 2" xfId="32075"/>
    <cellStyle name="Input 8 8 4 3" xfId="32076"/>
    <cellStyle name="Input 8 8 4 4" xfId="32077"/>
    <cellStyle name="Input 8 8 5" xfId="32078"/>
    <cellStyle name="Input 8 8 6" xfId="32079"/>
    <cellStyle name="Input 8 9" xfId="32080"/>
    <cellStyle name="Input 8 9 2" xfId="32081"/>
    <cellStyle name="Input 8 9 2 2" xfId="32082"/>
    <cellStyle name="Input 8 9 2 2 2" xfId="32083"/>
    <cellStyle name="Input 8 9 2 2 3" xfId="32084"/>
    <cellStyle name="Input 8 9 2 2 4" xfId="32085"/>
    <cellStyle name="Input 8 9 2 3" xfId="32086"/>
    <cellStyle name="Input 8 9 2 3 2" xfId="32087"/>
    <cellStyle name="Input 8 9 2 3 3" xfId="32088"/>
    <cellStyle name="Input 8 9 2 3 4" xfId="32089"/>
    <cellStyle name="Input 8 9 2 4" xfId="32090"/>
    <cellStyle name="Input 8 9 2 5" xfId="32091"/>
    <cellStyle name="Input 8 9 2 6" xfId="32092"/>
    <cellStyle name="Input 8 9 3" xfId="32093"/>
    <cellStyle name="Input 8 9 3 2" xfId="32094"/>
    <cellStyle name="Input 8 9 3 2 2" xfId="32095"/>
    <cellStyle name="Input 8 9 3 2 3" xfId="32096"/>
    <cellStyle name="Input 8 9 3 2 4" xfId="32097"/>
    <cellStyle name="Input 8 9 3 3" xfId="32098"/>
    <cellStyle name="Input 8 9 3 3 2" xfId="32099"/>
    <cellStyle name="Input 8 9 3 3 3" xfId="32100"/>
    <cellStyle name="Input 8 9 3 3 4" xfId="32101"/>
    <cellStyle name="Input 8 9 3 4" xfId="32102"/>
    <cellStyle name="Input 8 9 3 5" xfId="32103"/>
    <cellStyle name="Input 8 9 3 6" xfId="32104"/>
    <cellStyle name="Input 8 9 4" xfId="32105"/>
    <cellStyle name="Input 8 9 4 2" xfId="32106"/>
    <cellStyle name="Input 8 9 4 3" xfId="32107"/>
    <cellStyle name="Input 8 9 4 4" xfId="32108"/>
    <cellStyle name="Input 8 9 5" xfId="32109"/>
    <cellStyle name="Input 8 9 6" xfId="32110"/>
    <cellStyle name="Input 9" xfId="32111"/>
    <cellStyle name="Input 9 10" xfId="32112"/>
    <cellStyle name="Input 9 10 2" xfId="32113"/>
    <cellStyle name="Input 9 10 2 2" xfId="32114"/>
    <cellStyle name="Input 9 10 2 2 2" xfId="32115"/>
    <cellStyle name="Input 9 10 2 2 3" xfId="32116"/>
    <cellStyle name="Input 9 10 2 2 4" xfId="32117"/>
    <cellStyle name="Input 9 10 2 3" xfId="32118"/>
    <cellStyle name="Input 9 10 2 3 2" xfId="32119"/>
    <cellStyle name="Input 9 10 2 3 3" xfId="32120"/>
    <cellStyle name="Input 9 10 2 3 4" xfId="32121"/>
    <cellStyle name="Input 9 10 2 4" xfId="32122"/>
    <cellStyle name="Input 9 10 2 5" xfId="32123"/>
    <cellStyle name="Input 9 10 2 6" xfId="32124"/>
    <cellStyle name="Input 9 10 3" xfId="32125"/>
    <cellStyle name="Input 9 10 3 2" xfId="32126"/>
    <cellStyle name="Input 9 10 3 2 2" xfId="32127"/>
    <cellStyle name="Input 9 10 3 2 3" xfId="32128"/>
    <cellStyle name="Input 9 10 3 2 4" xfId="32129"/>
    <cellStyle name="Input 9 10 3 3" xfId="32130"/>
    <cellStyle name="Input 9 10 3 3 2" xfId="32131"/>
    <cellStyle name="Input 9 10 3 3 3" xfId="32132"/>
    <cellStyle name="Input 9 10 3 3 4" xfId="32133"/>
    <cellStyle name="Input 9 10 3 4" xfId="32134"/>
    <cellStyle name="Input 9 10 3 5" xfId="32135"/>
    <cellStyle name="Input 9 10 3 6" xfId="32136"/>
    <cellStyle name="Input 9 10 4" xfId="32137"/>
    <cellStyle name="Input 9 10 5" xfId="32138"/>
    <cellStyle name="Input 9 10 6" xfId="32139"/>
    <cellStyle name="Input 9 11" xfId="32140"/>
    <cellStyle name="Input 9 12" xfId="32141"/>
    <cellStyle name="Input 9 2" xfId="32142"/>
    <cellStyle name="Input 9 2 2" xfId="32143"/>
    <cellStyle name="Input 9 2 2 2" xfId="32144"/>
    <cellStyle name="Input 9 2 2 2 2" xfId="32145"/>
    <cellStyle name="Input 9 2 2 2 2 2" xfId="32146"/>
    <cellStyle name="Input 9 2 2 2 2 3" xfId="32147"/>
    <cellStyle name="Input 9 2 2 2 2 4" xfId="32148"/>
    <cellStyle name="Input 9 2 2 2 3" xfId="32149"/>
    <cellStyle name="Input 9 2 2 2 3 2" xfId="32150"/>
    <cellStyle name="Input 9 2 2 2 3 3" xfId="32151"/>
    <cellStyle name="Input 9 2 2 2 3 4" xfId="32152"/>
    <cellStyle name="Input 9 2 2 2 4" xfId="32153"/>
    <cellStyle name="Input 9 2 2 2 5" xfId="32154"/>
    <cellStyle name="Input 9 2 2 2 6" xfId="32155"/>
    <cellStyle name="Input 9 2 2 3" xfId="32156"/>
    <cellStyle name="Input 9 2 2 3 2" xfId="32157"/>
    <cellStyle name="Input 9 2 2 3 2 2" xfId="32158"/>
    <cellStyle name="Input 9 2 2 3 2 3" xfId="32159"/>
    <cellStyle name="Input 9 2 2 3 2 4" xfId="32160"/>
    <cellStyle name="Input 9 2 2 3 3" xfId="32161"/>
    <cellStyle name="Input 9 2 2 3 3 2" xfId="32162"/>
    <cellStyle name="Input 9 2 2 3 3 3" xfId="32163"/>
    <cellStyle name="Input 9 2 2 3 3 4" xfId="32164"/>
    <cellStyle name="Input 9 2 2 3 4" xfId="32165"/>
    <cellStyle name="Input 9 2 2 3 5" xfId="32166"/>
    <cellStyle name="Input 9 2 2 3 6" xfId="32167"/>
    <cellStyle name="Input 9 2 2 4" xfId="32168"/>
    <cellStyle name="Input 9 2 2 5" xfId="32169"/>
    <cellStyle name="Input 9 2 2 6" xfId="32170"/>
    <cellStyle name="Input 9 2 3" xfId="32171"/>
    <cellStyle name="Input 9 2 4" xfId="32172"/>
    <cellStyle name="Input 9 3" xfId="32173"/>
    <cellStyle name="Input 9 3 2" xfId="32174"/>
    <cellStyle name="Input 9 3 2 2" xfId="32175"/>
    <cellStyle name="Input 9 3 2 2 2" xfId="32176"/>
    <cellStyle name="Input 9 3 2 2 2 2" xfId="32177"/>
    <cellStyle name="Input 9 3 2 2 2 3" xfId="32178"/>
    <cellStyle name="Input 9 3 2 2 2 4" xfId="32179"/>
    <cellStyle name="Input 9 3 2 2 3" xfId="32180"/>
    <cellStyle name="Input 9 3 2 2 3 2" xfId="32181"/>
    <cellStyle name="Input 9 3 2 2 3 3" xfId="32182"/>
    <cellStyle name="Input 9 3 2 2 3 4" xfId="32183"/>
    <cellStyle name="Input 9 3 2 2 4" xfId="32184"/>
    <cellStyle name="Input 9 3 2 2 5" xfId="32185"/>
    <cellStyle name="Input 9 3 2 2 6" xfId="32186"/>
    <cellStyle name="Input 9 3 2 3" xfId="32187"/>
    <cellStyle name="Input 9 3 2 3 2" xfId="32188"/>
    <cellStyle name="Input 9 3 2 3 2 2" xfId="32189"/>
    <cellStyle name="Input 9 3 2 3 2 3" xfId="32190"/>
    <cellStyle name="Input 9 3 2 3 2 4" xfId="32191"/>
    <cellStyle name="Input 9 3 2 3 3" xfId="32192"/>
    <cellStyle name="Input 9 3 2 3 3 2" xfId="32193"/>
    <cellStyle name="Input 9 3 2 3 3 3" xfId="32194"/>
    <cellStyle name="Input 9 3 2 3 3 4" xfId="32195"/>
    <cellStyle name="Input 9 3 2 3 4" xfId="32196"/>
    <cellStyle name="Input 9 3 2 3 5" xfId="32197"/>
    <cellStyle name="Input 9 3 2 3 6" xfId="32198"/>
    <cellStyle name="Input 9 3 2 4" xfId="32199"/>
    <cellStyle name="Input 9 3 2 5" xfId="32200"/>
    <cellStyle name="Input 9 3 2 6" xfId="32201"/>
    <cellStyle name="Input 9 3 3" xfId="32202"/>
    <cellStyle name="Input 9 3 4" xfId="32203"/>
    <cellStyle name="Input 9 4" xfId="32204"/>
    <cellStyle name="Input 9 4 2" xfId="32205"/>
    <cellStyle name="Input 9 4 2 2" xfId="32206"/>
    <cellStyle name="Input 9 4 2 2 2" xfId="32207"/>
    <cellStyle name="Input 9 4 2 2 2 2" xfId="32208"/>
    <cellStyle name="Input 9 4 2 2 2 3" xfId="32209"/>
    <cellStyle name="Input 9 4 2 2 2 4" xfId="32210"/>
    <cellStyle name="Input 9 4 2 2 3" xfId="32211"/>
    <cellStyle name="Input 9 4 2 2 3 2" xfId="32212"/>
    <cellStyle name="Input 9 4 2 2 3 3" xfId="32213"/>
    <cellStyle name="Input 9 4 2 2 3 4" xfId="32214"/>
    <cellStyle name="Input 9 4 2 2 4" xfId="32215"/>
    <cellStyle name="Input 9 4 2 2 5" xfId="32216"/>
    <cellStyle name="Input 9 4 2 2 6" xfId="32217"/>
    <cellStyle name="Input 9 4 2 3" xfId="32218"/>
    <cellStyle name="Input 9 4 2 3 2" xfId="32219"/>
    <cellStyle name="Input 9 4 2 3 2 2" xfId="32220"/>
    <cellStyle name="Input 9 4 2 3 2 3" xfId="32221"/>
    <cellStyle name="Input 9 4 2 3 2 4" xfId="32222"/>
    <cellStyle name="Input 9 4 2 3 3" xfId="32223"/>
    <cellStyle name="Input 9 4 2 3 3 2" xfId="32224"/>
    <cellStyle name="Input 9 4 2 3 3 3" xfId="32225"/>
    <cellStyle name="Input 9 4 2 3 3 4" xfId="32226"/>
    <cellStyle name="Input 9 4 2 3 4" xfId="32227"/>
    <cellStyle name="Input 9 4 2 3 5" xfId="32228"/>
    <cellStyle name="Input 9 4 2 3 6" xfId="32229"/>
    <cellStyle name="Input 9 4 2 4" xfId="32230"/>
    <cellStyle name="Input 9 4 2 5" xfId="32231"/>
    <cellStyle name="Input 9 4 2 6" xfId="32232"/>
    <cellStyle name="Input 9 4 3" xfId="32233"/>
    <cellStyle name="Input 9 4 4" xfId="32234"/>
    <cellStyle name="Input 9 5" xfId="32235"/>
    <cellStyle name="Input 9 5 2" xfId="32236"/>
    <cellStyle name="Input 9 5 2 2" xfId="32237"/>
    <cellStyle name="Input 9 5 2 2 2" xfId="32238"/>
    <cellStyle name="Input 9 5 2 2 2 2" xfId="32239"/>
    <cellStyle name="Input 9 5 2 2 2 3" xfId="32240"/>
    <cellStyle name="Input 9 5 2 2 2 4" xfId="32241"/>
    <cellStyle name="Input 9 5 2 2 3" xfId="32242"/>
    <cellStyle name="Input 9 5 2 2 3 2" xfId="32243"/>
    <cellStyle name="Input 9 5 2 2 3 3" xfId="32244"/>
    <cellStyle name="Input 9 5 2 2 3 4" xfId="32245"/>
    <cellStyle name="Input 9 5 2 2 4" xfId="32246"/>
    <cellStyle name="Input 9 5 2 2 5" xfId="32247"/>
    <cellStyle name="Input 9 5 2 2 6" xfId="32248"/>
    <cellStyle name="Input 9 5 2 3" xfId="32249"/>
    <cellStyle name="Input 9 5 2 3 2" xfId="32250"/>
    <cellStyle name="Input 9 5 2 3 2 2" xfId="32251"/>
    <cellStyle name="Input 9 5 2 3 2 3" xfId="32252"/>
    <cellStyle name="Input 9 5 2 3 2 4" xfId="32253"/>
    <cellStyle name="Input 9 5 2 3 3" xfId="32254"/>
    <cellStyle name="Input 9 5 2 3 3 2" xfId="32255"/>
    <cellStyle name="Input 9 5 2 3 3 3" xfId="32256"/>
    <cellStyle name="Input 9 5 2 3 3 4" xfId="32257"/>
    <cellStyle name="Input 9 5 2 3 4" xfId="32258"/>
    <cellStyle name="Input 9 5 2 3 5" xfId="32259"/>
    <cellStyle name="Input 9 5 2 3 6" xfId="32260"/>
    <cellStyle name="Input 9 5 2 4" xfId="32261"/>
    <cellStyle name="Input 9 5 2 5" xfId="32262"/>
    <cellStyle name="Input 9 5 2 6" xfId="32263"/>
    <cellStyle name="Input 9 5 3" xfId="32264"/>
    <cellStyle name="Input 9 5 4" xfId="32265"/>
    <cellStyle name="Input 9 6" xfId="32266"/>
    <cellStyle name="Input 9 6 2" xfId="32267"/>
    <cellStyle name="Input 9 6 2 2" xfId="32268"/>
    <cellStyle name="Input 9 6 2 2 2" xfId="32269"/>
    <cellStyle name="Input 9 6 2 2 3" xfId="32270"/>
    <cellStyle name="Input 9 6 2 2 4" xfId="32271"/>
    <cellStyle name="Input 9 6 2 3" xfId="32272"/>
    <cellStyle name="Input 9 6 2 3 2" xfId="32273"/>
    <cellStyle name="Input 9 6 2 3 3" xfId="32274"/>
    <cellStyle name="Input 9 6 2 3 4" xfId="32275"/>
    <cellStyle name="Input 9 6 2 4" xfId="32276"/>
    <cellStyle name="Input 9 6 2 5" xfId="32277"/>
    <cellStyle name="Input 9 6 2 6" xfId="32278"/>
    <cellStyle name="Input 9 6 3" xfId="32279"/>
    <cellStyle name="Input 9 6 3 2" xfId="32280"/>
    <cellStyle name="Input 9 6 3 2 2" xfId="32281"/>
    <cellStyle name="Input 9 6 3 2 3" xfId="32282"/>
    <cellStyle name="Input 9 6 3 2 4" xfId="32283"/>
    <cellStyle name="Input 9 6 3 3" xfId="32284"/>
    <cellStyle name="Input 9 6 3 3 2" xfId="32285"/>
    <cellStyle name="Input 9 6 3 3 3" xfId="32286"/>
    <cellStyle name="Input 9 6 3 3 4" xfId="32287"/>
    <cellStyle name="Input 9 6 3 4" xfId="32288"/>
    <cellStyle name="Input 9 6 3 5" xfId="32289"/>
    <cellStyle name="Input 9 6 3 6" xfId="32290"/>
    <cellStyle name="Input 9 6 4" xfId="32291"/>
    <cellStyle name="Input 9 6 4 2" xfId="32292"/>
    <cellStyle name="Input 9 6 4 3" xfId="32293"/>
    <cellStyle name="Input 9 6 4 4" xfId="32294"/>
    <cellStyle name="Input 9 6 5" xfId="32295"/>
    <cellStyle name="Input 9 6 6" xfId="32296"/>
    <cellStyle name="Input 9 7" xfId="32297"/>
    <cellStyle name="Input 9 7 2" xfId="32298"/>
    <cellStyle name="Input 9 7 2 2" xfId="32299"/>
    <cellStyle name="Input 9 7 2 2 2" xfId="32300"/>
    <cellStyle name="Input 9 7 2 2 3" xfId="32301"/>
    <cellStyle name="Input 9 7 2 2 4" xfId="32302"/>
    <cellStyle name="Input 9 7 2 3" xfId="32303"/>
    <cellStyle name="Input 9 7 2 3 2" xfId="32304"/>
    <cellStyle name="Input 9 7 2 3 3" xfId="32305"/>
    <cellStyle name="Input 9 7 2 3 4" xfId="32306"/>
    <cellStyle name="Input 9 7 2 4" xfId="32307"/>
    <cellStyle name="Input 9 7 2 5" xfId="32308"/>
    <cellStyle name="Input 9 7 2 6" xfId="32309"/>
    <cellStyle name="Input 9 7 3" xfId="32310"/>
    <cellStyle name="Input 9 7 3 2" xfId="32311"/>
    <cellStyle name="Input 9 7 3 2 2" xfId="32312"/>
    <cellStyle name="Input 9 7 3 2 3" xfId="32313"/>
    <cellStyle name="Input 9 7 3 2 4" xfId="32314"/>
    <cellStyle name="Input 9 7 3 3" xfId="32315"/>
    <cellStyle name="Input 9 7 3 3 2" xfId="32316"/>
    <cellStyle name="Input 9 7 3 3 3" xfId="32317"/>
    <cellStyle name="Input 9 7 3 3 4" xfId="32318"/>
    <cellStyle name="Input 9 7 3 4" xfId="32319"/>
    <cellStyle name="Input 9 7 3 5" xfId="32320"/>
    <cellStyle name="Input 9 7 3 6" xfId="32321"/>
    <cellStyle name="Input 9 7 4" xfId="32322"/>
    <cellStyle name="Input 9 7 4 2" xfId="32323"/>
    <cellStyle name="Input 9 7 4 3" xfId="32324"/>
    <cellStyle name="Input 9 7 4 4" xfId="32325"/>
    <cellStyle name="Input 9 7 5" xfId="32326"/>
    <cellStyle name="Input 9 7 6" xfId="32327"/>
    <cellStyle name="Input 9 8" xfId="32328"/>
    <cellStyle name="Input 9 8 2" xfId="32329"/>
    <cellStyle name="Input 9 8 2 2" xfId="32330"/>
    <cellStyle name="Input 9 8 2 2 2" xfId="32331"/>
    <cellStyle name="Input 9 8 2 2 3" xfId="32332"/>
    <cellStyle name="Input 9 8 2 2 4" xfId="32333"/>
    <cellStyle name="Input 9 8 2 3" xfId="32334"/>
    <cellStyle name="Input 9 8 2 3 2" xfId="32335"/>
    <cellStyle name="Input 9 8 2 3 3" xfId="32336"/>
    <cellStyle name="Input 9 8 2 3 4" xfId="32337"/>
    <cellStyle name="Input 9 8 2 4" xfId="32338"/>
    <cellStyle name="Input 9 8 2 5" xfId="32339"/>
    <cellStyle name="Input 9 8 2 6" xfId="32340"/>
    <cellStyle name="Input 9 8 3" xfId="32341"/>
    <cellStyle name="Input 9 8 3 2" xfId="32342"/>
    <cellStyle name="Input 9 8 3 2 2" xfId="32343"/>
    <cellStyle name="Input 9 8 3 2 3" xfId="32344"/>
    <cellStyle name="Input 9 8 3 2 4" xfId="32345"/>
    <cellStyle name="Input 9 8 3 3" xfId="32346"/>
    <cellStyle name="Input 9 8 3 3 2" xfId="32347"/>
    <cellStyle name="Input 9 8 3 3 3" xfId="32348"/>
    <cellStyle name="Input 9 8 3 3 4" xfId="32349"/>
    <cellStyle name="Input 9 8 3 4" xfId="32350"/>
    <cellStyle name="Input 9 8 3 5" xfId="32351"/>
    <cellStyle name="Input 9 8 3 6" xfId="32352"/>
    <cellStyle name="Input 9 8 4" xfId="32353"/>
    <cellStyle name="Input 9 8 4 2" xfId="32354"/>
    <cellStyle name="Input 9 8 4 3" xfId="32355"/>
    <cellStyle name="Input 9 8 4 4" xfId="32356"/>
    <cellStyle name="Input 9 8 5" xfId="32357"/>
    <cellStyle name="Input 9 8 6" xfId="32358"/>
    <cellStyle name="Input 9 9" xfId="32359"/>
    <cellStyle name="Input 9 9 2" xfId="32360"/>
    <cellStyle name="Input 9 9 2 2" xfId="32361"/>
    <cellStyle name="Input 9 9 2 2 2" xfId="32362"/>
    <cellStyle name="Input 9 9 2 2 3" xfId="32363"/>
    <cellStyle name="Input 9 9 2 2 4" xfId="32364"/>
    <cellStyle name="Input 9 9 2 3" xfId="32365"/>
    <cellStyle name="Input 9 9 2 3 2" xfId="32366"/>
    <cellStyle name="Input 9 9 2 3 3" xfId="32367"/>
    <cellStyle name="Input 9 9 2 3 4" xfId="32368"/>
    <cellStyle name="Input 9 9 2 4" xfId="32369"/>
    <cellStyle name="Input 9 9 2 5" xfId="32370"/>
    <cellStyle name="Input 9 9 2 6" xfId="32371"/>
    <cellStyle name="Input 9 9 3" xfId="32372"/>
    <cellStyle name="Input 9 9 3 2" xfId="32373"/>
    <cellStyle name="Input 9 9 3 2 2" xfId="32374"/>
    <cellStyle name="Input 9 9 3 2 3" xfId="32375"/>
    <cellStyle name="Input 9 9 3 2 4" xfId="32376"/>
    <cellStyle name="Input 9 9 3 3" xfId="32377"/>
    <cellStyle name="Input 9 9 3 3 2" xfId="32378"/>
    <cellStyle name="Input 9 9 3 3 3" xfId="32379"/>
    <cellStyle name="Input 9 9 3 3 4" xfId="32380"/>
    <cellStyle name="Input 9 9 3 4" xfId="32381"/>
    <cellStyle name="Input 9 9 3 5" xfId="32382"/>
    <cellStyle name="Input 9 9 3 6" xfId="32383"/>
    <cellStyle name="Input 9 9 4" xfId="32384"/>
    <cellStyle name="Input 9 9 4 2" xfId="32385"/>
    <cellStyle name="Input 9 9 4 3" xfId="32386"/>
    <cellStyle name="Input 9 9 4 4" xfId="32387"/>
    <cellStyle name="Input 9 9 5" xfId="32388"/>
    <cellStyle name="Input 9 9 6" xfId="32389"/>
    <cellStyle name="Input Cells" xfId="32390"/>
    <cellStyle name="Input Cells 10" xfId="32391"/>
    <cellStyle name="Input Cells 11" xfId="32392"/>
    <cellStyle name="Input Cells 12" xfId="32393"/>
    <cellStyle name="Input Cells 13" xfId="32394"/>
    <cellStyle name="Input Cells 14" xfId="32395"/>
    <cellStyle name="Input Cells 15" xfId="32396"/>
    <cellStyle name="Input Cells 16" xfId="32397"/>
    <cellStyle name="Input Cells 17" xfId="32398"/>
    <cellStyle name="Input Cells 18" xfId="32399"/>
    <cellStyle name="Input Cells 19" xfId="32400"/>
    <cellStyle name="Input Cells 2" xfId="32401"/>
    <cellStyle name="Input Cells 20" xfId="32402"/>
    <cellStyle name="Input Cells 21" xfId="32403"/>
    <cellStyle name="Input Cells 3" xfId="32404"/>
    <cellStyle name="Input Cells 4" xfId="32405"/>
    <cellStyle name="Input Cells 5" xfId="32406"/>
    <cellStyle name="Input Cells 6" xfId="32407"/>
    <cellStyle name="Input Cells 7" xfId="32408"/>
    <cellStyle name="Input Cells 8" xfId="32409"/>
    <cellStyle name="Input Cells 9" xfId="32410"/>
    <cellStyle name="InputData" xfId="32411"/>
    <cellStyle name="InputTag" xfId="32412"/>
    <cellStyle name="InputTime" xfId="32413"/>
    <cellStyle name="Linked Cell" xfId="32414"/>
    <cellStyle name="Linked Cell 2" xfId="32415"/>
    <cellStyle name="Linked Cells" xfId="32416"/>
    <cellStyle name="Linked Cells 10" xfId="32417"/>
    <cellStyle name="Linked Cells 11" xfId="32418"/>
    <cellStyle name="Linked Cells 12" xfId="32419"/>
    <cellStyle name="Linked Cells 13" xfId="32420"/>
    <cellStyle name="Linked Cells 14" xfId="32421"/>
    <cellStyle name="Linked Cells 15" xfId="32422"/>
    <cellStyle name="Linked Cells 16" xfId="32423"/>
    <cellStyle name="Linked Cells 17" xfId="32424"/>
    <cellStyle name="Linked Cells 18" xfId="32425"/>
    <cellStyle name="Linked Cells 19" xfId="32426"/>
    <cellStyle name="Linked Cells 2" xfId="32427"/>
    <cellStyle name="Linked Cells 20" xfId="32428"/>
    <cellStyle name="Linked Cells 21" xfId="32429"/>
    <cellStyle name="Linked Cells 3" xfId="32430"/>
    <cellStyle name="Linked Cells 4" xfId="32431"/>
    <cellStyle name="Linked Cells 5" xfId="32432"/>
    <cellStyle name="Linked Cells 6" xfId="32433"/>
    <cellStyle name="Linked Cells 7" xfId="32434"/>
    <cellStyle name="Linked Cells 8" xfId="32435"/>
    <cellStyle name="Linked Cells 9" xfId="32436"/>
    <cellStyle name="Millares 10" xfId="32437"/>
    <cellStyle name="Millares 10 2" xfId="32438"/>
    <cellStyle name="Millares 11" xfId="32439"/>
    <cellStyle name="Millares 11 2" xfId="32440"/>
    <cellStyle name="Millares 12" xfId="32441"/>
    <cellStyle name="Millares 12 2" xfId="32442"/>
    <cellStyle name="Millares 12 3" xfId="32443"/>
    <cellStyle name="Millares 13" xfId="32444"/>
    <cellStyle name="Millares 13 2" xfId="32445"/>
    <cellStyle name="Millares 13 3" xfId="32446"/>
    <cellStyle name="Millares 14" xfId="32447"/>
    <cellStyle name="Millares 14 2" xfId="32448"/>
    <cellStyle name="Millares 14 3" xfId="32449"/>
    <cellStyle name="Millares 15" xfId="32450"/>
    <cellStyle name="Millares 16" xfId="32451"/>
    <cellStyle name="Millares 17" xfId="32452"/>
    <cellStyle name="Millares 18" xfId="32453"/>
    <cellStyle name="Millares 18 2" xfId="32454"/>
    <cellStyle name="Millares 19" xfId="32455"/>
    <cellStyle name="Millares 2" xfId="32456"/>
    <cellStyle name="Millares 2 10" xfId="32457"/>
    <cellStyle name="Millares 2 10 2" xfId="32458"/>
    <cellStyle name="Millares 2 11" xfId="32459"/>
    <cellStyle name="Millares 2 11 2" xfId="32460"/>
    <cellStyle name="Millares 2 12" xfId="32461"/>
    <cellStyle name="Millares 2 12 2" xfId="32462"/>
    <cellStyle name="Millares 2 13" xfId="32463"/>
    <cellStyle name="Millares 2 13 2" xfId="32464"/>
    <cellStyle name="Millares 2 14" xfId="32465"/>
    <cellStyle name="Millares 2 14 2" xfId="32466"/>
    <cellStyle name="Millares 2 15" xfId="32467"/>
    <cellStyle name="Millares 2 15 2" xfId="32468"/>
    <cellStyle name="Millares 2 16" xfId="32469"/>
    <cellStyle name="Millares 2 16 2" xfId="32470"/>
    <cellStyle name="Millares 2 17" xfId="32471"/>
    <cellStyle name="Millares 2 17 2" xfId="32472"/>
    <cellStyle name="Millares 2 18" xfId="32473"/>
    <cellStyle name="Millares 2 18 2" xfId="32474"/>
    <cellStyle name="Millares 2 19" xfId="32475"/>
    <cellStyle name="Millares 2 19 2" xfId="32476"/>
    <cellStyle name="Millares 2 2" xfId="32477"/>
    <cellStyle name="Millares 2 2 10" xfId="32478"/>
    <cellStyle name="Millares 2 2 10 2" xfId="32479"/>
    <cellStyle name="Millares 2 2 11" xfId="32480"/>
    <cellStyle name="Millares 2 2 11 2" xfId="32481"/>
    <cellStyle name="Millares 2 2 12" xfId="32482"/>
    <cellStyle name="Millares 2 2 12 2" xfId="32483"/>
    <cellStyle name="Millares 2 2 13" xfId="32484"/>
    <cellStyle name="Millares 2 2 13 2" xfId="32485"/>
    <cellStyle name="Millares 2 2 14" xfId="32486"/>
    <cellStyle name="Millares 2 2 14 2" xfId="32487"/>
    <cellStyle name="Millares 2 2 15" xfId="32488"/>
    <cellStyle name="Millares 2 2 15 2" xfId="32489"/>
    <cellStyle name="Millares 2 2 16" xfId="32490"/>
    <cellStyle name="Millares 2 2 16 2" xfId="32491"/>
    <cellStyle name="Millares 2 2 17" xfId="32492"/>
    <cellStyle name="Millares 2 2 17 2" xfId="32493"/>
    <cellStyle name="Millares 2 2 18" xfId="32494"/>
    <cellStyle name="Millares 2 2 19" xfId="32495"/>
    <cellStyle name="Millares 2 2 2" xfId="32496"/>
    <cellStyle name="Millares 2 2 2 2" xfId="32497"/>
    <cellStyle name="Millares 2 2 3" xfId="32498"/>
    <cellStyle name="Millares 2 2 3 2" xfId="32499"/>
    <cellStyle name="Millares 2 2 4" xfId="32500"/>
    <cellStyle name="Millares 2 2 4 2" xfId="32501"/>
    <cellStyle name="Millares 2 2 5" xfId="32502"/>
    <cellStyle name="Millares 2 2 5 2" xfId="32503"/>
    <cellStyle name="Millares 2 2 6" xfId="32504"/>
    <cellStyle name="Millares 2 2 6 2" xfId="32505"/>
    <cellStyle name="Millares 2 2 7" xfId="32506"/>
    <cellStyle name="Millares 2 2 7 2" xfId="32507"/>
    <cellStyle name="Millares 2 2 8" xfId="32508"/>
    <cellStyle name="Millares 2 2 8 2" xfId="32509"/>
    <cellStyle name="Millares 2 2 9" xfId="32510"/>
    <cellStyle name="Millares 2 2 9 2" xfId="32511"/>
    <cellStyle name="Millares 2 20" xfId="32512"/>
    <cellStyle name="Millares 2 20 2" xfId="32513"/>
    <cellStyle name="Millares 2 21" xfId="32514"/>
    <cellStyle name="Millares 2 21 2" xfId="32515"/>
    <cellStyle name="Millares 2 22" xfId="32516"/>
    <cellStyle name="Millares 2 22 2" xfId="32517"/>
    <cellStyle name="Millares 2 23" xfId="32518"/>
    <cellStyle name="Millares 2 23 2" xfId="32519"/>
    <cellStyle name="Millares 2 24" xfId="32520"/>
    <cellStyle name="Millares 2 24 2" xfId="32521"/>
    <cellStyle name="Millares 2 25" xfId="32522"/>
    <cellStyle name="Millares 2 25 2" xfId="32523"/>
    <cellStyle name="Millares 2 26" xfId="32524"/>
    <cellStyle name="Millares 2 26 2" xfId="32525"/>
    <cellStyle name="Millares 2 27" xfId="32526"/>
    <cellStyle name="Millares 2 27 2" xfId="32527"/>
    <cellStyle name="Millares 2 28" xfId="32528"/>
    <cellStyle name="Millares 2 28 2" xfId="32529"/>
    <cellStyle name="Millares 2 29" xfId="32530"/>
    <cellStyle name="Millares 2 29 2" xfId="32531"/>
    <cellStyle name="Millares 2 3" xfId="32532"/>
    <cellStyle name="Millares 2 3 2" xfId="32533"/>
    <cellStyle name="Millares 2 3 2 2" xfId="32534"/>
    <cellStyle name="Millares 2 3 3" xfId="32535"/>
    <cellStyle name="Millares 2 3 4" xfId="32536"/>
    <cellStyle name="Millares 2 30" xfId="32537"/>
    <cellStyle name="Millares 2 30 2" xfId="32538"/>
    <cellStyle name="Millares 2 31" xfId="32539"/>
    <cellStyle name="Millares 2 31 2" xfId="32540"/>
    <cellStyle name="Millares 2 32" xfId="32541"/>
    <cellStyle name="Millares 2 32 2" xfId="32542"/>
    <cellStyle name="Millares 2 33" xfId="32543"/>
    <cellStyle name="Millares 2 33 2" xfId="32544"/>
    <cellStyle name="Millares 2 34" xfId="32545"/>
    <cellStyle name="Millares 2 34 2" xfId="32546"/>
    <cellStyle name="Millares 2 35" xfId="32547"/>
    <cellStyle name="Millares 2 35 2" xfId="32548"/>
    <cellStyle name="Millares 2 36" xfId="32549"/>
    <cellStyle name="Millares 2 36 2" xfId="32550"/>
    <cellStyle name="Millares 2 37" xfId="32551"/>
    <cellStyle name="Millares 2 37 2" xfId="32552"/>
    <cellStyle name="Millares 2 38" xfId="32553"/>
    <cellStyle name="Millares 2 38 2" xfId="32554"/>
    <cellStyle name="Millares 2 39" xfId="32555"/>
    <cellStyle name="Millares 2 4" xfId="32556"/>
    <cellStyle name="Millares 2 4 2" xfId="32557"/>
    <cellStyle name="Millares 2 4 2 2" xfId="32558"/>
    <cellStyle name="Millares 2 4 3" xfId="32559"/>
    <cellStyle name="Millares 2 40" xfId="32560"/>
    <cellStyle name="Millares 2 41" xfId="32561"/>
    <cellStyle name="Millares 2 42" xfId="32562"/>
    <cellStyle name="Millares 2 5" xfId="32563"/>
    <cellStyle name="Millares 2 5 2" xfId="32564"/>
    <cellStyle name="Millares 2 5 3" xfId="32565"/>
    <cellStyle name="Millares 2 6" xfId="32566"/>
    <cellStyle name="Millares 2 6 2" xfId="32567"/>
    <cellStyle name="Millares 2 7" xfId="32568"/>
    <cellStyle name="Millares 2 7 2" xfId="32569"/>
    <cellStyle name="Millares 2 8" xfId="32570"/>
    <cellStyle name="Millares 2 8 2" xfId="32571"/>
    <cellStyle name="Millares 2 9" xfId="32572"/>
    <cellStyle name="Millares 2 9 2" xfId="32573"/>
    <cellStyle name="Millares 20" xfId="32574"/>
    <cellStyle name="Millares 21" xfId="32575"/>
    <cellStyle name="Millares 3" xfId="32576"/>
    <cellStyle name="Millares 3 2" xfId="32577"/>
    <cellStyle name="Millares 3 2 2" xfId="32578"/>
    <cellStyle name="Millares 3 2 3" xfId="32579"/>
    <cellStyle name="Millares 3 3" xfId="32580"/>
    <cellStyle name="Millares 3 3 2" xfId="32581"/>
    <cellStyle name="Millares 3 3 3" xfId="32582"/>
    <cellStyle name="Millares 3 4" xfId="32583"/>
    <cellStyle name="Millares 3 4 2" xfId="32584"/>
    <cellStyle name="Millares 3 5" xfId="32585"/>
    <cellStyle name="Millares 3 6" xfId="32586"/>
    <cellStyle name="Millares 3 7" xfId="32587"/>
    <cellStyle name="Millares 4" xfId="32588"/>
    <cellStyle name="Millares 4 2" xfId="32589"/>
    <cellStyle name="Millares 4 2 2" xfId="32590"/>
    <cellStyle name="Millares 4 2 3" xfId="32591"/>
    <cellStyle name="Millares 4 3" xfId="32592"/>
    <cellStyle name="Millares 4 4" xfId="32593"/>
    <cellStyle name="Millares 4 5" xfId="32594"/>
    <cellStyle name="Millares 5" xfId="32595"/>
    <cellStyle name="Millares 5 2" xfId="32596"/>
    <cellStyle name="Millares 5 2 2" xfId="32597"/>
    <cellStyle name="Millares 5 2 3" xfId="32598"/>
    <cellStyle name="Millares 5 3" xfId="32599"/>
    <cellStyle name="Millares 5 3 2" xfId="32600"/>
    <cellStyle name="Millares 5 4" xfId="32601"/>
    <cellStyle name="Millares 5 5" xfId="32602"/>
    <cellStyle name="Millares 6" xfId="32603"/>
    <cellStyle name="Millares 6 2" xfId="32604"/>
    <cellStyle name="Millares 6 2 2" xfId="32605"/>
    <cellStyle name="Millares 6 2 3" xfId="32606"/>
    <cellStyle name="Millares 6 3" xfId="32607"/>
    <cellStyle name="Millares 7" xfId="32608"/>
    <cellStyle name="Millares 7 2" xfId="32609"/>
    <cellStyle name="Millares 7 3" xfId="32610"/>
    <cellStyle name="Millares 73" xfId="32611"/>
    <cellStyle name="Millares 73 2" xfId="32612"/>
    <cellStyle name="Millares 73 3" xfId="32613"/>
    <cellStyle name="Millares 74" xfId="32614"/>
    <cellStyle name="Millares 75" xfId="32615"/>
    <cellStyle name="Millares 8" xfId="32616"/>
    <cellStyle name="Millares 8 2" xfId="32617"/>
    <cellStyle name="Millares 8 3" xfId="32618"/>
    <cellStyle name="Millares 9" xfId="32619"/>
    <cellStyle name="Millares 9 2" xfId="32620"/>
    <cellStyle name="Millares 9 3" xfId="32621"/>
    <cellStyle name="Millares Sangría" xfId="32622"/>
    <cellStyle name="Millares Sangría 1" xfId="32623"/>
    <cellStyle name="Milliers [0]_!!!GO" xfId="32624"/>
    <cellStyle name="Milliers_!!!GO" xfId="32625"/>
    <cellStyle name="Moneda 2" xfId="32626"/>
    <cellStyle name="Moneda 2 2" xfId="32627"/>
    <cellStyle name="Moneda 2 3" xfId="32628"/>
    <cellStyle name="Moneda 3" xfId="32629"/>
    <cellStyle name="Moneda 3 2" xfId="32630"/>
    <cellStyle name="Monétaire [0]_!!!GO" xfId="32631"/>
    <cellStyle name="Monétaire_!!!GO" xfId="32632"/>
    <cellStyle name="Neutral 2" xfId="32633"/>
    <cellStyle name="Neutral 3" xfId="32634"/>
    <cellStyle name="Neutral 4" xfId="32635"/>
    <cellStyle name="Neutral 5" xfId="32636"/>
    <cellStyle name="Neutral 6" xfId="32637"/>
    <cellStyle name="Neutral 7" xfId="32638"/>
    <cellStyle name="Normal - Style1" xfId="32639"/>
    <cellStyle name="Normal - Style1 10" xfId="32640"/>
    <cellStyle name="Normal - Style1 10 10" xfId="32641"/>
    <cellStyle name="Normal - Style1 10 2" xfId="32642"/>
    <cellStyle name="Normal - Style1 10 2 2" xfId="32643"/>
    <cellStyle name="Normal - Style1 10 3" xfId="32644"/>
    <cellStyle name="Normal - Style1 10 3 2" xfId="32645"/>
    <cellStyle name="Normal - Style1 10 4" xfId="32646"/>
    <cellStyle name="Normal - Style1 10 4 2" xfId="32647"/>
    <cellStyle name="Normal - Style1 10 5" xfId="32648"/>
    <cellStyle name="Normal - Style1 10 5 2" xfId="32649"/>
    <cellStyle name="Normal - Style1 10 6" xfId="32650"/>
    <cellStyle name="Normal - Style1 10 6 2" xfId="32651"/>
    <cellStyle name="Normal - Style1 10 7" xfId="32652"/>
    <cellStyle name="Normal - Style1 10 7 2" xfId="32653"/>
    <cellStyle name="Normal - Style1 10 8" xfId="32654"/>
    <cellStyle name="Normal - Style1 10 8 2" xfId="32655"/>
    <cellStyle name="Normal - Style1 10 9" xfId="32656"/>
    <cellStyle name="Normal - Style1 10 9 2" xfId="32657"/>
    <cellStyle name="Normal - Style1 11" xfId="32658"/>
    <cellStyle name="Normal - Style1 11 10" xfId="32659"/>
    <cellStyle name="Normal - Style1 11 2" xfId="32660"/>
    <cellStyle name="Normal - Style1 11 2 2" xfId="32661"/>
    <cellStyle name="Normal - Style1 11 3" xfId="32662"/>
    <cellStyle name="Normal - Style1 11 3 2" xfId="32663"/>
    <cellStyle name="Normal - Style1 11 4" xfId="32664"/>
    <cellStyle name="Normal - Style1 11 4 2" xfId="32665"/>
    <cellStyle name="Normal - Style1 11 5" xfId="32666"/>
    <cellStyle name="Normal - Style1 11 5 2" xfId="32667"/>
    <cellStyle name="Normal - Style1 11 6" xfId="32668"/>
    <cellStyle name="Normal - Style1 11 6 2" xfId="32669"/>
    <cellStyle name="Normal - Style1 11 7" xfId="32670"/>
    <cellStyle name="Normal - Style1 11 7 2" xfId="32671"/>
    <cellStyle name="Normal - Style1 11 8" xfId="32672"/>
    <cellStyle name="Normal - Style1 11 8 2" xfId="32673"/>
    <cellStyle name="Normal - Style1 11 9" xfId="32674"/>
    <cellStyle name="Normal - Style1 11 9 2" xfId="32675"/>
    <cellStyle name="Normal - Style1 12" xfId="32676"/>
    <cellStyle name="Normal - Style1 12 10" xfId="32677"/>
    <cellStyle name="Normal - Style1 12 2" xfId="32678"/>
    <cellStyle name="Normal - Style1 12 2 2" xfId="32679"/>
    <cellStyle name="Normal - Style1 12 3" xfId="32680"/>
    <cellStyle name="Normal - Style1 12 3 2" xfId="32681"/>
    <cellStyle name="Normal - Style1 12 4" xfId="32682"/>
    <cellStyle name="Normal - Style1 12 4 2" xfId="32683"/>
    <cellStyle name="Normal - Style1 12 5" xfId="32684"/>
    <cellStyle name="Normal - Style1 12 5 2" xfId="32685"/>
    <cellStyle name="Normal - Style1 12 6" xfId="32686"/>
    <cellStyle name="Normal - Style1 12 6 2" xfId="32687"/>
    <cellStyle name="Normal - Style1 12 7" xfId="32688"/>
    <cellStyle name="Normal - Style1 12 7 2" xfId="32689"/>
    <cellStyle name="Normal - Style1 12 8" xfId="32690"/>
    <cellStyle name="Normal - Style1 12 8 2" xfId="32691"/>
    <cellStyle name="Normal - Style1 12 9" xfId="32692"/>
    <cellStyle name="Normal - Style1 12 9 2" xfId="32693"/>
    <cellStyle name="Normal - Style1 13" xfId="32694"/>
    <cellStyle name="Normal - Style1 13 10" xfId="32695"/>
    <cellStyle name="Normal - Style1 13 2" xfId="32696"/>
    <cellStyle name="Normal - Style1 13 2 2" xfId="32697"/>
    <cellStyle name="Normal - Style1 13 3" xfId="32698"/>
    <cellStyle name="Normal - Style1 13 3 2" xfId="32699"/>
    <cellStyle name="Normal - Style1 13 4" xfId="32700"/>
    <cellStyle name="Normal - Style1 13 4 2" xfId="32701"/>
    <cellStyle name="Normal - Style1 13 5" xfId="32702"/>
    <cellStyle name="Normal - Style1 13 5 2" xfId="32703"/>
    <cellStyle name="Normal - Style1 13 6" xfId="32704"/>
    <cellStyle name="Normal - Style1 13 6 2" xfId="32705"/>
    <cellStyle name="Normal - Style1 13 7" xfId="32706"/>
    <cellStyle name="Normal - Style1 13 7 2" xfId="32707"/>
    <cellStyle name="Normal - Style1 13 8" xfId="32708"/>
    <cellStyle name="Normal - Style1 13 8 2" xfId="32709"/>
    <cellStyle name="Normal - Style1 13 9" xfId="32710"/>
    <cellStyle name="Normal - Style1 13 9 2" xfId="32711"/>
    <cellStyle name="Normal - Style1 14" xfId="32712"/>
    <cellStyle name="Normal - Style1 14 10" xfId="32713"/>
    <cellStyle name="Normal - Style1 14 2" xfId="32714"/>
    <cellStyle name="Normal - Style1 14 2 2" xfId="32715"/>
    <cellStyle name="Normal - Style1 14 3" xfId="32716"/>
    <cellStyle name="Normal - Style1 14 3 2" xfId="32717"/>
    <cellStyle name="Normal - Style1 14 4" xfId="32718"/>
    <cellStyle name="Normal - Style1 14 4 2" xfId="32719"/>
    <cellStyle name="Normal - Style1 14 5" xfId="32720"/>
    <cellStyle name="Normal - Style1 14 5 2" xfId="32721"/>
    <cellStyle name="Normal - Style1 14 6" xfId="32722"/>
    <cellStyle name="Normal - Style1 14 6 2" xfId="32723"/>
    <cellStyle name="Normal - Style1 14 7" xfId="32724"/>
    <cellStyle name="Normal - Style1 14 7 2" xfId="32725"/>
    <cellStyle name="Normal - Style1 14 8" xfId="32726"/>
    <cellStyle name="Normal - Style1 14 8 2" xfId="32727"/>
    <cellStyle name="Normal - Style1 14 9" xfId="32728"/>
    <cellStyle name="Normal - Style1 14 9 2" xfId="32729"/>
    <cellStyle name="Normal - Style1 15" xfId="32730"/>
    <cellStyle name="Normal - Style1 15 10" xfId="32731"/>
    <cellStyle name="Normal - Style1 15 2" xfId="32732"/>
    <cellStyle name="Normal - Style1 15 2 2" xfId="32733"/>
    <cellStyle name="Normal - Style1 15 3" xfId="32734"/>
    <cellStyle name="Normal - Style1 15 3 2" xfId="32735"/>
    <cellStyle name="Normal - Style1 15 4" xfId="32736"/>
    <cellStyle name="Normal - Style1 15 4 2" xfId="32737"/>
    <cellStyle name="Normal - Style1 15 5" xfId="32738"/>
    <cellStyle name="Normal - Style1 15 5 2" xfId="32739"/>
    <cellStyle name="Normal - Style1 15 6" xfId="32740"/>
    <cellStyle name="Normal - Style1 15 6 2" xfId="32741"/>
    <cellStyle name="Normal - Style1 15 7" xfId="32742"/>
    <cellStyle name="Normal - Style1 15 7 2" xfId="32743"/>
    <cellStyle name="Normal - Style1 15 8" xfId="32744"/>
    <cellStyle name="Normal - Style1 15 8 2" xfId="32745"/>
    <cellStyle name="Normal - Style1 15 9" xfId="32746"/>
    <cellStyle name="Normal - Style1 15 9 2" xfId="32747"/>
    <cellStyle name="Normal - Style1 16" xfId="32748"/>
    <cellStyle name="Normal - Style1 16 10" xfId="32749"/>
    <cellStyle name="Normal - Style1 16 2" xfId="32750"/>
    <cellStyle name="Normal - Style1 16 2 2" xfId="32751"/>
    <cellStyle name="Normal - Style1 16 3" xfId="32752"/>
    <cellStyle name="Normal - Style1 16 3 2" xfId="32753"/>
    <cellStyle name="Normal - Style1 16 4" xfId="32754"/>
    <cellStyle name="Normal - Style1 16 4 2" xfId="32755"/>
    <cellStyle name="Normal - Style1 16 5" xfId="32756"/>
    <cellStyle name="Normal - Style1 16 5 2" xfId="32757"/>
    <cellStyle name="Normal - Style1 16 6" xfId="32758"/>
    <cellStyle name="Normal - Style1 16 6 2" xfId="32759"/>
    <cellStyle name="Normal - Style1 16 7" xfId="32760"/>
    <cellStyle name="Normal - Style1 16 7 2" xfId="32761"/>
    <cellStyle name="Normal - Style1 16 8" xfId="32762"/>
    <cellStyle name="Normal - Style1 16 8 2" xfId="32763"/>
    <cellStyle name="Normal - Style1 16 9" xfId="32764"/>
    <cellStyle name="Normal - Style1 16 9 2" xfId="32765"/>
    <cellStyle name="Normal - Style1 17" xfId="32766"/>
    <cellStyle name="Normal - Style1 17 10" xfId="32767"/>
    <cellStyle name="Normal - Style1 17 2" xfId="32768"/>
    <cellStyle name="Normal - Style1 17 2 2" xfId="32769"/>
    <cellStyle name="Normal - Style1 17 3" xfId="32770"/>
    <cellStyle name="Normal - Style1 17 3 2" xfId="32771"/>
    <cellStyle name="Normal - Style1 17 4" xfId="32772"/>
    <cellStyle name="Normal - Style1 17 4 2" xfId="32773"/>
    <cellStyle name="Normal - Style1 17 5" xfId="32774"/>
    <cellStyle name="Normal - Style1 17 5 2" xfId="32775"/>
    <cellStyle name="Normal - Style1 17 6" xfId="32776"/>
    <cellStyle name="Normal - Style1 17 6 2" xfId="32777"/>
    <cellStyle name="Normal - Style1 17 7" xfId="32778"/>
    <cellStyle name="Normal - Style1 17 7 2" xfId="32779"/>
    <cellStyle name="Normal - Style1 17 8" xfId="32780"/>
    <cellStyle name="Normal - Style1 17 8 2" xfId="32781"/>
    <cellStyle name="Normal - Style1 17 9" xfId="32782"/>
    <cellStyle name="Normal - Style1 17 9 2" xfId="32783"/>
    <cellStyle name="Normal - Style1 18" xfId="32784"/>
    <cellStyle name="Normal - Style1 18 10" xfId="32785"/>
    <cellStyle name="Normal - Style1 18 2" xfId="32786"/>
    <cellStyle name="Normal - Style1 18 2 2" xfId="32787"/>
    <cellStyle name="Normal - Style1 18 3" xfId="32788"/>
    <cellStyle name="Normal - Style1 18 3 2" xfId="32789"/>
    <cellStyle name="Normal - Style1 18 4" xfId="32790"/>
    <cellStyle name="Normal - Style1 18 4 2" xfId="32791"/>
    <cellStyle name="Normal - Style1 18 5" xfId="32792"/>
    <cellStyle name="Normal - Style1 18 5 2" xfId="32793"/>
    <cellStyle name="Normal - Style1 18 6" xfId="32794"/>
    <cellStyle name="Normal - Style1 18 6 2" xfId="32795"/>
    <cellStyle name="Normal - Style1 18 7" xfId="32796"/>
    <cellStyle name="Normal - Style1 18 7 2" xfId="32797"/>
    <cellStyle name="Normal - Style1 18 8" xfId="32798"/>
    <cellStyle name="Normal - Style1 18 8 2" xfId="32799"/>
    <cellStyle name="Normal - Style1 18 9" xfId="32800"/>
    <cellStyle name="Normal - Style1 18 9 2" xfId="32801"/>
    <cellStyle name="Normal - Style1 19" xfId="32802"/>
    <cellStyle name="Normal - Style1 19 10" xfId="32803"/>
    <cellStyle name="Normal - Style1 19 2" xfId="32804"/>
    <cellStyle name="Normal - Style1 19 2 2" xfId="32805"/>
    <cellStyle name="Normal - Style1 19 3" xfId="32806"/>
    <cellStyle name="Normal - Style1 19 3 2" xfId="32807"/>
    <cellStyle name="Normal - Style1 19 4" xfId="32808"/>
    <cellStyle name="Normal - Style1 19 4 2" xfId="32809"/>
    <cellStyle name="Normal - Style1 19 5" xfId="32810"/>
    <cellStyle name="Normal - Style1 19 5 2" xfId="32811"/>
    <cellStyle name="Normal - Style1 19 6" xfId="32812"/>
    <cellStyle name="Normal - Style1 19 6 2" xfId="32813"/>
    <cellStyle name="Normal - Style1 19 7" xfId="32814"/>
    <cellStyle name="Normal - Style1 19 7 2" xfId="32815"/>
    <cellStyle name="Normal - Style1 19 8" xfId="32816"/>
    <cellStyle name="Normal - Style1 19 8 2" xfId="32817"/>
    <cellStyle name="Normal - Style1 19 9" xfId="32818"/>
    <cellStyle name="Normal - Style1 19 9 2" xfId="32819"/>
    <cellStyle name="Normal - Style1 2" xfId="32820"/>
    <cellStyle name="Normal - Style1 2 10" xfId="32821"/>
    <cellStyle name="Normal - Style1 2 2" xfId="32822"/>
    <cellStyle name="Normal - Style1 2 2 2" xfId="32823"/>
    <cellStyle name="Normal - Style1 2 3" xfId="32824"/>
    <cellStyle name="Normal - Style1 2 3 2" xfId="32825"/>
    <cellStyle name="Normal - Style1 2 4" xfId="32826"/>
    <cellStyle name="Normal - Style1 2 4 2" xfId="32827"/>
    <cellStyle name="Normal - Style1 2 5" xfId="32828"/>
    <cellStyle name="Normal - Style1 2 5 2" xfId="32829"/>
    <cellStyle name="Normal - Style1 2 6" xfId="32830"/>
    <cellStyle name="Normal - Style1 2 6 2" xfId="32831"/>
    <cellStyle name="Normal - Style1 2 7" xfId="32832"/>
    <cellStyle name="Normal - Style1 2 7 2" xfId="32833"/>
    <cellStyle name="Normal - Style1 2 8" xfId="32834"/>
    <cellStyle name="Normal - Style1 2 8 2" xfId="32835"/>
    <cellStyle name="Normal - Style1 2 9" xfId="32836"/>
    <cellStyle name="Normal - Style1 2 9 2" xfId="32837"/>
    <cellStyle name="Normal - Style1 20" xfId="32838"/>
    <cellStyle name="Normal - Style1 20 10" xfId="32839"/>
    <cellStyle name="Normal - Style1 20 2" xfId="32840"/>
    <cellStyle name="Normal - Style1 20 2 2" xfId="32841"/>
    <cellStyle name="Normal - Style1 20 3" xfId="32842"/>
    <cellStyle name="Normal - Style1 20 3 2" xfId="32843"/>
    <cellStyle name="Normal - Style1 20 4" xfId="32844"/>
    <cellStyle name="Normal - Style1 20 4 2" xfId="32845"/>
    <cellStyle name="Normal - Style1 20 5" xfId="32846"/>
    <cellStyle name="Normal - Style1 20 5 2" xfId="32847"/>
    <cellStyle name="Normal - Style1 20 6" xfId="32848"/>
    <cellStyle name="Normal - Style1 20 6 2" xfId="32849"/>
    <cellStyle name="Normal - Style1 20 7" xfId="32850"/>
    <cellStyle name="Normal - Style1 20 7 2" xfId="32851"/>
    <cellStyle name="Normal - Style1 20 8" xfId="32852"/>
    <cellStyle name="Normal - Style1 20 8 2" xfId="32853"/>
    <cellStyle name="Normal - Style1 20 9" xfId="32854"/>
    <cellStyle name="Normal - Style1 20 9 2" xfId="32855"/>
    <cellStyle name="Normal - Style1 21" xfId="32856"/>
    <cellStyle name="Normal - Style1 21 10" xfId="32857"/>
    <cellStyle name="Normal - Style1 21 2" xfId="32858"/>
    <cellStyle name="Normal - Style1 21 2 2" xfId="32859"/>
    <cellStyle name="Normal - Style1 21 3" xfId="32860"/>
    <cellStyle name="Normal - Style1 21 3 2" xfId="32861"/>
    <cellStyle name="Normal - Style1 21 4" xfId="32862"/>
    <cellStyle name="Normal - Style1 21 4 2" xfId="32863"/>
    <cellStyle name="Normal - Style1 21 5" xfId="32864"/>
    <cellStyle name="Normal - Style1 21 5 2" xfId="32865"/>
    <cellStyle name="Normal - Style1 21 6" xfId="32866"/>
    <cellStyle name="Normal - Style1 21 6 2" xfId="32867"/>
    <cellStyle name="Normal - Style1 21 7" xfId="32868"/>
    <cellStyle name="Normal - Style1 21 7 2" xfId="32869"/>
    <cellStyle name="Normal - Style1 21 8" xfId="32870"/>
    <cellStyle name="Normal - Style1 21 8 2" xfId="32871"/>
    <cellStyle name="Normal - Style1 21 9" xfId="32872"/>
    <cellStyle name="Normal - Style1 21 9 2" xfId="32873"/>
    <cellStyle name="Normal - Style1 22" xfId="32874"/>
    <cellStyle name="Normal - Style1 23" xfId="32875"/>
    <cellStyle name="Normal - Style1 3" xfId="32876"/>
    <cellStyle name="Normal - Style1 3 10" xfId="32877"/>
    <cellStyle name="Normal - Style1 3 2" xfId="32878"/>
    <cellStyle name="Normal - Style1 3 2 2" xfId="32879"/>
    <cellStyle name="Normal - Style1 3 3" xfId="32880"/>
    <cellStyle name="Normal - Style1 3 3 2" xfId="32881"/>
    <cellStyle name="Normal - Style1 3 4" xfId="32882"/>
    <cellStyle name="Normal - Style1 3 4 2" xfId="32883"/>
    <cellStyle name="Normal - Style1 3 5" xfId="32884"/>
    <cellStyle name="Normal - Style1 3 5 2" xfId="32885"/>
    <cellStyle name="Normal - Style1 3 6" xfId="32886"/>
    <cellStyle name="Normal - Style1 3 6 2" xfId="32887"/>
    <cellStyle name="Normal - Style1 3 7" xfId="32888"/>
    <cellStyle name="Normal - Style1 3 7 2" xfId="32889"/>
    <cellStyle name="Normal - Style1 3 8" xfId="32890"/>
    <cellStyle name="Normal - Style1 3 8 2" xfId="32891"/>
    <cellStyle name="Normal - Style1 3 9" xfId="32892"/>
    <cellStyle name="Normal - Style1 3 9 2" xfId="32893"/>
    <cellStyle name="Normal - Style1 4" xfId="32894"/>
    <cellStyle name="Normal - Style1 4 10" xfId="32895"/>
    <cellStyle name="Normal - Style1 4 2" xfId="32896"/>
    <cellStyle name="Normal - Style1 4 2 2" xfId="32897"/>
    <cellStyle name="Normal - Style1 4 3" xfId="32898"/>
    <cellStyle name="Normal - Style1 4 3 2" xfId="32899"/>
    <cellStyle name="Normal - Style1 4 4" xfId="32900"/>
    <cellStyle name="Normal - Style1 4 4 2" xfId="32901"/>
    <cellStyle name="Normal - Style1 4 5" xfId="32902"/>
    <cellStyle name="Normal - Style1 4 5 2" xfId="32903"/>
    <cellStyle name="Normal - Style1 4 6" xfId="32904"/>
    <cellStyle name="Normal - Style1 4 6 2" xfId="32905"/>
    <cellStyle name="Normal - Style1 4 7" xfId="32906"/>
    <cellStyle name="Normal - Style1 4 7 2" xfId="32907"/>
    <cellStyle name="Normal - Style1 4 8" xfId="32908"/>
    <cellStyle name="Normal - Style1 4 8 2" xfId="32909"/>
    <cellStyle name="Normal - Style1 4 9" xfId="32910"/>
    <cellStyle name="Normal - Style1 4 9 2" xfId="32911"/>
    <cellStyle name="Normal - Style1 5" xfId="32912"/>
    <cellStyle name="Normal - Style1 5 10" xfId="32913"/>
    <cellStyle name="Normal - Style1 5 2" xfId="32914"/>
    <cellStyle name="Normal - Style1 5 2 2" xfId="32915"/>
    <cellStyle name="Normal - Style1 5 3" xfId="32916"/>
    <cellStyle name="Normal - Style1 5 3 2" xfId="32917"/>
    <cellStyle name="Normal - Style1 5 4" xfId="32918"/>
    <cellStyle name="Normal - Style1 5 4 2" xfId="32919"/>
    <cellStyle name="Normal - Style1 5 5" xfId="32920"/>
    <cellStyle name="Normal - Style1 5 5 2" xfId="32921"/>
    <cellStyle name="Normal - Style1 5 6" xfId="32922"/>
    <cellStyle name="Normal - Style1 5 6 2" xfId="32923"/>
    <cellStyle name="Normal - Style1 5 7" xfId="32924"/>
    <cellStyle name="Normal - Style1 5 7 2" xfId="32925"/>
    <cellStyle name="Normal - Style1 5 8" xfId="32926"/>
    <cellStyle name="Normal - Style1 5 8 2" xfId="32927"/>
    <cellStyle name="Normal - Style1 5 9" xfId="32928"/>
    <cellStyle name="Normal - Style1 5 9 2" xfId="32929"/>
    <cellStyle name="Normal - Style1 6" xfId="32930"/>
    <cellStyle name="Normal - Style1 6 10" xfId="32931"/>
    <cellStyle name="Normal - Style1 6 2" xfId="32932"/>
    <cellStyle name="Normal - Style1 6 2 2" xfId="32933"/>
    <cellStyle name="Normal - Style1 6 3" xfId="32934"/>
    <cellStyle name="Normal - Style1 6 3 2" xfId="32935"/>
    <cellStyle name="Normal - Style1 6 4" xfId="32936"/>
    <cellStyle name="Normal - Style1 6 4 2" xfId="32937"/>
    <cellStyle name="Normal - Style1 6 5" xfId="32938"/>
    <cellStyle name="Normal - Style1 6 5 2" xfId="32939"/>
    <cellStyle name="Normal - Style1 6 6" xfId="32940"/>
    <cellStyle name="Normal - Style1 6 6 2" xfId="32941"/>
    <cellStyle name="Normal - Style1 6 7" xfId="32942"/>
    <cellStyle name="Normal - Style1 6 7 2" xfId="32943"/>
    <cellStyle name="Normal - Style1 6 8" xfId="32944"/>
    <cellStyle name="Normal - Style1 6 8 2" xfId="32945"/>
    <cellStyle name="Normal - Style1 6 9" xfId="32946"/>
    <cellStyle name="Normal - Style1 6 9 2" xfId="32947"/>
    <cellStyle name="Normal - Style1 7" xfId="32948"/>
    <cellStyle name="Normal - Style1 7 10" xfId="32949"/>
    <cellStyle name="Normal - Style1 7 2" xfId="32950"/>
    <cellStyle name="Normal - Style1 7 2 2" xfId="32951"/>
    <cellStyle name="Normal - Style1 7 3" xfId="32952"/>
    <cellStyle name="Normal - Style1 7 3 2" xfId="32953"/>
    <cellStyle name="Normal - Style1 7 4" xfId="32954"/>
    <cellStyle name="Normal - Style1 7 4 2" xfId="32955"/>
    <cellStyle name="Normal - Style1 7 5" xfId="32956"/>
    <cellStyle name="Normal - Style1 7 5 2" xfId="32957"/>
    <cellStyle name="Normal - Style1 7 6" xfId="32958"/>
    <cellStyle name="Normal - Style1 7 6 2" xfId="32959"/>
    <cellStyle name="Normal - Style1 7 7" xfId="32960"/>
    <cellStyle name="Normal - Style1 7 7 2" xfId="32961"/>
    <cellStyle name="Normal - Style1 7 8" xfId="32962"/>
    <cellStyle name="Normal - Style1 7 8 2" xfId="32963"/>
    <cellStyle name="Normal - Style1 7 9" xfId="32964"/>
    <cellStyle name="Normal - Style1 7 9 2" xfId="32965"/>
    <cellStyle name="Normal - Style1 8" xfId="32966"/>
    <cellStyle name="Normal - Style1 8 10" xfId="32967"/>
    <cellStyle name="Normal - Style1 8 2" xfId="32968"/>
    <cellStyle name="Normal - Style1 8 2 2" xfId="32969"/>
    <cellStyle name="Normal - Style1 8 3" xfId="32970"/>
    <cellStyle name="Normal - Style1 8 3 2" xfId="32971"/>
    <cellStyle name="Normal - Style1 8 4" xfId="32972"/>
    <cellStyle name="Normal - Style1 8 4 2" xfId="32973"/>
    <cellStyle name="Normal - Style1 8 5" xfId="32974"/>
    <cellStyle name="Normal - Style1 8 5 2" xfId="32975"/>
    <cellStyle name="Normal - Style1 8 6" xfId="32976"/>
    <cellStyle name="Normal - Style1 8 6 2" xfId="32977"/>
    <cellStyle name="Normal - Style1 8 7" xfId="32978"/>
    <cellStyle name="Normal - Style1 8 7 2" xfId="32979"/>
    <cellStyle name="Normal - Style1 8 8" xfId="32980"/>
    <cellStyle name="Normal - Style1 8 8 2" xfId="32981"/>
    <cellStyle name="Normal - Style1 8 9" xfId="32982"/>
    <cellStyle name="Normal - Style1 8 9 2" xfId="32983"/>
    <cellStyle name="Normal - Style1 9" xfId="32984"/>
    <cellStyle name="Normal - Style1 9 10" xfId="32985"/>
    <cellStyle name="Normal - Style1 9 2" xfId="32986"/>
    <cellStyle name="Normal - Style1 9 2 2" xfId="32987"/>
    <cellStyle name="Normal - Style1 9 3" xfId="32988"/>
    <cellStyle name="Normal - Style1 9 3 2" xfId="32989"/>
    <cellStyle name="Normal - Style1 9 4" xfId="32990"/>
    <cellStyle name="Normal - Style1 9 4 2" xfId="32991"/>
    <cellStyle name="Normal - Style1 9 5" xfId="32992"/>
    <cellStyle name="Normal - Style1 9 5 2" xfId="32993"/>
    <cellStyle name="Normal - Style1 9 6" xfId="32994"/>
    <cellStyle name="Normal - Style1 9 6 2" xfId="32995"/>
    <cellStyle name="Normal - Style1 9 7" xfId="32996"/>
    <cellStyle name="Normal - Style1 9 7 2" xfId="32997"/>
    <cellStyle name="Normal - Style1 9 8" xfId="32998"/>
    <cellStyle name="Normal - Style1 9 8 2" xfId="32999"/>
    <cellStyle name="Normal - Style1 9 9" xfId="33000"/>
    <cellStyle name="Normal - Style1 9 9 2" xfId="33001"/>
    <cellStyle name="Normal 10" xfId="33002"/>
    <cellStyle name="Normal 10 2" xfId="33003"/>
    <cellStyle name="Normal 107" xfId="33004"/>
    <cellStyle name="Normal 107 10" xfId="33005"/>
    <cellStyle name="Normal 107 2" xfId="33006"/>
    <cellStyle name="Normal 107 2 2" xfId="33007"/>
    <cellStyle name="Normal 107 3" xfId="33008"/>
    <cellStyle name="Normal 107 3 2" xfId="33009"/>
    <cellStyle name="Normal 107 4" xfId="33010"/>
    <cellStyle name="Normal 107 4 2" xfId="33011"/>
    <cellStyle name="Normal 107 5" xfId="33012"/>
    <cellStyle name="Normal 107 5 2" xfId="33013"/>
    <cellStyle name="Normal 107 6" xfId="33014"/>
    <cellStyle name="Normal 107 6 2" xfId="33015"/>
    <cellStyle name="Normal 107 7" xfId="33016"/>
    <cellStyle name="Normal 107 7 2" xfId="33017"/>
    <cellStyle name="Normal 107 8" xfId="33018"/>
    <cellStyle name="Normal 107 8 2" xfId="33019"/>
    <cellStyle name="Normal 107 9" xfId="33020"/>
    <cellStyle name="Normal 107 9 2" xfId="33021"/>
    <cellStyle name="Normal 11" xfId="33022"/>
    <cellStyle name="Normal 12" xfId="33023"/>
    <cellStyle name="Normal 12 2" xfId="33024"/>
    <cellStyle name="Normal 12 2 2" xfId="33025"/>
    <cellStyle name="Normal 12 3" xfId="33026"/>
    <cellStyle name="Normal 127" xfId="33027"/>
    <cellStyle name="Normal 128" xfId="33028"/>
    <cellStyle name="Normal 13" xfId="33029"/>
    <cellStyle name="Normal 13 2" xfId="33030"/>
    <cellStyle name="Normal 14" xfId="33031"/>
    <cellStyle name="Normal 14 2" xfId="33032"/>
    <cellStyle name="Normal 15" xfId="33033"/>
    <cellStyle name="Normal 15 2" xfId="33034"/>
    <cellStyle name="Normal 16" xfId="33035"/>
    <cellStyle name="Normal 16 2" xfId="33036"/>
    <cellStyle name="Normal 17" xfId="33037"/>
    <cellStyle name="Normal 17 2" xfId="33038"/>
    <cellStyle name="Normal 18" xfId="33039"/>
    <cellStyle name="Normal 18 2" xfId="33040"/>
    <cellStyle name="Normal 19" xfId="33041"/>
    <cellStyle name="Normal 19 2" xfId="33042"/>
    <cellStyle name="Normal 2" xfId="33043"/>
    <cellStyle name="Normal 2 10" xfId="33044"/>
    <cellStyle name="Normal 2 10 2" xfId="33045"/>
    <cellStyle name="Normal 2 10 2 2" xfId="33046"/>
    <cellStyle name="Normal 2 11" xfId="33047"/>
    <cellStyle name="Normal 2 11 2" xfId="33048"/>
    <cellStyle name="Normal 2 11 2 2" xfId="33049"/>
    <cellStyle name="Normal 2 12" xfId="33050"/>
    <cellStyle name="Normal 2 12 2" xfId="33051"/>
    <cellStyle name="Normal 2 13" xfId="33052"/>
    <cellStyle name="Normal 2 13 2" xfId="33053"/>
    <cellStyle name="Normal 2 14" xfId="33054"/>
    <cellStyle name="Normal 2 14 2" xfId="33055"/>
    <cellStyle name="Normal 2 15" xfId="33056"/>
    <cellStyle name="Normal 2 15 2" xfId="33057"/>
    <cellStyle name="Normal 2 16" xfId="33058"/>
    <cellStyle name="Normal 2 16 2" xfId="33059"/>
    <cellStyle name="Normal 2 17" xfId="33060"/>
    <cellStyle name="Normal 2 17 2" xfId="33061"/>
    <cellStyle name="Normal 2 18" xfId="33062"/>
    <cellStyle name="Normal 2 18 2" xfId="33063"/>
    <cellStyle name="Normal 2 19" xfId="33064"/>
    <cellStyle name="Normal 2 19 2" xfId="33065"/>
    <cellStyle name="Normal 2 2" xfId="33066"/>
    <cellStyle name="Normal 2 2 10" xfId="33067"/>
    <cellStyle name="Normal 2 2 10 2" xfId="33068"/>
    <cellStyle name="Normal 2 2 11" xfId="33069"/>
    <cellStyle name="Normal 2 2 11 2" xfId="33070"/>
    <cellStyle name="Normal 2 2 12" xfId="33071"/>
    <cellStyle name="Normal 2 2 12 2" xfId="33072"/>
    <cellStyle name="Normal 2 2 13" xfId="33073"/>
    <cellStyle name="Normal 2 2 13 2" xfId="33074"/>
    <cellStyle name="Normal 2 2 14" xfId="33075"/>
    <cellStyle name="Normal 2 2 14 2" xfId="33076"/>
    <cellStyle name="Normal 2 2 15" xfId="33077"/>
    <cellStyle name="Normal 2 2 15 2" xfId="33078"/>
    <cellStyle name="Normal 2 2 16" xfId="33079"/>
    <cellStyle name="Normal 2 2 16 2" xfId="33080"/>
    <cellStyle name="Normal 2 2 17" xfId="33081"/>
    <cellStyle name="Normal 2 2 17 2" xfId="33082"/>
    <cellStyle name="Normal 2 2 18" xfId="33083"/>
    <cellStyle name="Normal 2 2 18 2" xfId="33084"/>
    <cellStyle name="Normal 2 2 2" xfId="33085"/>
    <cellStyle name="Normal 2 2 2 10" xfId="33086"/>
    <cellStyle name="Normal 2 2 2 11" xfId="33087"/>
    <cellStyle name="Normal 2 2 2 12" xfId="33088"/>
    <cellStyle name="Normal 2 2 2 13" xfId="33089"/>
    <cellStyle name="Normal 2 2 2 14" xfId="33090"/>
    <cellStyle name="Normal 2 2 2 15" xfId="33091"/>
    <cellStyle name="Normal 2 2 2 16" xfId="33092"/>
    <cellStyle name="Normal 2 2 2 16 2" xfId="33093"/>
    <cellStyle name="Normal 2 2 2 17" xfId="33094"/>
    <cellStyle name="Normal 2 2 2 2" xfId="33095"/>
    <cellStyle name="Normal 2 2 2 3" xfId="33096"/>
    <cellStyle name="Normal 2 2 2 4" xfId="33097"/>
    <cellStyle name="Normal 2 2 2 5" xfId="33098"/>
    <cellStyle name="Normal 2 2 2 6" xfId="33099"/>
    <cellStyle name="Normal 2 2 2 7" xfId="33100"/>
    <cellStyle name="Normal 2 2 2 8" xfId="33101"/>
    <cellStyle name="Normal 2 2 2 9" xfId="33102"/>
    <cellStyle name="Normal 2 2 3" xfId="33103"/>
    <cellStyle name="Normal 2 2 4" xfId="33104"/>
    <cellStyle name="Normal 2 2 5" xfId="33105"/>
    <cellStyle name="Normal 2 2 5 2" xfId="33106"/>
    <cellStyle name="Normal 2 2 6" xfId="33107"/>
    <cellStyle name="Normal 2 2 6 2" xfId="33108"/>
    <cellStyle name="Normal 2 2 7" xfId="33109"/>
    <cellStyle name="Normal 2 2 7 2" xfId="33110"/>
    <cellStyle name="Normal 2 2 8" xfId="33111"/>
    <cellStyle name="Normal 2 2 8 2" xfId="33112"/>
    <cellStyle name="Normal 2 2 9" xfId="33113"/>
    <cellStyle name="Normal 2 2 9 2" xfId="33114"/>
    <cellStyle name="Normal 2 20" xfId="33115"/>
    <cellStyle name="Normal 2 20 2" xfId="33116"/>
    <cellStyle name="Normal 2 20 2 2" xfId="33117"/>
    <cellStyle name="Normal 2 21" xfId="33118"/>
    <cellStyle name="Normal 2 21 2" xfId="33119"/>
    <cellStyle name="Normal 2 21 2 2" xfId="33120"/>
    <cellStyle name="Normal 2 22" xfId="33121"/>
    <cellStyle name="Normal 2 22 2" xfId="33122"/>
    <cellStyle name="Normal 2 22 2 2" xfId="33123"/>
    <cellStyle name="Normal 2 23" xfId="33124"/>
    <cellStyle name="Normal 2 23 2" xfId="33125"/>
    <cellStyle name="Normal 2 23 2 2" xfId="33126"/>
    <cellStyle name="Normal 2 24" xfId="33127"/>
    <cellStyle name="Normal 2 24 2" xfId="33128"/>
    <cellStyle name="Normal 2 24 2 2" xfId="33129"/>
    <cellStyle name="Normal 2 25" xfId="33130"/>
    <cellStyle name="Normal 2 25 2" xfId="33131"/>
    <cellStyle name="Normal 2 25 2 2" xfId="33132"/>
    <cellStyle name="Normal 2 26" xfId="33133"/>
    <cellStyle name="Normal 2 26 2" xfId="33134"/>
    <cellStyle name="Normal 2 26 2 2" xfId="33135"/>
    <cellStyle name="Normal 2 27" xfId="33136"/>
    <cellStyle name="Normal 2 27 2" xfId="33137"/>
    <cellStyle name="Normal 2 27 2 2" xfId="33138"/>
    <cellStyle name="Normal 2 28" xfId="33139"/>
    <cellStyle name="Normal 2 28 2" xfId="33140"/>
    <cellStyle name="Normal 2 28 2 2" xfId="33141"/>
    <cellStyle name="Normal 2 29" xfId="33142"/>
    <cellStyle name="Normal 2 29 2" xfId="33143"/>
    <cellStyle name="Normal 2 29 2 2" xfId="33144"/>
    <cellStyle name="Normal 2 3" xfId="33145"/>
    <cellStyle name="Normal 2 3 2" xfId="33146"/>
    <cellStyle name="Normal 2 3 2 2" xfId="33147"/>
    <cellStyle name="Normal 2 3 3" xfId="33148"/>
    <cellStyle name="Normal 2 3 4" xfId="33149"/>
    <cellStyle name="Normal 2 3_Combustible vehículos propios" xfId="33150"/>
    <cellStyle name="Normal 2 30" xfId="33151"/>
    <cellStyle name="Normal 2 30 2" xfId="33152"/>
    <cellStyle name="Normal 2 30 2 2" xfId="33153"/>
    <cellStyle name="Normal 2 31" xfId="33154"/>
    <cellStyle name="Normal 2 31 2" xfId="33155"/>
    <cellStyle name="Normal 2 32" xfId="33156"/>
    <cellStyle name="Normal 2 32 2" xfId="33157"/>
    <cellStyle name="Normal 2 33" xfId="33158"/>
    <cellStyle name="Normal 2 33 10" xfId="33159"/>
    <cellStyle name="Normal 2 33 11" xfId="33160"/>
    <cellStyle name="Normal 2 33 2" xfId="33161"/>
    <cellStyle name="Normal 2 33 2 2" xfId="33162"/>
    <cellStyle name="Normal 2 33 3" xfId="33163"/>
    <cellStyle name="Normal 2 33 3 2" xfId="33164"/>
    <cellStyle name="Normal 2 33 4" xfId="33165"/>
    <cellStyle name="Normal 2 33 4 2" xfId="33166"/>
    <cellStyle name="Normal 2 33 5" xfId="33167"/>
    <cellStyle name="Normal 2 33 5 2" xfId="33168"/>
    <cellStyle name="Normal 2 33 6" xfId="33169"/>
    <cellStyle name="Normal 2 33 6 2" xfId="33170"/>
    <cellStyle name="Normal 2 33 7" xfId="33171"/>
    <cellStyle name="Normal 2 33 7 2" xfId="33172"/>
    <cellStyle name="Normal 2 33 8" xfId="33173"/>
    <cellStyle name="Normal 2 33 8 2" xfId="33174"/>
    <cellStyle name="Normal 2 33 9" xfId="33175"/>
    <cellStyle name="Normal 2 33 9 2" xfId="33176"/>
    <cellStyle name="Normal 2 34" xfId="33177"/>
    <cellStyle name="Normal 2 34 10" xfId="33178"/>
    <cellStyle name="Normal 2 34 11" xfId="33179"/>
    <cellStyle name="Normal 2 34 2" xfId="33180"/>
    <cellStyle name="Normal 2 34 2 2" xfId="33181"/>
    <cellStyle name="Normal 2 34 3" xfId="33182"/>
    <cellStyle name="Normal 2 34 3 2" xfId="33183"/>
    <cellStyle name="Normal 2 34 4" xfId="33184"/>
    <cellStyle name="Normal 2 34 4 2" xfId="33185"/>
    <cellStyle name="Normal 2 34 5" xfId="33186"/>
    <cellStyle name="Normal 2 34 5 2" xfId="33187"/>
    <cellStyle name="Normal 2 34 6" xfId="33188"/>
    <cellStyle name="Normal 2 34 6 2" xfId="33189"/>
    <cellStyle name="Normal 2 34 7" xfId="33190"/>
    <cellStyle name="Normal 2 34 7 2" xfId="33191"/>
    <cellStyle name="Normal 2 34 8" xfId="33192"/>
    <cellStyle name="Normal 2 34 8 2" xfId="33193"/>
    <cellStyle name="Normal 2 34 9" xfId="33194"/>
    <cellStyle name="Normal 2 34 9 2" xfId="33195"/>
    <cellStyle name="Normal 2 35" xfId="33196"/>
    <cellStyle name="Normal 2 35 10" xfId="33197"/>
    <cellStyle name="Normal 2 35 11" xfId="33198"/>
    <cellStyle name="Normal 2 35 2" xfId="33199"/>
    <cellStyle name="Normal 2 35 2 2" xfId="33200"/>
    <cellStyle name="Normal 2 35 3" xfId="33201"/>
    <cellStyle name="Normal 2 35 3 2" xfId="33202"/>
    <cellStyle name="Normal 2 35 4" xfId="33203"/>
    <cellStyle name="Normal 2 35 4 2" xfId="33204"/>
    <cellStyle name="Normal 2 35 5" xfId="33205"/>
    <cellStyle name="Normal 2 35 5 2" xfId="33206"/>
    <cellStyle name="Normal 2 35 6" xfId="33207"/>
    <cellStyle name="Normal 2 35 6 2" xfId="33208"/>
    <cellStyle name="Normal 2 35 7" xfId="33209"/>
    <cellStyle name="Normal 2 35 7 2" xfId="33210"/>
    <cellStyle name="Normal 2 35 8" xfId="33211"/>
    <cellStyle name="Normal 2 35 8 2" xfId="33212"/>
    <cellStyle name="Normal 2 35 9" xfId="33213"/>
    <cellStyle name="Normal 2 35 9 2" xfId="33214"/>
    <cellStyle name="Normal 2 36" xfId="33215"/>
    <cellStyle name="Normal 2 36 10" xfId="33216"/>
    <cellStyle name="Normal 2 36 11" xfId="33217"/>
    <cellStyle name="Normal 2 36 2" xfId="33218"/>
    <cellStyle name="Normal 2 36 2 2" xfId="33219"/>
    <cellStyle name="Normal 2 36 3" xfId="33220"/>
    <cellStyle name="Normal 2 36 3 2" xfId="33221"/>
    <cellStyle name="Normal 2 36 4" xfId="33222"/>
    <cellStyle name="Normal 2 36 4 2" xfId="33223"/>
    <cellStyle name="Normal 2 36 5" xfId="33224"/>
    <cellStyle name="Normal 2 36 5 2" xfId="33225"/>
    <cellStyle name="Normal 2 36 6" xfId="33226"/>
    <cellStyle name="Normal 2 36 6 2" xfId="33227"/>
    <cellStyle name="Normal 2 36 7" xfId="33228"/>
    <cellStyle name="Normal 2 36 7 2" xfId="33229"/>
    <cellStyle name="Normal 2 36 8" xfId="33230"/>
    <cellStyle name="Normal 2 36 8 2" xfId="33231"/>
    <cellStyle name="Normal 2 36 9" xfId="33232"/>
    <cellStyle name="Normal 2 36 9 2" xfId="33233"/>
    <cellStyle name="Normal 2 37" xfId="33234"/>
    <cellStyle name="Normal 2 37 10" xfId="33235"/>
    <cellStyle name="Normal 2 37 11" xfId="33236"/>
    <cellStyle name="Normal 2 37 2" xfId="33237"/>
    <cellStyle name="Normal 2 37 2 2" xfId="33238"/>
    <cellStyle name="Normal 2 37 3" xfId="33239"/>
    <cellStyle name="Normal 2 37 3 2" xfId="33240"/>
    <cellStyle name="Normal 2 37 4" xfId="33241"/>
    <cellStyle name="Normal 2 37 4 2" xfId="33242"/>
    <cellStyle name="Normal 2 37 5" xfId="33243"/>
    <cellStyle name="Normal 2 37 5 2" xfId="33244"/>
    <cellStyle name="Normal 2 37 6" xfId="33245"/>
    <cellStyle name="Normal 2 37 6 2" xfId="33246"/>
    <cellStyle name="Normal 2 37 7" xfId="33247"/>
    <cellStyle name="Normal 2 37 7 2" xfId="33248"/>
    <cellStyle name="Normal 2 37 8" xfId="33249"/>
    <cellStyle name="Normal 2 37 8 2" xfId="33250"/>
    <cellStyle name="Normal 2 37 9" xfId="33251"/>
    <cellStyle name="Normal 2 37 9 2" xfId="33252"/>
    <cellStyle name="Normal 2 38" xfId="33253"/>
    <cellStyle name="Normal 2 38 10" xfId="33254"/>
    <cellStyle name="Normal 2 38 11" xfId="33255"/>
    <cellStyle name="Normal 2 38 2" xfId="33256"/>
    <cellStyle name="Normal 2 38 2 2" xfId="33257"/>
    <cellStyle name="Normal 2 38 3" xfId="33258"/>
    <cellStyle name="Normal 2 38 3 2" xfId="33259"/>
    <cellStyle name="Normal 2 38 4" xfId="33260"/>
    <cellStyle name="Normal 2 38 4 2" xfId="33261"/>
    <cellStyle name="Normal 2 38 5" xfId="33262"/>
    <cellStyle name="Normal 2 38 5 2" xfId="33263"/>
    <cellStyle name="Normal 2 38 6" xfId="33264"/>
    <cellStyle name="Normal 2 38 6 2" xfId="33265"/>
    <cellStyle name="Normal 2 38 7" xfId="33266"/>
    <cellStyle name="Normal 2 38 7 2" xfId="33267"/>
    <cellStyle name="Normal 2 38 8" xfId="33268"/>
    <cellStyle name="Normal 2 38 8 2" xfId="33269"/>
    <cellStyle name="Normal 2 38 9" xfId="33270"/>
    <cellStyle name="Normal 2 38 9 2" xfId="33271"/>
    <cellStyle name="Normal 2 39" xfId="33272"/>
    <cellStyle name="Normal 2 39 10" xfId="33273"/>
    <cellStyle name="Normal 2 39 11" xfId="33274"/>
    <cellStyle name="Normal 2 39 2" xfId="33275"/>
    <cellStyle name="Normal 2 39 2 2" xfId="33276"/>
    <cellStyle name="Normal 2 39 3" xfId="33277"/>
    <cellStyle name="Normal 2 39 3 2" xfId="33278"/>
    <cellStyle name="Normal 2 39 4" xfId="33279"/>
    <cellStyle name="Normal 2 39 4 2" xfId="33280"/>
    <cellStyle name="Normal 2 39 5" xfId="33281"/>
    <cellStyle name="Normal 2 39 5 2" xfId="33282"/>
    <cellStyle name="Normal 2 39 6" xfId="33283"/>
    <cellStyle name="Normal 2 39 6 2" xfId="33284"/>
    <cellStyle name="Normal 2 39 7" xfId="33285"/>
    <cellStyle name="Normal 2 39 7 2" xfId="33286"/>
    <cellStyle name="Normal 2 39 8" xfId="33287"/>
    <cellStyle name="Normal 2 39 8 2" xfId="33288"/>
    <cellStyle name="Normal 2 39 9" xfId="33289"/>
    <cellStyle name="Normal 2 39 9 2" xfId="33290"/>
    <cellStyle name="Normal 2 4" xfId="33291"/>
    <cellStyle name="Normal 2 4 2" xfId="33292"/>
    <cellStyle name="Normal 2 4 3" xfId="33293"/>
    <cellStyle name="Normal 2 4_Combustible vehículos propios" xfId="33294"/>
    <cellStyle name="Normal 2 40" xfId="33295"/>
    <cellStyle name="Normal 2 40 10" xfId="33296"/>
    <cellStyle name="Normal 2 40 11" xfId="33297"/>
    <cellStyle name="Normal 2 40 2" xfId="33298"/>
    <cellStyle name="Normal 2 40 2 2" xfId="33299"/>
    <cellStyle name="Normal 2 40 3" xfId="33300"/>
    <cellStyle name="Normal 2 40 3 2" xfId="33301"/>
    <cellStyle name="Normal 2 40 4" xfId="33302"/>
    <cellStyle name="Normal 2 40 4 2" xfId="33303"/>
    <cellStyle name="Normal 2 40 5" xfId="33304"/>
    <cellStyle name="Normal 2 40 5 2" xfId="33305"/>
    <cellStyle name="Normal 2 40 6" xfId="33306"/>
    <cellStyle name="Normal 2 40 6 2" xfId="33307"/>
    <cellStyle name="Normal 2 40 7" xfId="33308"/>
    <cellStyle name="Normal 2 40 7 2" xfId="33309"/>
    <cellStyle name="Normal 2 40 8" xfId="33310"/>
    <cellStyle name="Normal 2 40 8 2" xfId="33311"/>
    <cellStyle name="Normal 2 40 9" xfId="33312"/>
    <cellStyle name="Normal 2 40 9 2" xfId="33313"/>
    <cellStyle name="Normal 2 41" xfId="33314"/>
    <cellStyle name="Normal 2 41 10" xfId="33315"/>
    <cellStyle name="Normal 2 41 11" xfId="33316"/>
    <cellStyle name="Normal 2 41 2" xfId="33317"/>
    <cellStyle name="Normal 2 41 2 2" xfId="33318"/>
    <cellStyle name="Normal 2 41 3" xfId="33319"/>
    <cellStyle name="Normal 2 41 3 2" xfId="33320"/>
    <cellStyle name="Normal 2 41 4" xfId="33321"/>
    <cellStyle name="Normal 2 41 4 2" xfId="33322"/>
    <cellStyle name="Normal 2 41 5" xfId="33323"/>
    <cellStyle name="Normal 2 41 5 2" xfId="33324"/>
    <cellStyle name="Normal 2 41 6" xfId="33325"/>
    <cellStyle name="Normal 2 41 6 2" xfId="33326"/>
    <cellStyle name="Normal 2 41 7" xfId="33327"/>
    <cellStyle name="Normal 2 41 7 2" xfId="33328"/>
    <cellStyle name="Normal 2 41 8" xfId="33329"/>
    <cellStyle name="Normal 2 41 8 2" xfId="33330"/>
    <cellStyle name="Normal 2 41 9" xfId="33331"/>
    <cellStyle name="Normal 2 41 9 2" xfId="33332"/>
    <cellStyle name="Normal 2 42" xfId="33333"/>
    <cellStyle name="Normal 2 42 10" xfId="33334"/>
    <cellStyle name="Normal 2 42 11" xfId="33335"/>
    <cellStyle name="Normal 2 42 2" xfId="33336"/>
    <cellStyle name="Normal 2 42 2 2" xfId="33337"/>
    <cellStyle name="Normal 2 42 3" xfId="33338"/>
    <cellStyle name="Normal 2 42 3 2" xfId="33339"/>
    <cellStyle name="Normal 2 42 4" xfId="33340"/>
    <cellStyle name="Normal 2 42 4 2" xfId="33341"/>
    <cellStyle name="Normal 2 42 5" xfId="33342"/>
    <cellStyle name="Normal 2 42 5 2" xfId="33343"/>
    <cellStyle name="Normal 2 42 6" xfId="33344"/>
    <cellStyle name="Normal 2 42 6 2" xfId="33345"/>
    <cellStyle name="Normal 2 42 7" xfId="33346"/>
    <cellStyle name="Normal 2 42 7 2" xfId="33347"/>
    <cellStyle name="Normal 2 42 8" xfId="33348"/>
    <cellStyle name="Normal 2 42 8 2" xfId="33349"/>
    <cellStyle name="Normal 2 42 9" xfId="33350"/>
    <cellStyle name="Normal 2 42 9 2" xfId="33351"/>
    <cellStyle name="Normal 2 43" xfId="33352"/>
    <cellStyle name="Normal 2 43 10" xfId="33353"/>
    <cellStyle name="Normal 2 43 11" xfId="33354"/>
    <cellStyle name="Normal 2 43 2" xfId="33355"/>
    <cellStyle name="Normal 2 43 2 2" xfId="33356"/>
    <cellStyle name="Normal 2 43 3" xfId="33357"/>
    <cellStyle name="Normal 2 43 3 2" xfId="33358"/>
    <cellStyle name="Normal 2 43 4" xfId="33359"/>
    <cellStyle name="Normal 2 43 4 2" xfId="33360"/>
    <cellStyle name="Normal 2 43 5" xfId="33361"/>
    <cellStyle name="Normal 2 43 5 2" xfId="33362"/>
    <cellStyle name="Normal 2 43 6" xfId="33363"/>
    <cellStyle name="Normal 2 43 6 2" xfId="33364"/>
    <cellStyle name="Normal 2 43 7" xfId="33365"/>
    <cellStyle name="Normal 2 43 7 2" xfId="33366"/>
    <cellStyle name="Normal 2 43 8" xfId="33367"/>
    <cellStyle name="Normal 2 43 8 2" xfId="33368"/>
    <cellStyle name="Normal 2 43 9" xfId="33369"/>
    <cellStyle name="Normal 2 43 9 2" xfId="33370"/>
    <cellStyle name="Normal 2 44" xfId="33371"/>
    <cellStyle name="Normal 2 44 10" xfId="33372"/>
    <cellStyle name="Normal 2 44 11" xfId="33373"/>
    <cellStyle name="Normal 2 44 2" xfId="33374"/>
    <cellStyle name="Normal 2 44 2 2" xfId="33375"/>
    <cellStyle name="Normal 2 44 3" xfId="33376"/>
    <cellStyle name="Normal 2 44 3 2" xfId="33377"/>
    <cellStyle name="Normal 2 44 4" xfId="33378"/>
    <cellStyle name="Normal 2 44 4 2" xfId="33379"/>
    <cellStyle name="Normal 2 44 5" xfId="33380"/>
    <cellStyle name="Normal 2 44 5 2" xfId="33381"/>
    <cellStyle name="Normal 2 44 6" xfId="33382"/>
    <cellStyle name="Normal 2 44 6 2" xfId="33383"/>
    <cellStyle name="Normal 2 44 7" xfId="33384"/>
    <cellStyle name="Normal 2 44 7 2" xfId="33385"/>
    <cellStyle name="Normal 2 44 8" xfId="33386"/>
    <cellStyle name="Normal 2 44 8 2" xfId="33387"/>
    <cellStyle name="Normal 2 44 9" xfId="33388"/>
    <cellStyle name="Normal 2 44 9 2" xfId="33389"/>
    <cellStyle name="Normal 2 45" xfId="33390"/>
    <cellStyle name="Normal 2 45 10" xfId="33391"/>
    <cellStyle name="Normal 2 45 11" xfId="33392"/>
    <cellStyle name="Normal 2 45 2" xfId="33393"/>
    <cellStyle name="Normal 2 45 2 2" xfId="33394"/>
    <cellStyle name="Normal 2 45 3" xfId="33395"/>
    <cellStyle name="Normal 2 45 3 2" xfId="33396"/>
    <cellStyle name="Normal 2 45 4" xfId="33397"/>
    <cellStyle name="Normal 2 45 4 2" xfId="33398"/>
    <cellStyle name="Normal 2 45 5" xfId="33399"/>
    <cellStyle name="Normal 2 45 5 2" xfId="33400"/>
    <cellStyle name="Normal 2 45 6" xfId="33401"/>
    <cellStyle name="Normal 2 45 6 2" xfId="33402"/>
    <cellStyle name="Normal 2 45 7" xfId="33403"/>
    <cellStyle name="Normal 2 45 7 2" xfId="33404"/>
    <cellStyle name="Normal 2 45 8" xfId="33405"/>
    <cellStyle name="Normal 2 45 8 2" xfId="33406"/>
    <cellStyle name="Normal 2 45 9" xfId="33407"/>
    <cellStyle name="Normal 2 45 9 2" xfId="33408"/>
    <cellStyle name="Normal 2 46" xfId="33409"/>
    <cellStyle name="Normal 2 46 10" xfId="33410"/>
    <cellStyle name="Normal 2 46 11" xfId="33411"/>
    <cellStyle name="Normal 2 46 2" xfId="33412"/>
    <cellStyle name="Normal 2 46 2 2" xfId="33413"/>
    <cellStyle name="Normal 2 46 3" xfId="33414"/>
    <cellStyle name="Normal 2 46 3 2" xfId="33415"/>
    <cellStyle name="Normal 2 46 4" xfId="33416"/>
    <cellStyle name="Normal 2 46 4 2" xfId="33417"/>
    <cellStyle name="Normal 2 46 5" xfId="33418"/>
    <cellStyle name="Normal 2 46 5 2" xfId="33419"/>
    <cellStyle name="Normal 2 46 6" xfId="33420"/>
    <cellStyle name="Normal 2 46 6 2" xfId="33421"/>
    <cellStyle name="Normal 2 46 7" xfId="33422"/>
    <cellStyle name="Normal 2 46 7 2" xfId="33423"/>
    <cellStyle name="Normal 2 46 8" xfId="33424"/>
    <cellStyle name="Normal 2 46 8 2" xfId="33425"/>
    <cellStyle name="Normal 2 46 9" xfId="33426"/>
    <cellStyle name="Normal 2 46 9 2" xfId="33427"/>
    <cellStyle name="Normal 2 47" xfId="33428"/>
    <cellStyle name="Normal 2 47 10" xfId="33429"/>
    <cellStyle name="Normal 2 47 11" xfId="33430"/>
    <cellStyle name="Normal 2 47 2" xfId="33431"/>
    <cellStyle name="Normal 2 47 2 2" xfId="33432"/>
    <cellStyle name="Normal 2 47 3" xfId="33433"/>
    <cellStyle name="Normal 2 47 3 2" xfId="33434"/>
    <cellStyle name="Normal 2 47 4" xfId="33435"/>
    <cellStyle name="Normal 2 47 4 2" xfId="33436"/>
    <cellStyle name="Normal 2 47 5" xfId="33437"/>
    <cellStyle name="Normal 2 47 5 2" xfId="33438"/>
    <cellStyle name="Normal 2 47 6" xfId="33439"/>
    <cellStyle name="Normal 2 47 6 2" xfId="33440"/>
    <cellStyle name="Normal 2 47 7" xfId="33441"/>
    <cellStyle name="Normal 2 47 7 2" xfId="33442"/>
    <cellStyle name="Normal 2 47 8" xfId="33443"/>
    <cellStyle name="Normal 2 47 8 2" xfId="33444"/>
    <cellStyle name="Normal 2 47 9" xfId="33445"/>
    <cellStyle name="Normal 2 47 9 2" xfId="33446"/>
    <cellStyle name="Normal 2 48" xfId="33447"/>
    <cellStyle name="Normal 2 48 10" xfId="33448"/>
    <cellStyle name="Normal 2 48 11" xfId="33449"/>
    <cellStyle name="Normal 2 48 2" xfId="33450"/>
    <cellStyle name="Normal 2 48 2 2" xfId="33451"/>
    <cellStyle name="Normal 2 48 3" xfId="33452"/>
    <cellStyle name="Normal 2 48 3 2" xfId="33453"/>
    <cellStyle name="Normal 2 48 4" xfId="33454"/>
    <cellStyle name="Normal 2 48 4 2" xfId="33455"/>
    <cellStyle name="Normal 2 48 5" xfId="33456"/>
    <cellStyle name="Normal 2 48 5 2" xfId="33457"/>
    <cellStyle name="Normal 2 48 6" xfId="33458"/>
    <cellStyle name="Normal 2 48 6 2" xfId="33459"/>
    <cellStyle name="Normal 2 48 7" xfId="33460"/>
    <cellStyle name="Normal 2 48 7 2" xfId="33461"/>
    <cellStyle name="Normal 2 48 8" xfId="33462"/>
    <cellStyle name="Normal 2 48 8 2" xfId="33463"/>
    <cellStyle name="Normal 2 48 9" xfId="33464"/>
    <cellStyle name="Normal 2 48 9 2" xfId="33465"/>
    <cellStyle name="Normal 2 49" xfId="33466"/>
    <cellStyle name="Normal 2 49 10" xfId="33467"/>
    <cellStyle name="Normal 2 49 11" xfId="33468"/>
    <cellStyle name="Normal 2 49 2" xfId="33469"/>
    <cellStyle name="Normal 2 49 2 2" xfId="33470"/>
    <cellStyle name="Normal 2 49 3" xfId="33471"/>
    <cellStyle name="Normal 2 49 3 2" xfId="33472"/>
    <cellStyle name="Normal 2 49 4" xfId="33473"/>
    <cellStyle name="Normal 2 49 4 2" xfId="33474"/>
    <cellStyle name="Normal 2 49 5" xfId="33475"/>
    <cellStyle name="Normal 2 49 5 2" xfId="33476"/>
    <cellStyle name="Normal 2 49 6" xfId="33477"/>
    <cellStyle name="Normal 2 49 6 2" xfId="33478"/>
    <cellStyle name="Normal 2 49 7" xfId="33479"/>
    <cellStyle name="Normal 2 49 7 2" xfId="33480"/>
    <cellStyle name="Normal 2 49 8" xfId="33481"/>
    <cellStyle name="Normal 2 49 8 2" xfId="33482"/>
    <cellStyle name="Normal 2 49 9" xfId="33483"/>
    <cellStyle name="Normal 2 49 9 2" xfId="33484"/>
    <cellStyle name="Normal 2 5" xfId="33485"/>
    <cellStyle name="Normal 2 5 2" xfId="33486"/>
    <cellStyle name="Normal 2 50" xfId="33487"/>
    <cellStyle name="Normal 2 50 10" xfId="33488"/>
    <cellStyle name="Normal 2 50 2" xfId="33489"/>
    <cellStyle name="Normal 2 50 2 2" xfId="33490"/>
    <cellStyle name="Normal 2 50 3" xfId="33491"/>
    <cellStyle name="Normal 2 50 3 2" xfId="33492"/>
    <cellStyle name="Normal 2 50 4" xfId="33493"/>
    <cellStyle name="Normal 2 50 4 2" xfId="33494"/>
    <cellStyle name="Normal 2 50 5" xfId="33495"/>
    <cellStyle name="Normal 2 50 5 2" xfId="33496"/>
    <cellStyle name="Normal 2 50 6" xfId="33497"/>
    <cellStyle name="Normal 2 50 6 2" xfId="33498"/>
    <cellStyle name="Normal 2 50 7" xfId="33499"/>
    <cellStyle name="Normal 2 50 7 2" xfId="33500"/>
    <cellStyle name="Normal 2 50 8" xfId="33501"/>
    <cellStyle name="Normal 2 50 8 2" xfId="33502"/>
    <cellStyle name="Normal 2 50 9" xfId="33503"/>
    <cellStyle name="Normal 2 50 9 2" xfId="33504"/>
    <cellStyle name="Normal 2 51" xfId="33505"/>
    <cellStyle name="Normal 2 51 10" xfId="33506"/>
    <cellStyle name="Normal 2 51 2" xfId="33507"/>
    <cellStyle name="Normal 2 51 2 2" xfId="33508"/>
    <cellStyle name="Normal 2 51 3" xfId="33509"/>
    <cellStyle name="Normal 2 51 3 2" xfId="33510"/>
    <cellStyle name="Normal 2 51 4" xfId="33511"/>
    <cellStyle name="Normal 2 51 4 2" xfId="33512"/>
    <cellStyle name="Normal 2 51 5" xfId="33513"/>
    <cellStyle name="Normal 2 51 5 2" xfId="33514"/>
    <cellStyle name="Normal 2 51 6" xfId="33515"/>
    <cellStyle name="Normal 2 51 6 2" xfId="33516"/>
    <cellStyle name="Normal 2 51 7" xfId="33517"/>
    <cellStyle name="Normal 2 51 7 2" xfId="33518"/>
    <cellStyle name="Normal 2 51 8" xfId="33519"/>
    <cellStyle name="Normal 2 51 8 2" xfId="33520"/>
    <cellStyle name="Normal 2 51 9" xfId="33521"/>
    <cellStyle name="Normal 2 51 9 2" xfId="33522"/>
    <cellStyle name="Normal 2 52" xfId="33523"/>
    <cellStyle name="Normal 2 52 10" xfId="33524"/>
    <cellStyle name="Normal 2 52 2" xfId="33525"/>
    <cellStyle name="Normal 2 52 2 2" xfId="33526"/>
    <cellStyle name="Normal 2 52 3" xfId="33527"/>
    <cellStyle name="Normal 2 52 3 2" xfId="33528"/>
    <cellStyle name="Normal 2 52 4" xfId="33529"/>
    <cellStyle name="Normal 2 52 4 2" xfId="33530"/>
    <cellStyle name="Normal 2 52 5" xfId="33531"/>
    <cellStyle name="Normal 2 52 5 2" xfId="33532"/>
    <cellStyle name="Normal 2 52 6" xfId="33533"/>
    <cellStyle name="Normal 2 52 6 2" xfId="33534"/>
    <cellStyle name="Normal 2 52 7" xfId="33535"/>
    <cellStyle name="Normal 2 52 7 2" xfId="33536"/>
    <cellStyle name="Normal 2 52 8" xfId="33537"/>
    <cellStyle name="Normal 2 52 8 2" xfId="33538"/>
    <cellStyle name="Normal 2 52 9" xfId="33539"/>
    <cellStyle name="Normal 2 52 9 2" xfId="33540"/>
    <cellStyle name="Normal 2 53" xfId="33541"/>
    <cellStyle name="Normal 2 53 10" xfId="33542"/>
    <cellStyle name="Normal 2 53 2" xfId="33543"/>
    <cellStyle name="Normal 2 53 2 2" xfId="33544"/>
    <cellStyle name="Normal 2 53 3" xfId="33545"/>
    <cellStyle name="Normal 2 53 3 2" xfId="33546"/>
    <cellStyle name="Normal 2 53 4" xfId="33547"/>
    <cellStyle name="Normal 2 53 4 2" xfId="33548"/>
    <cellStyle name="Normal 2 53 5" xfId="33549"/>
    <cellStyle name="Normal 2 53 5 2" xfId="33550"/>
    <cellStyle name="Normal 2 53 6" xfId="33551"/>
    <cellStyle name="Normal 2 53 6 2" xfId="33552"/>
    <cellStyle name="Normal 2 53 7" xfId="33553"/>
    <cellStyle name="Normal 2 53 7 2" xfId="33554"/>
    <cellStyle name="Normal 2 53 8" xfId="33555"/>
    <cellStyle name="Normal 2 53 8 2" xfId="33556"/>
    <cellStyle name="Normal 2 53 9" xfId="33557"/>
    <cellStyle name="Normal 2 53 9 2" xfId="33558"/>
    <cellStyle name="Normal 2 54" xfId="33559"/>
    <cellStyle name="Normal 2 54 10" xfId="33560"/>
    <cellStyle name="Normal 2 54 2" xfId="33561"/>
    <cellStyle name="Normal 2 54 2 2" xfId="33562"/>
    <cellStyle name="Normal 2 54 3" xfId="33563"/>
    <cellStyle name="Normal 2 54 3 2" xfId="33564"/>
    <cellStyle name="Normal 2 54 4" xfId="33565"/>
    <cellStyle name="Normal 2 54 4 2" xfId="33566"/>
    <cellStyle name="Normal 2 54 5" xfId="33567"/>
    <cellStyle name="Normal 2 54 5 2" xfId="33568"/>
    <cellStyle name="Normal 2 54 6" xfId="33569"/>
    <cellStyle name="Normal 2 54 6 2" xfId="33570"/>
    <cellStyle name="Normal 2 54 7" xfId="33571"/>
    <cellStyle name="Normal 2 54 7 2" xfId="33572"/>
    <cellStyle name="Normal 2 54 8" xfId="33573"/>
    <cellStyle name="Normal 2 54 8 2" xfId="33574"/>
    <cellStyle name="Normal 2 54 9" xfId="33575"/>
    <cellStyle name="Normal 2 54 9 2" xfId="33576"/>
    <cellStyle name="Normal 2 55" xfId="33577"/>
    <cellStyle name="Normal 2 55 10" xfId="33578"/>
    <cellStyle name="Normal 2 55 2" xfId="33579"/>
    <cellStyle name="Normal 2 55 2 2" xfId="33580"/>
    <cellStyle name="Normal 2 55 3" xfId="33581"/>
    <cellStyle name="Normal 2 55 3 2" xfId="33582"/>
    <cellStyle name="Normal 2 55 4" xfId="33583"/>
    <cellStyle name="Normal 2 55 4 2" xfId="33584"/>
    <cellStyle name="Normal 2 55 5" xfId="33585"/>
    <cellStyle name="Normal 2 55 5 2" xfId="33586"/>
    <cellStyle name="Normal 2 55 6" xfId="33587"/>
    <cellStyle name="Normal 2 55 6 2" xfId="33588"/>
    <cellStyle name="Normal 2 55 7" xfId="33589"/>
    <cellStyle name="Normal 2 55 7 2" xfId="33590"/>
    <cellStyle name="Normal 2 55 8" xfId="33591"/>
    <cellStyle name="Normal 2 55 8 2" xfId="33592"/>
    <cellStyle name="Normal 2 55 9" xfId="33593"/>
    <cellStyle name="Normal 2 55 9 2" xfId="33594"/>
    <cellStyle name="Normal 2 56" xfId="33595"/>
    <cellStyle name="Normal 2 56 10" xfId="33596"/>
    <cellStyle name="Normal 2 56 2" xfId="33597"/>
    <cellStyle name="Normal 2 56 2 2" xfId="33598"/>
    <cellStyle name="Normal 2 56 3" xfId="33599"/>
    <cellStyle name="Normal 2 56 3 2" xfId="33600"/>
    <cellStyle name="Normal 2 56 4" xfId="33601"/>
    <cellStyle name="Normal 2 56 4 2" xfId="33602"/>
    <cellStyle name="Normal 2 56 5" xfId="33603"/>
    <cellStyle name="Normal 2 56 5 2" xfId="33604"/>
    <cellStyle name="Normal 2 56 6" xfId="33605"/>
    <cellStyle name="Normal 2 56 6 2" xfId="33606"/>
    <cellStyle name="Normal 2 56 7" xfId="33607"/>
    <cellStyle name="Normal 2 56 7 2" xfId="33608"/>
    <cellStyle name="Normal 2 56 8" xfId="33609"/>
    <cellStyle name="Normal 2 56 8 2" xfId="33610"/>
    <cellStyle name="Normal 2 56 9" xfId="33611"/>
    <cellStyle name="Normal 2 56 9 2" xfId="33612"/>
    <cellStyle name="Normal 2 57" xfId="33613"/>
    <cellStyle name="Normal 2 57 10" xfId="33614"/>
    <cellStyle name="Normal 2 57 2" xfId="33615"/>
    <cellStyle name="Normal 2 57 2 2" xfId="33616"/>
    <cellStyle name="Normal 2 57 3" xfId="33617"/>
    <cellStyle name="Normal 2 57 3 2" xfId="33618"/>
    <cellStyle name="Normal 2 57 4" xfId="33619"/>
    <cellStyle name="Normal 2 57 4 2" xfId="33620"/>
    <cellStyle name="Normal 2 57 5" xfId="33621"/>
    <cellStyle name="Normal 2 57 5 2" xfId="33622"/>
    <cellStyle name="Normal 2 57 6" xfId="33623"/>
    <cellStyle name="Normal 2 57 6 2" xfId="33624"/>
    <cellStyle name="Normal 2 57 7" xfId="33625"/>
    <cellStyle name="Normal 2 57 7 2" xfId="33626"/>
    <cellStyle name="Normal 2 57 8" xfId="33627"/>
    <cellStyle name="Normal 2 57 8 2" xfId="33628"/>
    <cellStyle name="Normal 2 57 9" xfId="33629"/>
    <cellStyle name="Normal 2 57 9 2" xfId="33630"/>
    <cellStyle name="Normal 2 58" xfId="33631"/>
    <cellStyle name="Normal 2 58 10" xfId="33632"/>
    <cellStyle name="Normal 2 58 2" xfId="33633"/>
    <cellStyle name="Normal 2 58 2 2" xfId="33634"/>
    <cellStyle name="Normal 2 58 3" xfId="33635"/>
    <cellStyle name="Normal 2 58 3 2" xfId="33636"/>
    <cellStyle name="Normal 2 58 4" xfId="33637"/>
    <cellStyle name="Normal 2 58 4 2" xfId="33638"/>
    <cellStyle name="Normal 2 58 5" xfId="33639"/>
    <cellStyle name="Normal 2 58 5 2" xfId="33640"/>
    <cellStyle name="Normal 2 58 6" xfId="33641"/>
    <cellStyle name="Normal 2 58 6 2" xfId="33642"/>
    <cellStyle name="Normal 2 58 7" xfId="33643"/>
    <cellStyle name="Normal 2 58 7 2" xfId="33644"/>
    <cellStyle name="Normal 2 58 8" xfId="33645"/>
    <cellStyle name="Normal 2 58 8 2" xfId="33646"/>
    <cellStyle name="Normal 2 58 9" xfId="33647"/>
    <cellStyle name="Normal 2 58 9 2" xfId="33648"/>
    <cellStyle name="Normal 2 59" xfId="33649"/>
    <cellStyle name="Normal 2 59 10" xfId="33650"/>
    <cellStyle name="Normal 2 59 2" xfId="33651"/>
    <cellStyle name="Normal 2 59 2 2" xfId="33652"/>
    <cellStyle name="Normal 2 59 3" xfId="33653"/>
    <cellStyle name="Normal 2 59 3 2" xfId="33654"/>
    <cellStyle name="Normal 2 59 4" xfId="33655"/>
    <cellStyle name="Normal 2 59 4 2" xfId="33656"/>
    <cellStyle name="Normal 2 59 5" xfId="33657"/>
    <cellStyle name="Normal 2 59 5 2" xfId="33658"/>
    <cellStyle name="Normal 2 59 6" xfId="33659"/>
    <cellStyle name="Normal 2 59 6 2" xfId="33660"/>
    <cellStyle name="Normal 2 59 7" xfId="33661"/>
    <cellStyle name="Normal 2 59 7 2" xfId="33662"/>
    <cellStyle name="Normal 2 59 8" xfId="33663"/>
    <cellStyle name="Normal 2 59 8 2" xfId="33664"/>
    <cellStyle name="Normal 2 59 9" xfId="33665"/>
    <cellStyle name="Normal 2 59 9 2" xfId="33666"/>
    <cellStyle name="Normal 2 6" xfId="33667"/>
    <cellStyle name="Normal 2 6 2" xfId="33668"/>
    <cellStyle name="Normal 2 6 2 2" xfId="33669"/>
    <cellStyle name="Normal 2 60" xfId="33670"/>
    <cellStyle name="Normal 2 60 10" xfId="33671"/>
    <cellStyle name="Normal 2 60 2" xfId="33672"/>
    <cellStyle name="Normal 2 60 2 2" xfId="33673"/>
    <cellStyle name="Normal 2 60 3" xfId="33674"/>
    <cellStyle name="Normal 2 60 3 2" xfId="33675"/>
    <cellStyle name="Normal 2 60 4" xfId="33676"/>
    <cellStyle name="Normal 2 60 4 2" xfId="33677"/>
    <cellStyle name="Normal 2 60 5" xfId="33678"/>
    <cellStyle name="Normal 2 60 5 2" xfId="33679"/>
    <cellStyle name="Normal 2 60 6" xfId="33680"/>
    <cellStyle name="Normal 2 60 6 2" xfId="33681"/>
    <cellStyle name="Normal 2 60 7" xfId="33682"/>
    <cellStyle name="Normal 2 60 7 2" xfId="33683"/>
    <cellStyle name="Normal 2 60 8" xfId="33684"/>
    <cellStyle name="Normal 2 60 8 2" xfId="33685"/>
    <cellStyle name="Normal 2 60 9" xfId="33686"/>
    <cellStyle name="Normal 2 60 9 2" xfId="33687"/>
    <cellStyle name="Normal 2 61" xfId="33688"/>
    <cellStyle name="Normal 2 61 10" xfId="33689"/>
    <cellStyle name="Normal 2 61 2" xfId="33690"/>
    <cellStyle name="Normal 2 61 2 2" xfId="33691"/>
    <cellStyle name="Normal 2 61 3" xfId="33692"/>
    <cellStyle name="Normal 2 61 3 2" xfId="33693"/>
    <cellStyle name="Normal 2 61 4" xfId="33694"/>
    <cellStyle name="Normal 2 61 4 2" xfId="33695"/>
    <cellStyle name="Normal 2 61 5" xfId="33696"/>
    <cellStyle name="Normal 2 61 5 2" xfId="33697"/>
    <cellStyle name="Normal 2 61 6" xfId="33698"/>
    <cellStyle name="Normal 2 61 6 2" xfId="33699"/>
    <cellStyle name="Normal 2 61 7" xfId="33700"/>
    <cellStyle name="Normal 2 61 7 2" xfId="33701"/>
    <cellStyle name="Normal 2 61 8" xfId="33702"/>
    <cellStyle name="Normal 2 61 8 2" xfId="33703"/>
    <cellStyle name="Normal 2 61 9" xfId="33704"/>
    <cellStyle name="Normal 2 61 9 2" xfId="33705"/>
    <cellStyle name="Normal 2 62" xfId="33706"/>
    <cellStyle name="Normal 2 62 10" xfId="33707"/>
    <cellStyle name="Normal 2 62 2" xfId="33708"/>
    <cellStyle name="Normal 2 62 2 2" xfId="33709"/>
    <cellStyle name="Normal 2 62 3" xfId="33710"/>
    <cellStyle name="Normal 2 62 3 2" xfId="33711"/>
    <cellStyle name="Normal 2 62 4" xfId="33712"/>
    <cellStyle name="Normal 2 62 4 2" xfId="33713"/>
    <cellStyle name="Normal 2 62 5" xfId="33714"/>
    <cellStyle name="Normal 2 62 5 2" xfId="33715"/>
    <cellStyle name="Normal 2 62 6" xfId="33716"/>
    <cellStyle name="Normal 2 62 6 2" xfId="33717"/>
    <cellStyle name="Normal 2 62 7" xfId="33718"/>
    <cellStyle name="Normal 2 62 7 2" xfId="33719"/>
    <cellStyle name="Normal 2 62 8" xfId="33720"/>
    <cellStyle name="Normal 2 62 8 2" xfId="33721"/>
    <cellStyle name="Normal 2 62 9" xfId="33722"/>
    <cellStyle name="Normal 2 62 9 2" xfId="33723"/>
    <cellStyle name="Normal 2 63" xfId="33724"/>
    <cellStyle name="Normal 2 63 10" xfId="33725"/>
    <cellStyle name="Normal 2 63 2" xfId="33726"/>
    <cellStyle name="Normal 2 63 2 2" xfId="33727"/>
    <cellStyle name="Normal 2 63 3" xfId="33728"/>
    <cellStyle name="Normal 2 63 3 2" xfId="33729"/>
    <cellStyle name="Normal 2 63 4" xfId="33730"/>
    <cellStyle name="Normal 2 63 4 2" xfId="33731"/>
    <cellStyle name="Normal 2 63 5" xfId="33732"/>
    <cellStyle name="Normal 2 63 5 2" xfId="33733"/>
    <cellStyle name="Normal 2 63 6" xfId="33734"/>
    <cellStyle name="Normal 2 63 6 2" xfId="33735"/>
    <cellStyle name="Normal 2 63 7" xfId="33736"/>
    <cellStyle name="Normal 2 63 7 2" xfId="33737"/>
    <cellStyle name="Normal 2 63 8" xfId="33738"/>
    <cellStyle name="Normal 2 63 8 2" xfId="33739"/>
    <cellStyle name="Normal 2 63 9" xfId="33740"/>
    <cellStyle name="Normal 2 63 9 2" xfId="33741"/>
    <cellStyle name="Normal 2 64" xfId="33742"/>
    <cellStyle name="Normal 2 64 10" xfId="33743"/>
    <cellStyle name="Normal 2 64 2" xfId="33744"/>
    <cellStyle name="Normal 2 64 2 2" xfId="33745"/>
    <cellStyle name="Normal 2 64 3" xfId="33746"/>
    <cellStyle name="Normal 2 64 3 2" xfId="33747"/>
    <cellStyle name="Normal 2 64 4" xfId="33748"/>
    <cellStyle name="Normal 2 64 4 2" xfId="33749"/>
    <cellStyle name="Normal 2 64 5" xfId="33750"/>
    <cellStyle name="Normal 2 64 5 2" xfId="33751"/>
    <cellStyle name="Normal 2 64 6" xfId="33752"/>
    <cellStyle name="Normal 2 64 6 2" xfId="33753"/>
    <cellStyle name="Normal 2 64 7" xfId="33754"/>
    <cellStyle name="Normal 2 64 7 2" xfId="33755"/>
    <cellStyle name="Normal 2 64 8" xfId="33756"/>
    <cellStyle name="Normal 2 64 8 2" xfId="33757"/>
    <cellStyle name="Normal 2 64 9" xfId="33758"/>
    <cellStyle name="Normal 2 64 9 2" xfId="33759"/>
    <cellStyle name="Normal 2 65" xfId="33760"/>
    <cellStyle name="Normal 2 65 10" xfId="33761"/>
    <cellStyle name="Normal 2 65 2" xfId="33762"/>
    <cellStyle name="Normal 2 65 2 2" xfId="33763"/>
    <cellStyle name="Normal 2 65 3" xfId="33764"/>
    <cellStyle name="Normal 2 65 3 2" xfId="33765"/>
    <cellStyle name="Normal 2 65 4" xfId="33766"/>
    <cellStyle name="Normal 2 65 4 2" xfId="33767"/>
    <cellStyle name="Normal 2 65 5" xfId="33768"/>
    <cellStyle name="Normal 2 65 5 2" xfId="33769"/>
    <cellStyle name="Normal 2 65 6" xfId="33770"/>
    <cellStyle name="Normal 2 65 6 2" xfId="33771"/>
    <cellStyle name="Normal 2 65 7" xfId="33772"/>
    <cellStyle name="Normal 2 65 7 2" xfId="33773"/>
    <cellStyle name="Normal 2 65 8" xfId="33774"/>
    <cellStyle name="Normal 2 65 8 2" xfId="33775"/>
    <cellStyle name="Normal 2 65 9" xfId="33776"/>
    <cellStyle name="Normal 2 65 9 2" xfId="33777"/>
    <cellStyle name="Normal 2 66" xfId="33778"/>
    <cellStyle name="Normal 2 66 10" xfId="33779"/>
    <cellStyle name="Normal 2 66 2" xfId="33780"/>
    <cellStyle name="Normal 2 66 2 2" xfId="33781"/>
    <cellStyle name="Normal 2 66 3" xfId="33782"/>
    <cellStyle name="Normal 2 66 3 2" xfId="33783"/>
    <cellStyle name="Normal 2 66 4" xfId="33784"/>
    <cellStyle name="Normal 2 66 4 2" xfId="33785"/>
    <cellStyle name="Normal 2 66 5" xfId="33786"/>
    <cellStyle name="Normal 2 66 5 2" xfId="33787"/>
    <cellStyle name="Normal 2 66 6" xfId="33788"/>
    <cellStyle name="Normal 2 66 6 2" xfId="33789"/>
    <cellStyle name="Normal 2 66 7" xfId="33790"/>
    <cellStyle name="Normal 2 66 7 2" xfId="33791"/>
    <cellStyle name="Normal 2 66 8" xfId="33792"/>
    <cellStyle name="Normal 2 66 8 2" xfId="33793"/>
    <cellStyle name="Normal 2 66 9" xfId="33794"/>
    <cellStyle name="Normal 2 66 9 2" xfId="33795"/>
    <cellStyle name="Normal 2 67" xfId="33796"/>
    <cellStyle name="Normal 2 67 10" xfId="33797"/>
    <cellStyle name="Normal 2 67 2" xfId="33798"/>
    <cellStyle name="Normal 2 67 2 2" xfId="33799"/>
    <cellStyle name="Normal 2 67 3" xfId="33800"/>
    <cellStyle name="Normal 2 67 3 2" xfId="33801"/>
    <cellStyle name="Normal 2 67 4" xfId="33802"/>
    <cellStyle name="Normal 2 67 4 2" xfId="33803"/>
    <cellStyle name="Normal 2 67 5" xfId="33804"/>
    <cellStyle name="Normal 2 67 5 2" xfId="33805"/>
    <cellStyle name="Normal 2 67 6" xfId="33806"/>
    <cellStyle name="Normal 2 67 6 2" xfId="33807"/>
    <cellStyle name="Normal 2 67 7" xfId="33808"/>
    <cellStyle name="Normal 2 67 7 2" xfId="33809"/>
    <cellStyle name="Normal 2 67 8" xfId="33810"/>
    <cellStyle name="Normal 2 67 8 2" xfId="33811"/>
    <cellStyle name="Normal 2 67 9" xfId="33812"/>
    <cellStyle name="Normal 2 67 9 2" xfId="33813"/>
    <cellStyle name="Normal 2 68" xfId="33814"/>
    <cellStyle name="Normal 2 68 10" xfId="33815"/>
    <cellStyle name="Normal 2 68 2" xfId="33816"/>
    <cellStyle name="Normal 2 68 2 2" xfId="33817"/>
    <cellStyle name="Normal 2 68 3" xfId="33818"/>
    <cellStyle name="Normal 2 68 3 2" xfId="33819"/>
    <cellStyle name="Normal 2 68 4" xfId="33820"/>
    <cellStyle name="Normal 2 68 4 2" xfId="33821"/>
    <cellStyle name="Normal 2 68 5" xfId="33822"/>
    <cellStyle name="Normal 2 68 5 2" xfId="33823"/>
    <cellStyle name="Normal 2 68 6" xfId="33824"/>
    <cellStyle name="Normal 2 68 6 2" xfId="33825"/>
    <cellStyle name="Normal 2 68 7" xfId="33826"/>
    <cellStyle name="Normal 2 68 7 2" xfId="33827"/>
    <cellStyle name="Normal 2 68 8" xfId="33828"/>
    <cellStyle name="Normal 2 68 8 2" xfId="33829"/>
    <cellStyle name="Normal 2 68 9" xfId="33830"/>
    <cellStyle name="Normal 2 68 9 2" xfId="33831"/>
    <cellStyle name="Normal 2 69" xfId="33832"/>
    <cellStyle name="Normal 2 69 10" xfId="33833"/>
    <cellStyle name="Normal 2 69 2" xfId="33834"/>
    <cellStyle name="Normal 2 69 2 2" xfId="33835"/>
    <cellStyle name="Normal 2 69 3" xfId="33836"/>
    <cellStyle name="Normal 2 69 3 2" xfId="33837"/>
    <cellStyle name="Normal 2 69 4" xfId="33838"/>
    <cellStyle name="Normal 2 69 4 2" xfId="33839"/>
    <cellStyle name="Normal 2 69 5" xfId="33840"/>
    <cellStyle name="Normal 2 69 5 2" xfId="33841"/>
    <cellStyle name="Normal 2 69 6" xfId="33842"/>
    <cellStyle name="Normal 2 69 6 2" xfId="33843"/>
    <cellStyle name="Normal 2 69 7" xfId="33844"/>
    <cellStyle name="Normal 2 69 7 2" xfId="33845"/>
    <cellStyle name="Normal 2 69 8" xfId="33846"/>
    <cellStyle name="Normal 2 69 8 2" xfId="33847"/>
    <cellStyle name="Normal 2 69 9" xfId="33848"/>
    <cellStyle name="Normal 2 69 9 2" xfId="33849"/>
    <cellStyle name="Normal 2 7" xfId="33850"/>
    <cellStyle name="Normal 2 7 2" xfId="33851"/>
    <cellStyle name="Normal 2 7 2 2" xfId="33852"/>
    <cellStyle name="Normal 2 70" xfId="33853"/>
    <cellStyle name="Normal 2 70 10" xfId="33854"/>
    <cellStyle name="Normal 2 70 2" xfId="33855"/>
    <cellStyle name="Normal 2 70 2 2" xfId="33856"/>
    <cellStyle name="Normal 2 70 3" xfId="33857"/>
    <cellStyle name="Normal 2 70 3 2" xfId="33858"/>
    <cellStyle name="Normal 2 70 4" xfId="33859"/>
    <cellStyle name="Normal 2 70 4 2" xfId="33860"/>
    <cellStyle name="Normal 2 70 5" xfId="33861"/>
    <cellStyle name="Normal 2 70 5 2" xfId="33862"/>
    <cellStyle name="Normal 2 70 6" xfId="33863"/>
    <cellStyle name="Normal 2 70 6 2" xfId="33864"/>
    <cellStyle name="Normal 2 70 7" xfId="33865"/>
    <cellStyle name="Normal 2 70 7 2" xfId="33866"/>
    <cellStyle name="Normal 2 70 8" xfId="33867"/>
    <cellStyle name="Normal 2 70 8 2" xfId="33868"/>
    <cellStyle name="Normal 2 70 9" xfId="33869"/>
    <cellStyle name="Normal 2 70 9 2" xfId="33870"/>
    <cellStyle name="Normal 2 71" xfId="33871"/>
    <cellStyle name="Normal 2 71 10" xfId="33872"/>
    <cellStyle name="Normal 2 71 2" xfId="33873"/>
    <cellStyle name="Normal 2 71 2 2" xfId="33874"/>
    <cellStyle name="Normal 2 71 3" xfId="33875"/>
    <cellStyle name="Normal 2 71 3 2" xfId="33876"/>
    <cellStyle name="Normal 2 71 4" xfId="33877"/>
    <cellStyle name="Normal 2 71 4 2" xfId="33878"/>
    <cellStyle name="Normal 2 71 5" xfId="33879"/>
    <cellStyle name="Normal 2 71 5 2" xfId="33880"/>
    <cellStyle name="Normal 2 71 6" xfId="33881"/>
    <cellStyle name="Normal 2 71 6 2" xfId="33882"/>
    <cellStyle name="Normal 2 71 7" xfId="33883"/>
    <cellStyle name="Normal 2 71 7 2" xfId="33884"/>
    <cellStyle name="Normal 2 71 8" xfId="33885"/>
    <cellStyle name="Normal 2 71 8 2" xfId="33886"/>
    <cellStyle name="Normal 2 71 9" xfId="33887"/>
    <cellStyle name="Normal 2 71 9 2" xfId="33888"/>
    <cellStyle name="Normal 2 72" xfId="33889"/>
    <cellStyle name="Normal 2 72 10" xfId="33890"/>
    <cellStyle name="Normal 2 72 2" xfId="33891"/>
    <cellStyle name="Normal 2 72 2 2" xfId="33892"/>
    <cellStyle name="Normal 2 72 3" xfId="33893"/>
    <cellStyle name="Normal 2 72 3 2" xfId="33894"/>
    <cellStyle name="Normal 2 72 4" xfId="33895"/>
    <cellStyle name="Normal 2 72 4 2" xfId="33896"/>
    <cellStyle name="Normal 2 72 5" xfId="33897"/>
    <cellStyle name="Normal 2 72 5 2" xfId="33898"/>
    <cellStyle name="Normal 2 72 6" xfId="33899"/>
    <cellStyle name="Normal 2 72 6 2" xfId="33900"/>
    <cellStyle name="Normal 2 72 7" xfId="33901"/>
    <cellStyle name="Normal 2 72 7 2" xfId="33902"/>
    <cellStyle name="Normal 2 72 8" xfId="33903"/>
    <cellStyle name="Normal 2 72 8 2" xfId="33904"/>
    <cellStyle name="Normal 2 72 9" xfId="33905"/>
    <cellStyle name="Normal 2 72 9 2" xfId="33906"/>
    <cellStyle name="Normal 2 73" xfId="33907"/>
    <cellStyle name="Normal 2 74" xfId="33908"/>
    <cellStyle name="Normal 2 74 2" xfId="33909"/>
    <cellStyle name="Normal 2 75" xfId="33910"/>
    <cellStyle name="Normal 2 76" xfId="33911"/>
    <cellStyle name="Normal 2 8" xfId="33912"/>
    <cellStyle name="Normal 2 8 2" xfId="33913"/>
    <cellStyle name="Normal 2 8 2 2" xfId="33914"/>
    <cellStyle name="Normal 2 9" xfId="33915"/>
    <cellStyle name="Normal 2 9 2" xfId="33916"/>
    <cellStyle name="Normal 2 9 2 2" xfId="33917"/>
    <cellStyle name="Normal 2_CVST3 Relacion de Equipos  Julio -2009 Tramo III" xfId="33918"/>
    <cellStyle name="Normal 20" xfId="33919"/>
    <cellStyle name="Normal 20 2" xfId="33920"/>
    <cellStyle name="Normal 21" xfId="33921"/>
    <cellStyle name="Normal 21 2" xfId="33922"/>
    <cellStyle name="Normal 22" xfId="33923"/>
    <cellStyle name="Normal 22 2" xfId="33924"/>
    <cellStyle name="Normal 22 2 2" xfId="33925"/>
    <cellStyle name="Normal 22 3" xfId="33926"/>
    <cellStyle name="Normal 23" xfId="33927"/>
    <cellStyle name="Normal 24" xfId="33928"/>
    <cellStyle name="Normal 24 2" xfId="33929"/>
    <cellStyle name="Normal 25" xfId="33930"/>
    <cellStyle name="Normal 26" xfId="33931"/>
    <cellStyle name="Normal 26 2" xfId="33932"/>
    <cellStyle name="Normal 27" xfId="33933"/>
    <cellStyle name="Normal 27 2" xfId="33934"/>
    <cellStyle name="Normal 28" xfId="33935"/>
    <cellStyle name="Normal 29" xfId="33936"/>
    <cellStyle name="Normal 3" xfId="33937"/>
    <cellStyle name="Normal 3 10" xfId="33938"/>
    <cellStyle name="Normal 3 10 2" xfId="33939"/>
    <cellStyle name="Normal 3 2" xfId="33940"/>
    <cellStyle name="Normal 3 2 2" xfId="33941"/>
    <cellStyle name="Normal 3 2 3" xfId="33942"/>
    <cellStyle name="Normal 3 3" xfId="33943"/>
    <cellStyle name="Normal 3 4" xfId="33944"/>
    <cellStyle name="Normal 3 5" xfId="33945"/>
    <cellStyle name="Normal 3 6" xfId="33946"/>
    <cellStyle name="Normal 3 7" xfId="33947"/>
    <cellStyle name="Normal 3 8" xfId="33948"/>
    <cellStyle name="Normal 3 9" xfId="33949"/>
    <cellStyle name="Normal 30" xfId="33950"/>
    <cellStyle name="Normal 31" xfId="33951"/>
    <cellStyle name="Normal 32" xfId="33952"/>
    <cellStyle name="Normal 33" xfId="33953"/>
    <cellStyle name="Normal 34" xfId="33954"/>
    <cellStyle name="Normal 35" xfId="33955"/>
    <cellStyle name="Normal 36" xfId="33956"/>
    <cellStyle name="Normal 37" xfId="33957"/>
    <cellStyle name="Normal 38" xfId="33958"/>
    <cellStyle name="Normal 39" xfId="33959"/>
    <cellStyle name="Normal 4" xfId="33960"/>
    <cellStyle name="Normal 4 2" xfId="33961"/>
    <cellStyle name="Normal 4 2 2" xfId="33962"/>
    <cellStyle name="Normal 4 3" xfId="33963"/>
    <cellStyle name="Normal 4 3 2" xfId="33964"/>
    <cellStyle name="Normal 40" xfId="33965"/>
    <cellStyle name="Normal 41" xfId="33966"/>
    <cellStyle name="Normal 42" xfId="33967"/>
    <cellStyle name="Normal 43" xfId="33968"/>
    <cellStyle name="Normal 44" xfId="33969"/>
    <cellStyle name="Normal 45" xfId="33970"/>
    <cellStyle name="Normal 46" xfId="33971"/>
    <cellStyle name="Normal 47" xfId="33972"/>
    <cellStyle name="Normal 47 2" xfId="33973"/>
    <cellStyle name="Normal 48" xfId="33974"/>
    <cellStyle name="Normal 48 2" xfId="33975"/>
    <cellStyle name="Normal 48 3" xfId="33976"/>
    <cellStyle name="Normal 49" xfId="33977"/>
    <cellStyle name="Normal 49 2" xfId="33978"/>
    <cellStyle name="Normal 49 3" xfId="33979"/>
    <cellStyle name="Normal 5" xfId="33980"/>
    <cellStyle name="Normal 5 2" xfId="33981"/>
    <cellStyle name="Normal 5 3" xfId="33982"/>
    <cellStyle name="Normal 50" xfId="33983"/>
    <cellStyle name="Normal 51" xfId="33984"/>
    <cellStyle name="Normal 52" xfId="33985"/>
    <cellStyle name="Normal 58" xfId="33986"/>
    <cellStyle name="Normal 6" xfId="33987"/>
    <cellStyle name="Normal 6 2" xfId="33988"/>
    <cellStyle name="Normal 7" xfId="33989"/>
    <cellStyle name="Normal 7 2" xfId="33990"/>
    <cellStyle name="Normal 8" xfId="33991"/>
    <cellStyle name="Normal 8 2" xfId="33992"/>
    <cellStyle name="Normal 9" xfId="33993"/>
    <cellStyle name="Normal 9 2" xfId="33994"/>
    <cellStyle name="Normal GHG Numbers (0.00)" xfId="33995"/>
    <cellStyle name="Normal GHG Textfiels Bold" xfId="33996"/>
    <cellStyle name="Normal GHG whole table" xfId="33997"/>
    <cellStyle name="Normal GHG-Shade" xfId="33998"/>
    <cellStyle name="Notas 2" xfId="33999"/>
    <cellStyle name="Notas 2 10" xfId="34000"/>
    <cellStyle name="Notas 2 10 2" xfId="34001"/>
    <cellStyle name="Notas 2 10 2 2" xfId="34002"/>
    <cellStyle name="Notas 2 10 2 2 2" xfId="34003"/>
    <cellStyle name="Notas 2 10 2 2 3" xfId="34004"/>
    <cellStyle name="Notas 2 10 2 2 4" xfId="34005"/>
    <cellStyle name="Notas 2 10 2 3" xfId="34006"/>
    <cellStyle name="Notas 2 10 2 3 2" xfId="34007"/>
    <cellStyle name="Notas 2 10 2 3 3" xfId="34008"/>
    <cellStyle name="Notas 2 10 2 3 4" xfId="34009"/>
    <cellStyle name="Notas 2 10 2 4" xfId="34010"/>
    <cellStyle name="Notas 2 10 2 5" xfId="34011"/>
    <cellStyle name="Notas 2 10 2 6" xfId="34012"/>
    <cellStyle name="Notas 2 10 3" xfId="34013"/>
    <cellStyle name="Notas 2 10 3 2" xfId="34014"/>
    <cellStyle name="Notas 2 10 3 2 2" xfId="34015"/>
    <cellStyle name="Notas 2 10 3 2 3" xfId="34016"/>
    <cellStyle name="Notas 2 10 3 2 4" xfId="34017"/>
    <cellStyle name="Notas 2 10 3 3" xfId="34018"/>
    <cellStyle name="Notas 2 10 3 3 2" xfId="34019"/>
    <cellStyle name="Notas 2 10 3 3 3" xfId="34020"/>
    <cellStyle name="Notas 2 10 3 3 4" xfId="34021"/>
    <cellStyle name="Notas 2 10 3 4" xfId="34022"/>
    <cellStyle name="Notas 2 10 3 5" xfId="34023"/>
    <cellStyle name="Notas 2 10 3 6" xfId="34024"/>
    <cellStyle name="Notas 2 10 4" xfId="34025"/>
    <cellStyle name="Notas 2 10 4 2" xfId="34026"/>
    <cellStyle name="Notas 2 10 4 3" xfId="34027"/>
    <cellStyle name="Notas 2 10 4 4" xfId="34028"/>
    <cellStyle name="Notas 2 10 5" xfId="34029"/>
    <cellStyle name="Notas 2 10 6" xfId="34030"/>
    <cellStyle name="Notas 2 11" xfId="34031"/>
    <cellStyle name="Notas 2 11 2" xfId="34032"/>
    <cellStyle name="Notas 2 11 2 2" xfId="34033"/>
    <cellStyle name="Notas 2 11 2 2 2" xfId="34034"/>
    <cellStyle name="Notas 2 11 2 2 3" xfId="34035"/>
    <cellStyle name="Notas 2 11 2 2 4" xfId="34036"/>
    <cellStyle name="Notas 2 11 2 3" xfId="34037"/>
    <cellStyle name="Notas 2 11 2 3 2" xfId="34038"/>
    <cellStyle name="Notas 2 11 2 3 3" xfId="34039"/>
    <cellStyle name="Notas 2 11 2 3 4" xfId="34040"/>
    <cellStyle name="Notas 2 11 2 4" xfId="34041"/>
    <cellStyle name="Notas 2 11 2 5" xfId="34042"/>
    <cellStyle name="Notas 2 11 2 6" xfId="34043"/>
    <cellStyle name="Notas 2 11 3" xfId="34044"/>
    <cellStyle name="Notas 2 11 3 2" xfId="34045"/>
    <cellStyle name="Notas 2 11 3 2 2" xfId="34046"/>
    <cellStyle name="Notas 2 11 3 2 3" xfId="34047"/>
    <cellStyle name="Notas 2 11 3 2 4" xfId="34048"/>
    <cellStyle name="Notas 2 11 3 3" xfId="34049"/>
    <cellStyle name="Notas 2 11 3 3 2" xfId="34050"/>
    <cellStyle name="Notas 2 11 3 3 3" xfId="34051"/>
    <cellStyle name="Notas 2 11 3 3 4" xfId="34052"/>
    <cellStyle name="Notas 2 11 3 4" xfId="34053"/>
    <cellStyle name="Notas 2 11 3 5" xfId="34054"/>
    <cellStyle name="Notas 2 11 3 6" xfId="34055"/>
    <cellStyle name="Notas 2 11 4" xfId="34056"/>
    <cellStyle name="Notas 2 11 4 2" xfId="34057"/>
    <cellStyle name="Notas 2 11 4 3" xfId="34058"/>
    <cellStyle name="Notas 2 11 4 4" xfId="34059"/>
    <cellStyle name="Notas 2 11 5" xfId="34060"/>
    <cellStyle name="Notas 2 11 6" xfId="34061"/>
    <cellStyle name="Notas 2 12" xfId="34062"/>
    <cellStyle name="Notas 2 12 2" xfId="34063"/>
    <cellStyle name="Notas 2 12 2 2" xfId="34064"/>
    <cellStyle name="Notas 2 12 2 2 2" xfId="34065"/>
    <cellStyle name="Notas 2 12 2 2 3" xfId="34066"/>
    <cellStyle name="Notas 2 12 2 2 4" xfId="34067"/>
    <cellStyle name="Notas 2 12 2 3" xfId="34068"/>
    <cellStyle name="Notas 2 12 2 3 2" xfId="34069"/>
    <cellStyle name="Notas 2 12 2 3 3" xfId="34070"/>
    <cellStyle name="Notas 2 12 2 3 4" xfId="34071"/>
    <cellStyle name="Notas 2 12 2 4" xfId="34072"/>
    <cellStyle name="Notas 2 12 2 5" xfId="34073"/>
    <cellStyle name="Notas 2 12 2 6" xfId="34074"/>
    <cellStyle name="Notas 2 12 3" xfId="34075"/>
    <cellStyle name="Notas 2 12 3 2" xfId="34076"/>
    <cellStyle name="Notas 2 12 3 2 2" xfId="34077"/>
    <cellStyle name="Notas 2 12 3 2 3" xfId="34078"/>
    <cellStyle name="Notas 2 12 3 2 4" xfId="34079"/>
    <cellStyle name="Notas 2 12 3 3" xfId="34080"/>
    <cellStyle name="Notas 2 12 3 3 2" xfId="34081"/>
    <cellStyle name="Notas 2 12 3 3 3" xfId="34082"/>
    <cellStyle name="Notas 2 12 3 3 4" xfId="34083"/>
    <cellStyle name="Notas 2 12 3 4" xfId="34084"/>
    <cellStyle name="Notas 2 12 3 5" xfId="34085"/>
    <cellStyle name="Notas 2 12 3 6" xfId="34086"/>
    <cellStyle name="Notas 2 12 4" xfId="34087"/>
    <cellStyle name="Notas 2 12 4 2" xfId="34088"/>
    <cellStyle name="Notas 2 12 4 3" xfId="34089"/>
    <cellStyle name="Notas 2 12 4 4" xfId="34090"/>
    <cellStyle name="Notas 2 12 5" xfId="34091"/>
    <cellStyle name="Notas 2 12 6" xfId="34092"/>
    <cellStyle name="Notas 2 13" xfId="34093"/>
    <cellStyle name="Notas 2 13 2" xfId="34094"/>
    <cellStyle name="Notas 2 13 2 2" xfId="34095"/>
    <cellStyle name="Notas 2 13 2 2 2" xfId="34096"/>
    <cellStyle name="Notas 2 13 2 2 3" xfId="34097"/>
    <cellStyle name="Notas 2 13 2 2 4" xfId="34098"/>
    <cellStyle name="Notas 2 13 2 3" xfId="34099"/>
    <cellStyle name="Notas 2 13 2 3 2" xfId="34100"/>
    <cellStyle name="Notas 2 13 2 3 3" xfId="34101"/>
    <cellStyle name="Notas 2 13 2 3 4" xfId="34102"/>
    <cellStyle name="Notas 2 13 2 4" xfId="34103"/>
    <cellStyle name="Notas 2 13 2 5" xfId="34104"/>
    <cellStyle name="Notas 2 13 2 6" xfId="34105"/>
    <cellStyle name="Notas 2 13 3" xfId="34106"/>
    <cellStyle name="Notas 2 13 3 2" xfId="34107"/>
    <cellStyle name="Notas 2 13 3 2 2" xfId="34108"/>
    <cellStyle name="Notas 2 13 3 2 3" xfId="34109"/>
    <cellStyle name="Notas 2 13 3 2 4" xfId="34110"/>
    <cellStyle name="Notas 2 13 3 3" xfId="34111"/>
    <cellStyle name="Notas 2 13 3 3 2" xfId="34112"/>
    <cellStyle name="Notas 2 13 3 3 3" xfId="34113"/>
    <cellStyle name="Notas 2 13 3 3 4" xfId="34114"/>
    <cellStyle name="Notas 2 13 3 4" xfId="34115"/>
    <cellStyle name="Notas 2 13 3 5" xfId="34116"/>
    <cellStyle name="Notas 2 13 3 6" xfId="34117"/>
    <cellStyle name="Notas 2 13 4" xfId="34118"/>
    <cellStyle name="Notas 2 13 5" xfId="34119"/>
    <cellStyle name="Notas 2 13 6" xfId="34120"/>
    <cellStyle name="Notas 2 14" xfId="34121"/>
    <cellStyle name="Notas 2 15" xfId="34122"/>
    <cellStyle name="Notas 2 2" xfId="34123"/>
    <cellStyle name="Notas 2 2 10" xfId="34124"/>
    <cellStyle name="Notas 2 2 10 2" xfId="34125"/>
    <cellStyle name="Notas 2 2 10 2 2" xfId="34126"/>
    <cellStyle name="Notas 2 2 10 2 2 2" xfId="34127"/>
    <cellStyle name="Notas 2 2 10 2 2 3" xfId="34128"/>
    <cellStyle name="Notas 2 2 10 2 2 4" xfId="34129"/>
    <cellStyle name="Notas 2 2 10 2 3" xfId="34130"/>
    <cellStyle name="Notas 2 2 10 2 3 2" xfId="34131"/>
    <cellStyle name="Notas 2 2 10 2 3 3" xfId="34132"/>
    <cellStyle name="Notas 2 2 10 2 3 4" xfId="34133"/>
    <cellStyle name="Notas 2 2 10 2 4" xfId="34134"/>
    <cellStyle name="Notas 2 2 10 2 5" xfId="34135"/>
    <cellStyle name="Notas 2 2 10 2 6" xfId="34136"/>
    <cellStyle name="Notas 2 2 10 3" xfId="34137"/>
    <cellStyle name="Notas 2 2 10 3 2" xfId="34138"/>
    <cellStyle name="Notas 2 2 10 3 2 2" xfId="34139"/>
    <cellStyle name="Notas 2 2 10 3 2 3" xfId="34140"/>
    <cellStyle name="Notas 2 2 10 3 2 4" xfId="34141"/>
    <cellStyle name="Notas 2 2 10 3 3" xfId="34142"/>
    <cellStyle name="Notas 2 2 10 3 3 2" xfId="34143"/>
    <cellStyle name="Notas 2 2 10 3 3 3" xfId="34144"/>
    <cellStyle name="Notas 2 2 10 3 3 4" xfId="34145"/>
    <cellStyle name="Notas 2 2 10 3 4" xfId="34146"/>
    <cellStyle name="Notas 2 2 10 3 5" xfId="34147"/>
    <cellStyle name="Notas 2 2 10 3 6" xfId="34148"/>
    <cellStyle name="Notas 2 2 10 4" xfId="34149"/>
    <cellStyle name="Notas 2 2 10 4 2" xfId="34150"/>
    <cellStyle name="Notas 2 2 10 4 3" xfId="34151"/>
    <cellStyle name="Notas 2 2 10 4 4" xfId="34152"/>
    <cellStyle name="Notas 2 2 10 5" xfId="34153"/>
    <cellStyle name="Notas 2 2 10 6" xfId="34154"/>
    <cellStyle name="Notas 2 2 11" xfId="34155"/>
    <cellStyle name="Notas 2 2 11 2" xfId="34156"/>
    <cellStyle name="Notas 2 2 11 2 2" xfId="34157"/>
    <cellStyle name="Notas 2 2 11 2 2 2" xfId="34158"/>
    <cellStyle name="Notas 2 2 11 2 2 3" xfId="34159"/>
    <cellStyle name="Notas 2 2 11 2 2 4" xfId="34160"/>
    <cellStyle name="Notas 2 2 11 2 3" xfId="34161"/>
    <cellStyle name="Notas 2 2 11 2 3 2" xfId="34162"/>
    <cellStyle name="Notas 2 2 11 2 3 3" xfId="34163"/>
    <cellStyle name="Notas 2 2 11 2 3 4" xfId="34164"/>
    <cellStyle name="Notas 2 2 11 2 4" xfId="34165"/>
    <cellStyle name="Notas 2 2 11 2 5" xfId="34166"/>
    <cellStyle name="Notas 2 2 11 2 6" xfId="34167"/>
    <cellStyle name="Notas 2 2 11 3" xfId="34168"/>
    <cellStyle name="Notas 2 2 11 3 2" xfId="34169"/>
    <cellStyle name="Notas 2 2 11 3 2 2" xfId="34170"/>
    <cellStyle name="Notas 2 2 11 3 2 3" xfId="34171"/>
    <cellStyle name="Notas 2 2 11 3 2 4" xfId="34172"/>
    <cellStyle name="Notas 2 2 11 3 3" xfId="34173"/>
    <cellStyle name="Notas 2 2 11 3 3 2" xfId="34174"/>
    <cellStyle name="Notas 2 2 11 3 3 3" xfId="34175"/>
    <cellStyle name="Notas 2 2 11 3 3 4" xfId="34176"/>
    <cellStyle name="Notas 2 2 11 3 4" xfId="34177"/>
    <cellStyle name="Notas 2 2 11 3 5" xfId="34178"/>
    <cellStyle name="Notas 2 2 11 3 6" xfId="34179"/>
    <cellStyle name="Notas 2 2 11 4" xfId="34180"/>
    <cellStyle name="Notas 2 2 11 4 2" xfId="34181"/>
    <cellStyle name="Notas 2 2 11 4 3" xfId="34182"/>
    <cellStyle name="Notas 2 2 11 4 4" xfId="34183"/>
    <cellStyle name="Notas 2 2 11 5" xfId="34184"/>
    <cellStyle name="Notas 2 2 11 6" xfId="34185"/>
    <cellStyle name="Notas 2 2 12" xfId="34186"/>
    <cellStyle name="Notas 2 2 12 2" xfId="34187"/>
    <cellStyle name="Notas 2 2 12 2 2" xfId="34188"/>
    <cellStyle name="Notas 2 2 12 2 2 2" xfId="34189"/>
    <cellStyle name="Notas 2 2 12 2 2 3" xfId="34190"/>
    <cellStyle name="Notas 2 2 12 2 2 4" xfId="34191"/>
    <cellStyle name="Notas 2 2 12 2 3" xfId="34192"/>
    <cellStyle name="Notas 2 2 12 2 3 2" xfId="34193"/>
    <cellStyle name="Notas 2 2 12 2 3 3" xfId="34194"/>
    <cellStyle name="Notas 2 2 12 2 3 4" xfId="34195"/>
    <cellStyle name="Notas 2 2 12 2 4" xfId="34196"/>
    <cellStyle name="Notas 2 2 12 2 5" xfId="34197"/>
    <cellStyle name="Notas 2 2 12 2 6" xfId="34198"/>
    <cellStyle name="Notas 2 2 12 3" xfId="34199"/>
    <cellStyle name="Notas 2 2 12 3 2" xfId="34200"/>
    <cellStyle name="Notas 2 2 12 3 2 2" xfId="34201"/>
    <cellStyle name="Notas 2 2 12 3 2 3" xfId="34202"/>
    <cellStyle name="Notas 2 2 12 3 2 4" xfId="34203"/>
    <cellStyle name="Notas 2 2 12 3 3" xfId="34204"/>
    <cellStyle name="Notas 2 2 12 3 3 2" xfId="34205"/>
    <cellStyle name="Notas 2 2 12 3 3 3" xfId="34206"/>
    <cellStyle name="Notas 2 2 12 3 3 4" xfId="34207"/>
    <cellStyle name="Notas 2 2 12 3 4" xfId="34208"/>
    <cellStyle name="Notas 2 2 12 3 5" xfId="34209"/>
    <cellStyle name="Notas 2 2 12 3 6" xfId="34210"/>
    <cellStyle name="Notas 2 2 12 4" xfId="34211"/>
    <cellStyle name="Notas 2 2 12 5" xfId="34212"/>
    <cellStyle name="Notas 2 2 12 6" xfId="34213"/>
    <cellStyle name="Notas 2 2 13" xfId="34214"/>
    <cellStyle name="Notas 2 2 14" xfId="34215"/>
    <cellStyle name="Notas 2 2 2" xfId="34216"/>
    <cellStyle name="Notas 2 2 2 10" xfId="34217"/>
    <cellStyle name="Notas 2 2 2 10 2" xfId="34218"/>
    <cellStyle name="Notas 2 2 2 10 2 2" xfId="34219"/>
    <cellStyle name="Notas 2 2 2 10 2 2 2" xfId="34220"/>
    <cellStyle name="Notas 2 2 2 10 2 2 3" xfId="34221"/>
    <cellStyle name="Notas 2 2 2 10 2 2 4" xfId="34222"/>
    <cellStyle name="Notas 2 2 2 10 2 3" xfId="34223"/>
    <cellStyle name="Notas 2 2 2 10 2 3 2" xfId="34224"/>
    <cellStyle name="Notas 2 2 2 10 2 3 3" xfId="34225"/>
    <cellStyle name="Notas 2 2 2 10 2 3 4" xfId="34226"/>
    <cellStyle name="Notas 2 2 2 10 2 4" xfId="34227"/>
    <cellStyle name="Notas 2 2 2 10 2 5" xfId="34228"/>
    <cellStyle name="Notas 2 2 2 10 2 6" xfId="34229"/>
    <cellStyle name="Notas 2 2 2 10 3" xfId="34230"/>
    <cellStyle name="Notas 2 2 2 10 3 2" xfId="34231"/>
    <cellStyle name="Notas 2 2 2 10 3 2 2" xfId="34232"/>
    <cellStyle name="Notas 2 2 2 10 3 2 3" xfId="34233"/>
    <cellStyle name="Notas 2 2 2 10 3 2 4" xfId="34234"/>
    <cellStyle name="Notas 2 2 2 10 3 3" xfId="34235"/>
    <cellStyle name="Notas 2 2 2 10 3 3 2" xfId="34236"/>
    <cellStyle name="Notas 2 2 2 10 3 3 3" xfId="34237"/>
    <cellStyle name="Notas 2 2 2 10 3 3 4" xfId="34238"/>
    <cellStyle name="Notas 2 2 2 10 3 4" xfId="34239"/>
    <cellStyle name="Notas 2 2 2 10 3 5" xfId="34240"/>
    <cellStyle name="Notas 2 2 2 10 3 6" xfId="34241"/>
    <cellStyle name="Notas 2 2 2 10 4" xfId="34242"/>
    <cellStyle name="Notas 2 2 2 10 5" xfId="34243"/>
    <cellStyle name="Notas 2 2 2 10 6" xfId="34244"/>
    <cellStyle name="Notas 2 2 2 11" xfId="34245"/>
    <cellStyle name="Notas 2 2 2 12" xfId="34246"/>
    <cellStyle name="Notas 2 2 2 2" xfId="34247"/>
    <cellStyle name="Notas 2 2 2 2 2" xfId="34248"/>
    <cellStyle name="Notas 2 2 2 2 2 2" xfId="34249"/>
    <cellStyle name="Notas 2 2 2 2 2 2 2" xfId="34250"/>
    <cellStyle name="Notas 2 2 2 2 2 2 2 2" xfId="34251"/>
    <cellStyle name="Notas 2 2 2 2 2 2 2 3" xfId="34252"/>
    <cellStyle name="Notas 2 2 2 2 2 2 2 4" xfId="34253"/>
    <cellStyle name="Notas 2 2 2 2 2 2 3" xfId="34254"/>
    <cellStyle name="Notas 2 2 2 2 2 2 3 2" xfId="34255"/>
    <cellStyle name="Notas 2 2 2 2 2 2 3 3" xfId="34256"/>
    <cellStyle name="Notas 2 2 2 2 2 2 3 4" xfId="34257"/>
    <cellStyle name="Notas 2 2 2 2 2 2 4" xfId="34258"/>
    <cellStyle name="Notas 2 2 2 2 2 2 5" xfId="34259"/>
    <cellStyle name="Notas 2 2 2 2 2 2 6" xfId="34260"/>
    <cellStyle name="Notas 2 2 2 2 2 3" xfId="34261"/>
    <cellStyle name="Notas 2 2 2 2 2 3 2" xfId="34262"/>
    <cellStyle name="Notas 2 2 2 2 2 3 2 2" xfId="34263"/>
    <cellStyle name="Notas 2 2 2 2 2 3 2 3" xfId="34264"/>
    <cellStyle name="Notas 2 2 2 2 2 3 2 4" xfId="34265"/>
    <cellStyle name="Notas 2 2 2 2 2 3 3" xfId="34266"/>
    <cellStyle name="Notas 2 2 2 2 2 3 3 2" xfId="34267"/>
    <cellStyle name="Notas 2 2 2 2 2 3 3 3" xfId="34268"/>
    <cellStyle name="Notas 2 2 2 2 2 3 3 4" xfId="34269"/>
    <cellStyle name="Notas 2 2 2 2 2 3 4" xfId="34270"/>
    <cellStyle name="Notas 2 2 2 2 2 3 5" xfId="34271"/>
    <cellStyle name="Notas 2 2 2 2 2 3 6" xfId="34272"/>
    <cellStyle name="Notas 2 2 2 2 2 4" xfId="34273"/>
    <cellStyle name="Notas 2 2 2 2 2 5" xfId="34274"/>
    <cellStyle name="Notas 2 2 2 2 2 6" xfId="34275"/>
    <cellStyle name="Notas 2 2 2 2 3" xfId="34276"/>
    <cellStyle name="Notas 2 2 2 2 4" xfId="34277"/>
    <cellStyle name="Notas 2 2 2 3" xfId="34278"/>
    <cellStyle name="Notas 2 2 2 3 2" xfId="34279"/>
    <cellStyle name="Notas 2 2 2 3 2 2" xfId="34280"/>
    <cellStyle name="Notas 2 2 2 3 2 2 2" xfId="34281"/>
    <cellStyle name="Notas 2 2 2 3 2 2 2 2" xfId="34282"/>
    <cellStyle name="Notas 2 2 2 3 2 2 2 3" xfId="34283"/>
    <cellStyle name="Notas 2 2 2 3 2 2 2 4" xfId="34284"/>
    <cellStyle name="Notas 2 2 2 3 2 2 3" xfId="34285"/>
    <cellStyle name="Notas 2 2 2 3 2 2 3 2" xfId="34286"/>
    <cellStyle name="Notas 2 2 2 3 2 2 3 3" xfId="34287"/>
    <cellStyle name="Notas 2 2 2 3 2 2 3 4" xfId="34288"/>
    <cellStyle name="Notas 2 2 2 3 2 2 4" xfId="34289"/>
    <cellStyle name="Notas 2 2 2 3 2 2 5" xfId="34290"/>
    <cellStyle name="Notas 2 2 2 3 2 2 6" xfId="34291"/>
    <cellStyle name="Notas 2 2 2 3 2 3" xfId="34292"/>
    <cellStyle name="Notas 2 2 2 3 2 3 2" xfId="34293"/>
    <cellStyle name="Notas 2 2 2 3 2 3 2 2" xfId="34294"/>
    <cellStyle name="Notas 2 2 2 3 2 3 2 3" xfId="34295"/>
    <cellStyle name="Notas 2 2 2 3 2 3 2 4" xfId="34296"/>
    <cellStyle name="Notas 2 2 2 3 2 3 3" xfId="34297"/>
    <cellStyle name="Notas 2 2 2 3 2 3 3 2" xfId="34298"/>
    <cellStyle name="Notas 2 2 2 3 2 3 3 3" xfId="34299"/>
    <cellStyle name="Notas 2 2 2 3 2 3 3 4" xfId="34300"/>
    <cellStyle name="Notas 2 2 2 3 2 3 4" xfId="34301"/>
    <cellStyle name="Notas 2 2 2 3 2 3 5" xfId="34302"/>
    <cellStyle name="Notas 2 2 2 3 2 3 6" xfId="34303"/>
    <cellStyle name="Notas 2 2 2 3 2 4" xfId="34304"/>
    <cellStyle name="Notas 2 2 2 3 2 5" xfId="34305"/>
    <cellStyle name="Notas 2 2 2 3 2 6" xfId="34306"/>
    <cellStyle name="Notas 2 2 2 3 3" xfId="34307"/>
    <cellStyle name="Notas 2 2 2 3 4" xfId="34308"/>
    <cellStyle name="Notas 2 2 2 4" xfId="34309"/>
    <cellStyle name="Notas 2 2 2 4 2" xfId="34310"/>
    <cellStyle name="Notas 2 2 2 4 2 2" xfId="34311"/>
    <cellStyle name="Notas 2 2 2 4 2 2 2" xfId="34312"/>
    <cellStyle name="Notas 2 2 2 4 2 2 2 2" xfId="34313"/>
    <cellStyle name="Notas 2 2 2 4 2 2 2 3" xfId="34314"/>
    <cellStyle name="Notas 2 2 2 4 2 2 2 4" xfId="34315"/>
    <cellStyle name="Notas 2 2 2 4 2 2 3" xfId="34316"/>
    <cellStyle name="Notas 2 2 2 4 2 2 3 2" xfId="34317"/>
    <cellStyle name="Notas 2 2 2 4 2 2 3 3" xfId="34318"/>
    <cellStyle name="Notas 2 2 2 4 2 2 3 4" xfId="34319"/>
    <cellStyle name="Notas 2 2 2 4 2 2 4" xfId="34320"/>
    <cellStyle name="Notas 2 2 2 4 2 2 5" xfId="34321"/>
    <cellStyle name="Notas 2 2 2 4 2 2 6" xfId="34322"/>
    <cellStyle name="Notas 2 2 2 4 2 3" xfId="34323"/>
    <cellStyle name="Notas 2 2 2 4 2 3 2" xfId="34324"/>
    <cellStyle name="Notas 2 2 2 4 2 3 2 2" xfId="34325"/>
    <cellStyle name="Notas 2 2 2 4 2 3 2 3" xfId="34326"/>
    <cellStyle name="Notas 2 2 2 4 2 3 2 4" xfId="34327"/>
    <cellStyle name="Notas 2 2 2 4 2 3 3" xfId="34328"/>
    <cellStyle name="Notas 2 2 2 4 2 3 3 2" xfId="34329"/>
    <cellStyle name="Notas 2 2 2 4 2 3 3 3" xfId="34330"/>
    <cellStyle name="Notas 2 2 2 4 2 3 3 4" xfId="34331"/>
    <cellStyle name="Notas 2 2 2 4 2 3 4" xfId="34332"/>
    <cellStyle name="Notas 2 2 2 4 2 3 5" xfId="34333"/>
    <cellStyle name="Notas 2 2 2 4 2 3 6" xfId="34334"/>
    <cellStyle name="Notas 2 2 2 4 2 4" xfId="34335"/>
    <cellStyle name="Notas 2 2 2 4 2 5" xfId="34336"/>
    <cellStyle name="Notas 2 2 2 4 2 6" xfId="34337"/>
    <cellStyle name="Notas 2 2 2 4 3" xfId="34338"/>
    <cellStyle name="Notas 2 2 2 4 4" xfId="34339"/>
    <cellStyle name="Notas 2 2 2 5" xfId="34340"/>
    <cellStyle name="Notas 2 2 2 5 2" xfId="34341"/>
    <cellStyle name="Notas 2 2 2 5 2 2" xfId="34342"/>
    <cellStyle name="Notas 2 2 2 5 2 2 2" xfId="34343"/>
    <cellStyle name="Notas 2 2 2 5 2 2 2 2" xfId="34344"/>
    <cellStyle name="Notas 2 2 2 5 2 2 2 3" xfId="34345"/>
    <cellStyle name="Notas 2 2 2 5 2 2 2 4" xfId="34346"/>
    <cellStyle name="Notas 2 2 2 5 2 2 3" xfId="34347"/>
    <cellStyle name="Notas 2 2 2 5 2 2 3 2" xfId="34348"/>
    <cellStyle name="Notas 2 2 2 5 2 2 3 3" xfId="34349"/>
    <cellStyle name="Notas 2 2 2 5 2 2 3 4" xfId="34350"/>
    <cellStyle name="Notas 2 2 2 5 2 2 4" xfId="34351"/>
    <cellStyle name="Notas 2 2 2 5 2 2 5" xfId="34352"/>
    <cellStyle name="Notas 2 2 2 5 2 2 6" xfId="34353"/>
    <cellStyle name="Notas 2 2 2 5 2 3" xfId="34354"/>
    <cellStyle name="Notas 2 2 2 5 2 3 2" xfId="34355"/>
    <cellStyle name="Notas 2 2 2 5 2 3 2 2" xfId="34356"/>
    <cellStyle name="Notas 2 2 2 5 2 3 2 3" xfId="34357"/>
    <cellStyle name="Notas 2 2 2 5 2 3 2 4" xfId="34358"/>
    <cellStyle name="Notas 2 2 2 5 2 3 3" xfId="34359"/>
    <cellStyle name="Notas 2 2 2 5 2 3 3 2" xfId="34360"/>
    <cellStyle name="Notas 2 2 2 5 2 3 3 3" xfId="34361"/>
    <cellStyle name="Notas 2 2 2 5 2 3 3 4" xfId="34362"/>
    <cellStyle name="Notas 2 2 2 5 2 3 4" xfId="34363"/>
    <cellStyle name="Notas 2 2 2 5 2 3 5" xfId="34364"/>
    <cellStyle name="Notas 2 2 2 5 2 3 6" xfId="34365"/>
    <cellStyle name="Notas 2 2 2 5 2 4" xfId="34366"/>
    <cellStyle name="Notas 2 2 2 5 2 5" xfId="34367"/>
    <cellStyle name="Notas 2 2 2 5 2 6" xfId="34368"/>
    <cellStyle name="Notas 2 2 2 5 3" xfId="34369"/>
    <cellStyle name="Notas 2 2 2 5 4" xfId="34370"/>
    <cellStyle name="Notas 2 2 2 6" xfId="34371"/>
    <cellStyle name="Notas 2 2 2 6 2" xfId="34372"/>
    <cellStyle name="Notas 2 2 2 6 2 2" xfId="34373"/>
    <cellStyle name="Notas 2 2 2 6 2 2 2" xfId="34374"/>
    <cellStyle name="Notas 2 2 2 6 2 2 3" xfId="34375"/>
    <cellStyle name="Notas 2 2 2 6 2 2 4" xfId="34376"/>
    <cellStyle name="Notas 2 2 2 6 2 3" xfId="34377"/>
    <cellStyle name="Notas 2 2 2 6 2 3 2" xfId="34378"/>
    <cellStyle name="Notas 2 2 2 6 2 3 3" xfId="34379"/>
    <cellStyle name="Notas 2 2 2 6 2 3 4" xfId="34380"/>
    <cellStyle name="Notas 2 2 2 6 2 4" xfId="34381"/>
    <cellStyle name="Notas 2 2 2 6 2 5" xfId="34382"/>
    <cellStyle name="Notas 2 2 2 6 2 6" xfId="34383"/>
    <cellStyle name="Notas 2 2 2 6 3" xfId="34384"/>
    <cellStyle name="Notas 2 2 2 6 3 2" xfId="34385"/>
    <cellStyle name="Notas 2 2 2 6 3 2 2" xfId="34386"/>
    <cellStyle name="Notas 2 2 2 6 3 2 3" xfId="34387"/>
    <cellStyle name="Notas 2 2 2 6 3 2 4" xfId="34388"/>
    <cellStyle name="Notas 2 2 2 6 3 3" xfId="34389"/>
    <cellStyle name="Notas 2 2 2 6 3 3 2" xfId="34390"/>
    <cellStyle name="Notas 2 2 2 6 3 3 3" xfId="34391"/>
    <cellStyle name="Notas 2 2 2 6 3 3 4" xfId="34392"/>
    <cellStyle name="Notas 2 2 2 6 3 4" xfId="34393"/>
    <cellStyle name="Notas 2 2 2 6 3 5" xfId="34394"/>
    <cellStyle name="Notas 2 2 2 6 3 6" xfId="34395"/>
    <cellStyle name="Notas 2 2 2 6 4" xfId="34396"/>
    <cellStyle name="Notas 2 2 2 6 4 2" xfId="34397"/>
    <cellStyle name="Notas 2 2 2 6 4 3" xfId="34398"/>
    <cellStyle name="Notas 2 2 2 6 4 4" xfId="34399"/>
    <cellStyle name="Notas 2 2 2 6 5" xfId="34400"/>
    <cellStyle name="Notas 2 2 2 6 6" xfId="34401"/>
    <cellStyle name="Notas 2 2 2 7" xfId="34402"/>
    <cellStyle name="Notas 2 2 2 7 2" xfId="34403"/>
    <cellStyle name="Notas 2 2 2 7 2 2" xfId="34404"/>
    <cellStyle name="Notas 2 2 2 7 2 2 2" xfId="34405"/>
    <cellStyle name="Notas 2 2 2 7 2 2 3" xfId="34406"/>
    <cellStyle name="Notas 2 2 2 7 2 2 4" xfId="34407"/>
    <cellStyle name="Notas 2 2 2 7 2 3" xfId="34408"/>
    <cellStyle name="Notas 2 2 2 7 2 3 2" xfId="34409"/>
    <cellStyle name="Notas 2 2 2 7 2 3 3" xfId="34410"/>
    <cellStyle name="Notas 2 2 2 7 2 3 4" xfId="34411"/>
    <cellStyle name="Notas 2 2 2 7 2 4" xfId="34412"/>
    <cellStyle name="Notas 2 2 2 7 2 5" xfId="34413"/>
    <cellStyle name="Notas 2 2 2 7 2 6" xfId="34414"/>
    <cellStyle name="Notas 2 2 2 7 3" xfId="34415"/>
    <cellStyle name="Notas 2 2 2 7 3 2" xfId="34416"/>
    <cellStyle name="Notas 2 2 2 7 3 2 2" xfId="34417"/>
    <cellStyle name="Notas 2 2 2 7 3 2 3" xfId="34418"/>
    <cellStyle name="Notas 2 2 2 7 3 2 4" xfId="34419"/>
    <cellStyle name="Notas 2 2 2 7 3 3" xfId="34420"/>
    <cellStyle name="Notas 2 2 2 7 3 3 2" xfId="34421"/>
    <cellStyle name="Notas 2 2 2 7 3 3 3" xfId="34422"/>
    <cellStyle name="Notas 2 2 2 7 3 3 4" xfId="34423"/>
    <cellStyle name="Notas 2 2 2 7 3 4" xfId="34424"/>
    <cellStyle name="Notas 2 2 2 7 3 5" xfId="34425"/>
    <cellStyle name="Notas 2 2 2 7 3 6" xfId="34426"/>
    <cellStyle name="Notas 2 2 2 7 4" xfId="34427"/>
    <cellStyle name="Notas 2 2 2 7 4 2" xfId="34428"/>
    <cellStyle name="Notas 2 2 2 7 4 3" xfId="34429"/>
    <cellStyle name="Notas 2 2 2 7 4 4" xfId="34430"/>
    <cellStyle name="Notas 2 2 2 7 5" xfId="34431"/>
    <cellStyle name="Notas 2 2 2 7 6" xfId="34432"/>
    <cellStyle name="Notas 2 2 2 8" xfId="34433"/>
    <cellStyle name="Notas 2 2 2 8 2" xfId="34434"/>
    <cellStyle name="Notas 2 2 2 8 2 2" xfId="34435"/>
    <cellStyle name="Notas 2 2 2 8 2 2 2" xfId="34436"/>
    <cellStyle name="Notas 2 2 2 8 2 2 3" xfId="34437"/>
    <cellStyle name="Notas 2 2 2 8 2 2 4" xfId="34438"/>
    <cellStyle name="Notas 2 2 2 8 2 3" xfId="34439"/>
    <cellStyle name="Notas 2 2 2 8 2 3 2" xfId="34440"/>
    <cellStyle name="Notas 2 2 2 8 2 3 3" xfId="34441"/>
    <cellStyle name="Notas 2 2 2 8 2 3 4" xfId="34442"/>
    <cellStyle name="Notas 2 2 2 8 2 4" xfId="34443"/>
    <cellStyle name="Notas 2 2 2 8 2 5" xfId="34444"/>
    <cellStyle name="Notas 2 2 2 8 2 6" xfId="34445"/>
    <cellStyle name="Notas 2 2 2 8 3" xfId="34446"/>
    <cellStyle name="Notas 2 2 2 8 3 2" xfId="34447"/>
    <cellStyle name="Notas 2 2 2 8 3 2 2" xfId="34448"/>
    <cellStyle name="Notas 2 2 2 8 3 2 3" xfId="34449"/>
    <cellStyle name="Notas 2 2 2 8 3 2 4" xfId="34450"/>
    <cellStyle name="Notas 2 2 2 8 3 3" xfId="34451"/>
    <cellStyle name="Notas 2 2 2 8 3 3 2" xfId="34452"/>
    <cellStyle name="Notas 2 2 2 8 3 3 3" xfId="34453"/>
    <cellStyle name="Notas 2 2 2 8 3 3 4" xfId="34454"/>
    <cellStyle name="Notas 2 2 2 8 3 4" xfId="34455"/>
    <cellStyle name="Notas 2 2 2 8 3 5" xfId="34456"/>
    <cellStyle name="Notas 2 2 2 8 3 6" xfId="34457"/>
    <cellStyle name="Notas 2 2 2 8 4" xfId="34458"/>
    <cellStyle name="Notas 2 2 2 8 4 2" xfId="34459"/>
    <cellStyle name="Notas 2 2 2 8 4 3" xfId="34460"/>
    <cellStyle name="Notas 2 2 2 8 4 4" xfId="34461"/>
    <cellStyle name="Notas 2 2 2 8 5" xfId="34462"/>
    <cellStyle name="Notas 2 2 2 8 6" xfId="34463"/>
    <cellStyle name="Notas 2 2 2 9" xfId="34464"/>
    <cellStyle name="Notas 2 2 2 9 2" xfId="34465"/>
    <cellStyle name="Notas 2 2 2 9 2 2" xfId="34466"/>
    <cellStyle name="Notas 2 2 2 9 2 2 2" xfId="34467"/>
    <cellStyle name="Notas 2 2 2 9 2 2 3" xfId="34468"/>
    <cellStyle name="Notas 2 2 2 9 2 2 4" xfId="34469"/>
    <cellStyle name="Notas 2 2 2 9 2 3" xfId="34470"/>
    <cellStyle name="Notas 2 2 2 9 2 3 2" xfId="34471"/>
    <cellStyle name="Notas 2 2 2 9 2 3 3" xfId="34472"/>
    <cellStyle name="Notas 2 2 2 9 2 3 4" xfId="34473"/>
    <cellStyle name="Notas 2 2 2 9 2 4" xfId="34474"/>
    <cellStyle name="Notas 2 2 2 9 2 5" xfId="34475"/>
    <cellStyle name="Notas 2 2 2 9 2 6" xfId="34476"/>
    <cellStyle name="Notas 2 2 2 9 3" xfId="34477"/>
    <cellStyle name="Notas 2 2 2 9 3 2" xfId="34478"/>
    <cellStyle name="Notas 2 2 2 9 3 2 2" xfId="34479"/>
    <cellStyle name="Notas 2 2 2 9 3 2 3" xfId="34480"/>
    <cellStyle name="Notas 2 2 2 9 3 2 4" xfId="34481"/>
    <cellStyle name="Notas 2 2 2 9 3 3" xfId="34482"/>
    <cellStyle name="Notas 2 2 2 9 3 3 2" xfId="34483"/>
    <cellStyle name="Notas 2 2 2 9 3 3 3" xfId="34484"/>
    <cellStyle name="Notas 2 2 2 9 3 3 4" xfId="34485"/>
    <cellStyle name="Notas 2 2 2 9 3 4" xfId="34486"/>
    <cellStyle name="Notas 2 2 2 9 3 5" xfId="34487"/>
    <cellStyle name="Notas 2 2 2 9 3 6" xfId="34488"/>
    <cellStyle name="Notas 2 2 2 9 4" xfId="34489"/>
    <cellStyle name="Notas 2 2 2 9 4 2" xfId="34490"/>
    <cellStyle name="Notas 2 2 2 9 4 3" xfId="34491"/>
    <cellStyle name="Notas 2 2 2 9 4 4" xfId="34492"/>
    <cellStyle name="Notas 2 2 2 9 5" xfId="34493"/>
    <cellStyle name="Notas 2 2 2 9 6" xfId="34494"/>
    <cellStyle name="Notas 2 2 3" xfId="34495"/>
    <cellStyle name="Notas 2 2 3 10" xfId="34496"/>
    <cellStyle name="Notas 2 2 3 10 2" xfId="34497"/>
    <cellStyle name="Notas 2 2 3 10 2 2" xfId="34498"/>
    <cellStyle name="Notas 2 2 3 10 2 2 2" xfId="34499"/>
    <cellStyle name="Notas 2 2 3 10 2 2 3" xfId="34500"/>
    <cellStyle name="Notas 2 2 3 10 2 2 4" xfId="34501"/>
    <cellStyle name="Notas 2 2 3 10 2 3" xfId="34502"/>
    <cellStyle name="Notas 2 2 3 10 2 3 2" xfId="34503"/>
    <cellStyle name="Notas 2 2 3 10 2 3 3" xfId="34504"/>
    <cellStyle name="Notas 2 2 3 10 2 3 4" xfId="34505"/>
    <cellStyle name="Notas 2 2 3 10 2 4" xfId="34506"/>
    <cellStyle name="Notas 2 2 3 10 2 5" xfId="34507"/>
    <cellStyle name="Notas 2 2 3 10 2 6" xfId="34508"/>
    <cellStyle name="Notas 2 2 3 10 3" xfId="34509"/>
    <cellStyle name="Notas 2 2 3 10 3 2" xfId="34510"/>
    <cellStyle name="Notas 2 2 3 10 3 2 2" xfId="34511"/>
    <cellStyle name="Notas 2 2 3 10 3 2 3" xfId="34512"/>
    <cellStyle name="Notas 2 2 3 10 3 2 4" xfId="34513"/>
    <cellStyle name="Notas 2 2 3 10 3 3" xfId="34514"/>
    <cellStyle name="Notas 2 2 3 10 3 3 2" xfId="34515"/>
    <cellStyle name="Notas 2 2 3 10 3 3 3" xfId="34516"/>
    <cellStyle name="Notas 2 2 3 10 3 3 4" xfId="34517"/>
    <cellStyle name="Notas 2 2 3 10 3 4" xfId="34518"/>
    <cellStyle name="Notas 2 2 3 10 3 5" xfId="34519"/>
    <cellStyle name="Notas 2 2 3 10 3 6" xfId="34520"/>
    <cellStyle name="Notas 2 2 3 10 4" xfId="34521"/>
    <cellStyle name="Notas 2 2 3 10 5" xfId="34522"/>
    <cellStyle name="Notas 2 2 3 10 6" xfId="34523"/>
    <cellStyle name="Notas 2 2 3 11" xfId="34524"/>
    <cellStyle name="Notas 2 2 3 12" xfId="34525"/>
    <cellStyle name="Notas 2 2 3 2" xfId="34526"/>
    <cellStyle name="Notas 2 2 3 2 2" xfId="34527"/>
    <cellStyle name="Notas 2 2 3 2 2 2" xfId="34528"/>
    <cellStyle name="Notas 2 2 3 2 2 2 2" xfId="34529"/>
    <cellStyle name="Notas 2 2 3 2 2 2 2 2" xfId="34530"/>
    <cellStyle name="Notas 2 2 3 2 2 2 2 3" xfId="34531"/>
    <cellStyle name="Notas 2 2 3 2 2 2 2 4" xfId="34532"/>
    <cellStyle name="Notas 2 2 3 2 2 2 3" xfId="34533"/>
    <cellStyle name="Notas 2 2 3 2 2 2 3 2" xfId="34534"/>
    <cellStyle name="Notas 2 2 3 2 2 2 3 3" xfId="34535"/>
    <cellStyle name="Notas 2 2 3 2 2 2 3 4" xfId="34536"/>
    <cellStyle name="Notas 2 2 3 2 2 2 4" xfId="34537"/>
    <cellStyle name="Notas 2 2 3 2 2 2 5" xfId="34538"/>
    <cellStyle name="Notas 2 2 3 2 2 2 6" xfId="34539"/>
    <cellStyle name="Notas 2 2 3 2 2 3" xfId="34540"/>
    <cellStyle name="Notas 2 2 3 2 2 3 2" xfId="34541"/>
    <cellStyle name="Notas 2 2 3 2 2 3 2 2" xfId="34542"/>
    <cellStyle name="Notas 2 2 3 2 2 3 2 3" xfId="34543"/>
    <cellStyle name="Notas 2 2 3 2 2 3 2 4" xfId="34544"/>
    <cellStyle name="Notas 2 2 3 2 2 3 3" xfId="34545"/>
    <cellStyle name="Notas 2 2 3 2 2 3 3 2" xfId="34546"/>
    <cellStyle name="Notas 2 2 3 2 2 3 3 3" xfId="34547"/>
    <cellStyle name="Notas 2 2 3 2 2 3 3 4" xfId="34548"/>
    <cellStyle name="Notas 2 2 3 2 2 3 4" xfId="34549"/>
    <cellStyle name="Notas 2 2 3 2 2 3 5" xfId="34550"/>
    <cellStyle name="Notas 2 2 3 2 2 3 6" xfId="34551"/>
    <cellStyle name="Notas 2 2 3 2 2 4" xfId="34552"/>
    <cellStyle name="Notas 2 2 3 2 2 5" xfId="34553"/>
    <cellStyle name="Notas 2 2 3 2 2 6" xfId="34554"/>
    <cellStyle name="Notas 2 2 3 2 3" xfId="34555"/>
    <cellStyle name="Notas 2 2 3 2 4" xfId="34556"/>
    <cellStyle name="Notas 2 2 3 3" xfId="34557"/>
    <cellStyle name="Notas 2 2 3 3 2" xfId="34558"/>
    <cellStyle name="Notas 2 2 3 3 2 2" xfId="34559"/>
    <cellStyle name="Notas 2 2 3 3 2 2 2" xfId="34560"/>
    <cellStyle name="Notas 2 2 3 3 2 2 2 2" xfId="34561"/>
    <cellStyle name="Notas 2 2 3 3 2 2 2 3" xfId="34562"/>
    <cellStyle name="Notas 2 2 3 3 2 2 2 4" xfId="34563"/>
    <cellStyle name="Notas 2 2 3 3 2 2 3" xfId="34564"/>
    <cellStyle name="Notas 2 2 3 3 2 2 3 2" xfId="34565"/>
    <cellStyle name="Notas 2 2 3 3 2 2 3 3" xfId="34566"/>
    <cellStyle name="Notas 2 2 3 3 2 2 3 4" xfId="34567"/>
    <cellStyle name="Notas 2 2 3 3 2 2 4" xfId="34568"/>
    <cellStyle name="Notas 2 2 3 3 2 2 5" xfId="34569"/>
    <cellStyle name="Notas 2 2 3 3 2 2 6" xfId="34570"/>
    <cellStyle name="Notas 2 2 3 3 2 3" xfId="34571"/>
    <cellStyle name="Notas 2 2 3 3 2 3 2" xfId="34572"/>
    <cellStyle name="Notas 2 2 3 3 2 3 2 2" xfId="34573"/>
    <cellStyle name="Notas 2 2 3 3 2 3 2 3" xfId="34574"/>
    <cellStyle name="Notas 2 2 3 3 2 3 2 4" xfId="34575"/>
    <cellStyle name="Notas 2 2 3 3 2 3 3" xfId="34576"/>
    <cellStyle name="Notas 2 2 3 3 2 3 3 2" xfId="34577"/>
    <cellStyle name="Notas 2 2 3 3 2 3 3 3" xfId="34578"/>
    <cellStyle name="Notas 2 2 3 3 2 3 3 4" xfId="34579"/>
    <cellStyle name="Notas 2 2 3 3 2 3 4" xfId="34580"/>
    <cellStyle name="Notas 2 2 3 3 2 3 5" xfId="34581"/>
    <cellStyle name="Notas 2 2 3 3 2 3 6" xfId="34582"/>
    <cellStyle name="Notas 2 2 3 3 2 4" xfId="34583"/>
    <cellStyle name="Notas 2 2 3 3 2 5" xfId="34584"/>
    <cellStyle name="Notas 2 2 3 3 2 6" xfId="34585"/>
    <cellStyle name="Notas 2 2 3 3 3" xfId="34586"/>
    <cellStyle name="Notas 2 2 3 3 4" xfId="34587"/>
    <cellStyle name="Notas 2 2 3 4" xfId="34588"/>
    <cellStyle name="Notas 2 2 3 4 2" xfId="34589"/>
    <cellStyle name="Notas 2 2 3 4 2 2" xfId="34590"/>
    <cellStyle name="Notas 2 2 3 4 2 2 2" xfId="34591"/>
    <cellStyle name="Notas 2 2 3 4 2 2 2 2" xfId="34592"/>
    <cellStyle name="Notas 2 2 3 4 2 2 2 3" xfId="34593"/>
    <cellStyle name="Notas 2 2 3 4 2 2 2 4" xfId="34594"/>
    <cellStyle name="Notas 2 2 3 4 2 2 3" xfId="34595"/>
    <cellStyle name="Notas 2 2 3 4 2 2 3 2" xfId="34596"/>
    <cellStyle name="Notas 2 2 3 4 2 2 3 3" xfId="34597"/>
    <cellStyle name="Notas 2 2 3 4 2 2 3 4" xfId="34598"/>
    <cellStyle name="Notas 2 2 3 4 2 2 4" xfId="34599"/>
    <cellStyle name="Notas 2 2 3 4 2 2 5" xfId="34600"/>
    <cellStyle name="Notas 2 2 3 4 2 2 6" xfId="34601"/>
    <cellStyle name="Notas 2 2 3 4 2 3" xfId="34602"/>
    <cellStyle name="Notas 2 2 3 4 2 3 2" xfId="34603"/>
    <cellStyle name="Notas 2 2 3 4 2 3 2 2" xfId="34604"/>
    <cellStyle name="Notas 2 2 3 4 2 3 2 3" xfId="34605"/>
    <cellStyle name="Notas 2 2 3 4 2 3 2 4" xfId="34606"/>
    <cellStyle name="Notas 2 2 3 4 2 3 3" xfId="34607"/>
    <cellStyle name="Notas 2 2 3 4 2 3 3 2" xfId="34608"/>
    <cellStyle name="Notas 2 2 3 4 2 3 3 3" xfId="34609"/>
    <cellStyle name="Notas 2 2 3 4 2 3 3 4" xfId="34610"/>
    <cellStyle name="Notas 2 2 3 4 2 3 4" xfId="34611"/>
    <cellStyle name="Notas 2 2 3 4 2 3 5" xfId="34612"/>
    <cellStyle name="Notas 2 2 3 4 2 3 6" xfId="34613"/>
    <cellStyle name="Notas 2 2 3 4 2 4" xfId="34614"/>
    <cellStyle name="Notas 2 2 3 4 2 5" xfId="34615"/>
    <cellStyle name="Notas 2 2 3 4 2 6" xfId="34616"/>
    <cellStyle name="Notas 2 2 3 4 3" xfId="34617"/>
    <cellStyle name="Notas 2 2 3 4 4" xfId="34618"/>
    <cellStyle name="Notas 2 2 3 5" xfId="34619"/>
    <cellStyle name="Notas 2 2 3 5 2" xfId="34620"/>
    <cellStyle name="Notas 2 2 3 5 2 2" xfId="34621"/>
    <cellStyle name="Notas 2 2 3 5 2 2 2" xfId="34622"/>
    <cellStyle name="Notas 2 2 3 5 2 2 2 2" xfId="34623"/>
    <cellStyle name="Notas 2 2 3 5 2 2 2 3" xfId="34624"/>
    <cellStyle name="Notas 2 2 3 5 2 2 2 4" xfId="34625"/>
    <cellStyle name="Notas 2 2 3 5 2 2 3" xfId="34626"/>
    <cellStyle name="Notas 2 2 3 5 2 2 3 2" xfId="34627"/>
    <cellStyle name="Notas 2 2 3 5 2 2 3 3" xfId="34628"/>
    <cellStyle name="Notas 2 2 3 5 2 2 3 4" xfId="34629"/>
    <cellStyle name="Notas 2 2 3 5 2 2 4" xfId="34630"/>
    <cellStyle name="Notas 2 2 3 5 2 2 5" xfId="34631"/>
    <cellStyle name="Notas 2 2 3 5 2 2 6" xfId="34632"/>
    <cellStyle name="Notas 2 2 3 5 2 3" xfId="34633"/>
    <cellStyle name="Notas 2 2 3 5 2 3 2" xfId="34634"/>
    <cellStyle name="Notas 2 2 3 5 2 3 2 2" xfId="34635"/>
    <cellStyle name="Notas 2 2 3 5 2 3 2 3" xfId="34636"/>
    <cellStyle name="Notas 2 2 3 5 2 3 2 4" xfId="34637"/>
    <cellStyle name="Notas 2 2 3 5 2 3 3" xfId="34638"/>
    <cellStyle name="Notas 2 2 3 5 2 3 3 2" xfId="34639"/>
    <cellStyle name="Notas 2 2 3 5 2 3 3 3" xfId="34640"/>
    <cellStyle name="Notas 2 2 3 5 2 3 3 4" xfId="34641"/>
    <cellStyle name="Notas 2 2 3 5 2 3 4" xfId="34642"/>
    <cellStyle name="Notas 2 2 3 5 2 3 5" xfId="34643"/>
    <cellStyle name="Notas 2 2 3 5 2 3 6" xfId="34644"/>
    <cellStyle name="Notas 2 2 3 5 2 4" xfId="34645"/>
    <cellStyle name="Notas 2 2 3 5 2 5" xfId="34646"/>
    <cellStyle name="Notas 2 2 3 5 2 6" xfId="34647"/>
    <cellStyle name="Notas 2 2 3 5 3" xfId="34648"/>
    <cellStyle name="Notas 2 2 3 5 4" xfId="34649"/>
    <cellStyle name="Notas 2 2 3 6" xfId="34650"/>
    <cellStyle name="Notas 2 2 3 6 2" xfId="34651"/>
    <cellStyle name="Notas 2 2 3 6 2 2" xfId="34652"/>
    <cellStyle name="Notas 2 2 3 6 2 2 2" xfId="34653"/>
    <cellStyle name="Notas 2 2 3 6 2 2 3" xfId="34654"/>
    <cellStyle name="Notas 2 2 3 6 2 2 4" xfId="34655"/>
    <cellStyle name="Notas 2 2 3 6 2 3" xfId="34656"/>
    <cellStyle name="Notas 2 2 3 6 2 3 2" xfId="34657"/>
    <cellStyle name="Notas 2 2 3 6 2 3 3" xfId="34658"/>
    <cellStyle name="Notas 2 2 3 6 2 3 4" xfId="34659"/>
    <cellStyle name="Notas 2 2 3 6 2 4" xfId="34660"/>
    <cellStyle name="Notas 2 2 3 6 2 5" xfId="34661"/>
    <cellStyle name="Notas 2 2 3 6 2 6" xfId="34662"/>
    <cellStyle name="Notas 2 2 3 6 3" xfId="34663"/>
    <cellStyle name="Notas 2 2 3 6 3 2" xfId="34664"/>
    <cellStyle name="Notas 2 2 3 6 3 2 2" xfId="34665"/>
    <cellStyle name="Notas 2 2 3 6 3 2 3" xfId="34666"/>
    <cellStyle name="Notas 2 2 3 6 3 2 4" xfId="34667"/>
    <cellStyle name="Notas 2 2 3 6 3 3" xfId="34668"/>
    <cellStyle name="Notas 2 2 3 6 3 3 2" xfId="34669"/>
    <cellStyle name="Notas 2 2 3 6 3 3 3" xfId="34670"/>
    <cellStyle name="Notas 2 2 3 6 3 3 4" xfId="34671"/>
    <cellStyle name="Notas 2 2 3 6 3 4" xfId="34672"/>
    <cellStyle name="Notas 2 2 3 6 3 5" xfId="34673"/>
    <cellStyle name="Notas 2 2 3 6 3 6" xfId="34674"/>
    <cellStyle name="Notas 2 2 3 6 4" xfId="34675"/>
    <cellStyle name="Notas 2 2 3 6 4 2" xfId="34676"/>
    <cellStyle name="Notas 2 2 3 6 4 3" xfId="34677"/>
    <cellStyle name="Notas 2 2 3 6 4 4" xfId="34678"/>
    <cellStyle name="Notas 2 2 3 6 5" xfId="34679"/>
    <cellStyle name="Notas 2 2 3 6 6" xfId="34680"/>
    <cellStyle name="Notas 2 2 3 7" xfId="34681"/>
    <cellStyle name="Notas 2 2 3 7 2" xfId="34682"/>
    <cellStyle name="Notas 2 2 3 7 2 2" xfId="34683"/>
    <cellStyle name="Notas 2 2 3 7 2 2 2" xfId="34684"/>
    <cellStyle name="Notas 2 2 3 7 2 2 3" xfId="34685"/>
    <cellStyle name="Notas 2 2 3 7 2 2 4" xfId="34686"/>
    <cellStyle name="Notas 2 2 3 7 2 3" xfId="34687"/>
    <cellStyle name="Notas 2 2 3 7 2 3 2" xfId="34688"/>
    <cellStyle name="Notas 2 2 3 7 2 3 3" xfId="34689"/>
    <cellStyle name="Notas 2 2 3 7 2 3 4" xfId="34690"/>
    <cellStyle name="Notas 2 2 3 7 2 4" xfId="34691"/>
    <cellStyle name="Notas 2 2 3 7 2 5" xfId="34692"/>
    <cellStyle name="Notas 2 2 3 7 2 6" xfId="34693"/>
    <cellStyle name="Notas 2 2 3 7 3" xfId="34694"/>
    <cellStyle name="Notas 2 2 3 7 3 2" xfId="34695"/>
    <cellStyle name="Notas 2 2 3 7 3 2 2" xfId="34696"/>
    <cellStyle name="Notas 2 2 3 7 3 2 3" xfId="34697"/>
    <cellStyle name="Notas 2 2 3 7 3 2 4" xfId="34698"/>
    <cellStyle name="Notas 2 2 3 7 3 3" xfId="34699"/>
    <cellStyle name="Notas 2 2 3 7 3 3 2" xfId="34700"/>
    <cellStyle name="Notas 2 2 3 7 3 3 3" xfId="34701"/>
    <cellStyle name="Notas 2 2 3 7 3 3 4" xfId="34702"/>
    <cellStyle name="Notas 2 2 3 7 3 4" xfId="34703"/>
    <cellStyle name="Notas 2 2 3 7 3 5" xfId="34704"/>
    <cellStyle name="Notas 2 2 3 7 3 6" xfId="34705"/>
    <cellStyle name="Notas 2 2 3 7 4" xfId="34706"/>
    <cellStyle name="Notas 2 2 3 7 4 2" xfId="34707"/>
    <cellStyle name="Notas 2 2 3 7 4 3" xfId="34708"/>
    <cellStyle name="Notas 2 2 3 7 4 4" xfId="34709"/>
    <cellStyle name="Notas 2 2 3 7 5" xfId="34710"/>
    <cellStyle name="Notas 2 2 3 7 6" xfId="34711"/>
    <cellStyle name="Notas 2 2 3 8" xfId="34712"/>
    <cellStyle name="Notas 2 2 3 8 2" xfId="34713"/>
    <cellStyle name="Notas 2 2 3 8 2 2" xfId="34714"/>
    <cellStyle name="Notas 2 2 3 8 2 2 2" xfId="34715"/>
    <cellStyle name="Notas 2 2 3 8 2 2 3" xfId="34716"/>
    <cellStyle name="Notas 2 2 3 8 2 2 4" xfId="34717"/>
    <cellStyle name="Notas 2 2 3 8 2 3" xfId="34718"/>
    <cellStyle name="Notas 2 2 3 8 2 3 2" xfId="34719"/>
    <cellStyle name="Notas 2 2 3 8 2 3 3" xfId="34720"/>
    <cellStyle name="Notas 2 2 3 8 2 3 4" xfId="34721"/>
    <cellStyle name="Notas 2 2 3 8 2 4" xfId="34722"/>
    <cellStyle name="Notas 2 2 3 8 2 5" xfId="34723"/>
    <cellStyle name="Notas 2 2 3 8 2 6" xfId="34724"/>
    <cellStyle name="Notas 2 2 3 8 3" xfId="34725"/>
    <cellStyle name="Notas 2 2 3 8 3 2" xfId="34726"/>
    <cellStyle name="Notas 2 2 3 8 3 2 2" xfId="34727"/>
    <cellStyle name="Notas 2 2 3 8 3 2 3" xfId="34728"/>
    <cellStyle name="Notas 2 2 3 8 3 2 4" xfId="34729"/>
    <cellStyle name="Notas 2 2 3 8 3 3" xfId="34730"/>
    <cellStyle name="Notas 2 2 3 8 3 3 2" xfId="34731"/>
    <cellStyle name="Notas 2 2 3 8 3 3 3" xfId="34732"/>
    <cellStyle name="Notas 2 2 3 8 3 3 4" xfId="34733"/>
    <cellStyle name="Notas 2 2 3 8 3 4" xfId="34734"/>
    <cellStyle name="Notas 2 2 3 8 3 5" xfId="34735"/>
    <cellStyle name="Notas 2 2 3 8 3 6" xfId="34736"/>
    <cellStyle name="Notas 2 2 3 8 4" xfId="34737"/>
    <cellStyle name="Notas 2 2 3 8 4 2" xfId="34738"/>
    <cellStyle name="Notas 2 2 3 8 4 3" xfId="34739"/>
    <cellStyle name="Notas 2 2 3 8 4 4" xfId="34740"/>
    <cellStyle name="Notas 2 2 3 8 5" xfId="34741"/>
    <cellStyle name="Notas 2 2 3 8 6" xfId="34742"/>
    <cellStyle name="Notas 2 2 3 9" xfId="34743"/>
    <cellStyle name="Notas 2 2 3 9 2" xfId="34744"/>
    <cellStyle name="Notas 2 2 3 9 2 2" xfId="34745"/>
    <cellStyle name="Notas 2 2 3 9 2 2 2" xfId="34746"/>
    <cellStyle name="Notas 2 2 3 9 2 2 3" xfId="34747"/>
    <cellStyle name="Notas 2 2 3 9 2 2 4" xfId="34748"/>
    <cellStyle name="Notas 2 2 3 9 2 3" xfId="34749"/>
    <cellStyle name="Notas 2 2 3 9 2 3 2" xfId="34750"/>
    <cellStyle name="Notas 2 2 3 9 2 3 3" xfId="34751"/>
    <cellStyle name="Notas 2 2 3 9 2 3 4" xfId="34752"/>
    <cellStyle name="Notas 2 2 3 9 2 4" xfId="34753"/>
    <cellStyle name="Notas 2 2 3 9 2 5" xfId="34754"/>
    <cellStyle name="Notas 2 2 3 9 2 6" xfId="34755"/>
    <cellStyle name="Notas 2 2 3 9 3" xfId="34756"/>
    <cellStyle name="Notas 2 2 3 9 3 2" xfId="34757"/>
    <cellStyle name="Notas 2 2 3 9 3 2 2" xfId="34758"/>
    <cellStyle name="Notas 2 2 3 9 3 2 3" xfId="34759"/>
    <cellStyle name="Notas 2 2 3 9 3 2 4" xfId="34760"/>
    <cellStyle name="Notas 2 2 3 9 3 3" xfId="34761"/>
    <cellStyle name="Notas 2 2 3 9 3 3 2" xfId="34762"/>
    <cellStyle name="Notas 2 2 3 9 3 3 3" xfId="34763"/>
    <cellStyle name="Notas 2 2 3 9 3 3 4" xfId="34764"/>
    <cellStyle name="Notas 2 2 3 9 3 4" xfId="34765"/>
    <cellStyle name="Notas 2 2 3 9 3 5" xfId="34766"/>
    <cellStyle name="Notas 2 2 3 9 3 6" xfId="34767"/>
    <cellStyle name="Notas 2 2 3 9 4" xfId="34768"/>
    <cellStyle name="Notas 2 2 3 9 4 2" xfId="34769"/>
    <cellStyle name="Notas 2 2 3 9 4 3" xfId="34770"/>
    <cellStyle name="Notas 2 2 3 9 4 4" xfId="34771"/>
    <cellStyle name="Notas 2 2 3 9 5" xfId="34772"/>
    <cellStyle name="Notas 2 2 3 9 6" xfId="34773"/>
    <cellStyle name="Notas 2 2 4" xfId="34774"/>
    <cellStyle name="Notas 2 2 4 2" xfId="34775"/>
    <cellStyle name="Notas 2 2 4 2 2" xfId="34776"/>
    <cellStyle name="Notas 2 2 4 2 2 2" xfId="34777"/>
    <cellStyle name="Notas 2 2 4 2 2 2 2" xfId="34778"/>
    <cellStyle name="Notas 2 2 4 2 2 2 3" xfId="34779"/>
    <cellStyle name="Notas 2 2 4 2 2 2 4" xfId="34780"/>
    <cellStyle name="Notas 2 2 4 2 2 3" xfId="34781"/>
    <cellStyle name="Notas 2 2 4 2 2 3 2" xfId="34782"/>
    <cellStyle name="Notas 2 2 4 2 2 3 3" xfId="34783"/>
    <cellStyle name="Notas 2 2 4 2 2 3 4" xfId="34784"/>
    <cellStyle name="Notas 2 2 4 2 2 4" xfId="34785"/>
    <cellStyle name="Notas 2 2 4 2 2 5" xfId="34786"/>
    <cellStyle name="Notas 2 2 4 2 2 6" xfId="34787"/>
    <cellStyle name="Notas 2 2 4 2 3" xfId="34788"/>
    <cellStyle name="Notas 2 2 4 2 3 2" xfId="34789"/>
    <cellStyle name="Notas 2 2 4 2 3 2 2" xfId="34790"/>
    <cellStyle name="Notas 2 2 4 2 3 2 3" xfId="34791"/>
    <cellStyle name="Notas 2 2 4 2 3 2 4" xfId="34792"/>
    <cellStyle name="Notas 2 2 4 2 3 3" xfId="34793"/>
    <cellStyle name="Notas 2 2 4 2 3 3 2" xfId="34794"/>
    <cellStyle name="Notas 2 2 4 2 3 3 3" xfId="34795"/>
    <cellStyle name="Notas 2 2 4 2 3 3 4" xfId="34796"/>
    <cellStyle name="Notas 2 2 4 2 3 4" xfId="34797"/>
    <cellStyle name="Notas 2 2 4 2 3 5" xfId="34798"/>
    <cellStyle name="Notas 2 2 4 2 3 6" xfId="34799"/>
    <cellStyle name="Notas 2 2 4 2 4" xfId="34800"/>
    <cellStyle name="Notas 2 2 4 2 5" xfId="34801"/>
    <cellStyle name="Notas 2 2 4 2 6" xfId="34802"/>
    <cellStyle name="Notas 2 2 4 3" xfId="34803"/>
    <cellStyle name="Notas 2 2 4 4" xfId="34804"/>
    <cellStyle name="Notas 2 2 5" xfId="34805"/>
    <cellStyle name="Notas 2 2 5 2" xfId="34806"/>
    <cellStyle name="Notas 2 2 5 2 2" xfId="34807"/>
    <cellStyle name="Notas 2 2 5 2 2 2" xfId="34808"/>
    <cellStyle name="Notas 2 2 5 2 2 2 2" xfId="34809"/>
    <cellStyle name="Notas 2 2 5 2 2 2 3" xfId="34810"/>
    <cellStyle name="Notas 2 2 5 2 2 2 4" xfId="34811"/>
    <cellStyle name="Notas 2 2 5 2 2 3" xfId="34812"/>
    <cellStyle name="Notas 2 2 5 2 2 3 2" xfId="34813"/>
    <cellStyle name="Notas 2 2 5 2 2 3 3" xfId="34814"/>
    <cellStyle name="Notas 2 2 5 2 2 3 4" xfId="34815"/>
    <cellStyle name="Notas 2 2 5 2 2 4" xfId="34816"/>
    <cellStyle name="Notas 2 2 5 2 2 5" xfId="34817"/>
    <cellStyle name="Notas 2 2 5 2 2 6" xfId="34818"/>
    <cellStyle name="Notas 2 2 5 2 3" xfId="34819"/>
    <cellStyle name="Notas 2 2 5 2 3 2" xfId="34820"/>
    <cellStyle name="Notas 2 2 5 2 3 2 2" xfId="34821"/>
    <cellStyle name="Notas 2 2 5 2 3 2 3" xfId="34822"/>
    <cellStyle name="Notas 2 2 5 2 3 2 4" xfId="34823"/>
    <cellStyle name="Notas 2 2 5 2 3 3" xfId="34824"/>
    <cellStyle name="Notas 2 2 5 2 3 3 2" xfId="34825"/>
    <cellStyle name="Notas 2 2 5 2 3 3 3" xfId="34826"/>
    <cellStyle name="Notas 2 2 5 2 3 3 4" xfId="34827"/>
    <cellStyle name="Notas 2 2 5 2 3 4" xfId="34828"/>
    <cellStyle name="Notas 2 2 5 2 3 5" xfId="34829"/>
    <cellStyle name="Notas 2 2 5 2 3 6" xfId="34830"/>
    <cellStyle name="Notas 2 2 5 2 4" xfId="34831"/>
    <cellStyle name="Notas 2 2 5 2 5" xfId="34832"/>
    <cellStyle name="Notas 2 2 5 2 6" xfId="34833"/>
    <cellStyle name="Notas 2 2 5 3" xfId="34834"/>
    <cellStyle name="Notas 2 2 5 4" xfId="34835"/>
    <cellStyle name="Notas 2 2 6" xfId="34836"/>
    <cellStyle name="Notas 2 2 6 2" xfId="34837"/>
    <cellStyle name="Notas 2 2 6 2 2" xfId="34838"/>
    <cellStyle name="Notas 2 2 6 2 2 2" xfId="34839"/>
    <cellStyle name="Notas 2 2 6 2 2 2 2" xfId="34840"/>
    <cellStyle name="Notas 2 2 6 2 2 2 3" xfId="34841"/>
    <cellStyle name="Notas 2 2 6 2 2 2 4" xfId="34842"/>
    <cellStyle name="Notas 2 2 6 2 2 3" xfId="34843"/>
    <cellStyle name="Notas 2 2 6 2 2 3 2" xfId="34844"/>
    <cellStyle name="Notas 2 2 6 2 2 3 3" xfId="34845"/>
    <cellStyle name="Notas 2 2 6 2 2 3 4" xfId="34846"/>
    <cellStyle name="Notas 2 2 6 2 2 4" xfId="34847"/>
    <cellStyle name="Notas 2 2 6 2 2 5" xfId="34848"/>
    <cellStyle name="Notas 2 2 6 2 2 6" xfId="34849"/>
    <cellStyle name="Notas 2 2 6 2 3" xfId="34850"/>
    <cellStyle name="Notas 2 2 6 2 3 2" xfId="34851"/>
    <cellStyle name="Notas 2 2 6 2 3 2 2" xfId="34852"/>
    <cellStyle name="Notas 2 2 6 2 3 2 3" xfId="34853"/>
    <cellStyle name="Notas 2 2 6 2 3 2 4" xfId="34854"/>
    <cellStyle name="Notas 2 2 6 2 3 3" xfId="34855"/>
    <cellStyle name="Notas 2 2 6 2 3 3 2" xfId="34856"/>
    <cellStyle name="Notas 2 2 6 2 3 3 3" xfId="34857"/>
    <cellStyle name="Notas 2 2 6 2 3 3 4" xfId="34858"/>
    <cellStyle name="Notas 2 2 6 2 3 4" xfId="34859"/>
    <cellStyle name="Notas 2 2 6 2 3 5" xfId="34860"/>
    <cellStyle name="Notas 2 2 6 2 3 6" xfId="34861"/>
    <cellStyle name="Notas 2 2 6 2 4" xfId="34862"/>
    <cellStyle name="Notas 2 2 6 2 5" xfId="34863"/>
    <cellStyle name="Notas 2 2 6 2 6" xfId="34864"/>
    <cellStyle name="Notas 2 2 6 3" xfId="34865"/>
    <cellStyle name="Notas 2 2 6 4" xfId="34866"/>
    <cellStyle name="Notas 2 2 7" xfId="34867"/>
    <cellStyle name="Notas 2 2 7 2" xfId="34868"/>
    <cellStyle name="Notas 2 2 7 2 2" xfId="34869"/>
    <cellStyle name="Notas 2 2 7 2 2 2" xfId="34870"/>
    <cellStyle name="Notas 2 2 7 2 2 2 2" xfId="34871"/>
    <cellStyle name="Notas 2 2 7 2 2 2 3" xfId="34872"/>
    <cellStyle name="Notas 2 2 7 2 2 2 4" xfId="34873"/>
    <cellStyle name="Notas 2 2 7 2 2 3" xfId="34874"/>
    <cellStyle name="Notas 2 2 7 2 2 3 2" xfId="34875"/>
    <cellStyle name="Notas 2 2 7 2 2 3 3" xfId="34876"/>
    <cellStyle name="Notas 2 2 7 2 2 3 4" xfId="34877"/>
    <cellStyle name="Notas 2 2 7 2 2 4" xfId="34878"/>
    <cellStyle name="Notas 2 2 7 2 2 5" xfId="34879"/>
    <cellStyle name="Notas 2 2 7 2 2 6" xfId="34880"/>
    <cellStyle name="Notas 2 2 7 2 3" xfId="34881"/>
    <cellStyle name="Notas 2 2 7 2 3 2" xfId="34882"/>
    <cellStyle name="Notas 2 2 7 2 3 2 2" xfId="34883"/>
    <cellStyle name="Notas 2 2 7 2 3 2 3" xfId="34884"/>
    <cellStyle name="Notas 2 2 7 2 3 2 4" xfId="34885"/>
    <cellStyle name="Notas 2 2 7 2 3 3" xfId="34886"/>
    <cellStyle name="Notas 2 2 7 2 3 3 2" xfId="34887"/>
    <cellStyle name="Notas 2 2 7 2 3 3 3" xfId="34888"/>
    <cellStyle name="Notas 2 2 7 2 3 3 4" xfId="34889"/>
    <cellStyle name="Notas 2 2 7 2 3 4" xfId="34890"/>
    <cellStyle name="Notas 2 2 7 2 3 5" xfId="34891"/>
    <cellStyle name="Notas 2 2 7 2 3 6" xfId="34892"/>
    <cellStyle name="Notas 2 2 7 2 4" xfId="34893"/>
    <cellStyle name="Notas 2 2 7 2 5" xfId="34894"/>
    <cellStyle name="Notas 2 2 7 2 6" xfId="34895"/>
    <cellStyle name="Notas 2 2 7 3" xfId="34896"/>
    <cellStyle name="Notas 2 2 7 4" xfId="34897"/>
    <cellStyle name="Notas 2 2 8" xfId="34898"/>
    <cellStyle name="Notas 2 2 8 2" xfId="34899"/>
    <cellStyle name="Notas 2 2 8 2 2" xfId="34900"/>
    <cellStyle name="Notas 2 2 8 2 2 2" xfId="34901"/>
    <cellStyle name="Notas 2 2 8 2 2 3" xfId="34902"/>
    <cellStyle name="Notas 2 2 8 2 2 4" xfId="34903"/>
    <cellStyle name="Notas 2 2 8 2 3" xfId="34904"/>
    <cellStyle name="Notas 2 2 8 2 3 2" xfId="34905"/>
    <cellStyle name="Notas 2 2 8 2 3 3" xfId="34906"/>
    <cellStyle name="Notas 2 2 8 2 3 4" xfId="34907"/>
    <cellStyle name="Notas 2 2 8 2 4" xfId="34908"/>
    <cellStyle name="Notas 2 2 8 2 5" xfId="34909"/>
    <cellStyle name="Notas 2 2 8 2 6" xfId="34910"/>
    <cellStyle name="Notas 2 2 8 3" xfId="34911"/>
    <cellStyle name="Notas 2 2 8 3 2" xfId="34912"/>
    <cellStyle name="Notas 2 2 8 3 2 2" xfId="34913"/>
    <cellStyle name="Notas 2 2 8 3 2 3" xfId="34914"/>
    <cellStyle name="Notas 2 2 8 3 2 4" xfId="34915"/>
    <cellStyle name="Notas 2 2 8 3 3" xfId="34916"/>
    <cellStyle name="Notas 2 2 8 3 3 2" xfId="34917"/>
    <cellStyle name="Notas 2 2 8 3 3 3" xfId="34918"/>
    <cellStyle name="Notas 2 2 8 3 3 4" xfId="34919"/>
    <cellStyle name="Notas 2 2 8 3 4" xfId="34920"/>
    <cellStyle name="Notas 2 2 8 3 5" xfId="34921"/>
    <cellStyle name="Notas 2 2 8 3 6" xfId="34922"/>
    <cellStyle name="Notas 2 2 8 4" xfId="34923"/>
    <cellStyle name="Notas 2 2 8 4 2" xfId="34924"/>
    <cellStyle name="Notas 2 2 8 4 3" xfId="34925"/>
    <cellStyle name="Notas 2 2 8 4 4" xfId="34926"/>
    <cellStyle name="Notas 2 2 8 5" xfId="34927"/>
    <cellStyle name="Notas 2 2 8 6" xfId="34928"/>
    <cellStyle name="Notas 2 2 9" xfId="34929"/>
    <cellStyle name="Notas 2 2 9 2" xfId="34930"/>
    <cellStyle name="Notas 2 2 9 2 2" xfId="34931"/>
    <cellStyle name="Notas 2 2 9 2 2 2" xfId="34932"/>
    <cellStyle name="Notas 2 2 9 2 2 3" xfId="34933"/>
    <cellStyle name="Notas 2 2 9 2 2 4" xfId="34934"/>
    <cellStyle name="Notas 2 2 9 2 3" xfId="34935"/>
    <cellStyle name="Notas 2 2 9 2 3 2" xfId="34936"/>
    <cellStyle name="Notas 2 2 9 2 3 3" xfId="34937"/>
    <cellStyle name="Notas 2 2 9 2 3 4" xfId="34938"/>
    <cellStyle name="Notas 2 2 9 2 4" xfId="34939"/>
    <cellStyle name="Notas 2 2 9 2 5" xfId="34940"/>
    <cellStyle name="Notas 2 2 9 2 6" xfId="34941"/>
    <cellStyle name="Notas 2 2 9 3" xfId="34942"/>
    <cellStyle name="Notas 2 2 9 3 2" xfId="34943"/>
    <cellStyle name="Notas 2 2 9 3 2 2" xfId="34944"/>
    <cellStyle name="Notas 2 2 9 3 2 3" xfId="34945"/>
    <cellStyle name="Notas 2 2 9 3 2 4" xfId="34946"/>
    <cellStyle name="Notas 2 2 9 3 3" xfId="34947"/>
    <cellStyle name="Notas 2 2 9 3 3 2" xfId="34948"/>
    <cellStyle name="Notas 2 2 9 3 3 3" xfId="34949"/>
    <cellStyle name="Notas 2 2 9 3 3 4" xfId="34950"/>
    <cellStyle name="Notas 2 2 9 3 4" xfId="34951"/>
    <cellStyle name="Notas 2 2 9 3 5" xfId="34952"/>
    <cellStyle name="Notas 2 2 9 3 6" xfId="34953"/>
    <cellStyle name="Notas 2 2 9 4" xfId="34954"/>
    <cellStyle name="Notas 2 2 9 4 2" xfId="34955"/>
    <cellStyle name="Notas 2 2 9 4 3" xfId="34956"/>
    <cellStyle name="Notas 2 2 9 4 4" xfId="34957"/>
    <cellStyle name="Notas 2 2 9 5" xfId="34958"/>
    <cellStyle name="Notas 2 2 9 6" xfId="34959"/>
    <cellStyle name="Notas 2 3" xfId="34960"/>
    <cellStyle name="Notas 2 3 10" xfId="34961"/>
    <cellStyle name="Notas 2 3 10 2" xfId="34962"/>
    <cellStyle name="Notas 2 3 10 2 2" xfId="34963"/>
    <cellStyle name="Notas 2 3 10 2 2 2" xfId="34964"/>
    <cellStyle name="Notas 2 3 10 2 2 3" xfId="34965"/>
    <cellStyle name="Notas 2 3 10 2 2 4" xfId="34966"/>
    <cellStyle name="Notas 2 3 10 2 3" xfId="34967"/>
    <cellStyle name="Notas 2 3 10 2 3 2" xfId="34968"/>
    <cellStyle name="Notas 2 3 10 2 3 3" xfId="34969"/>
    <cellStyle name="Notas 2 3 10 2 3 4" xfId="34970"/>
    <cellStyle name="Notas 2 3 10 2 4" xfId="34971"/>
    <cellStyle name="Notas 2 3 10 2 5" xfId="34972"/>
    <cellStyle name="Notas 2 3 10 2 6" xfId="34973"/>
    <cellStyle name="Notas 2 3 10 3" xfId="34974"/>
    <cellStyle name="Notas 2 3 10 3 2" xfId="34975"/>
    <cellStyle name="Notas 2 3 10 3 2 2" xfId="34976"/>
    <cellStyle name="Notas 2 3 10 3 2 3" xfId="34977"/>
    <cellStyle name="Notas 2 3 10 3 2 4" xfId="34978"/>
    <cellStyle name="Notas 2 3 10 3 3" xfId="34979"/>
    <cellStyle name="Notas 2 3 10 3 3 2" xfId="34980"/>
    <cellStyle name="Notas 2 3 10 3 3 3" xfId="34981"/>
    <cellStyle name="Notas 2 3 10 3 3 4" xfId="34982"/>
    <cellStyle name="Notas 2 3 10 3 4" xfId="34983"/>
    <cellStyle name="Notas 2 3 10 3 5" xfId="34984"/>
    <cellStyle name="Notas 2 3 10 3 6" xfId="34985"/>
    <cellStyle name="Notas 2 3 10 4" xfId="34986"/>
    <cellStyle name="Notas 2 3 10 5" xfId="34987"/>
    <cellStyle name="Notas 2 3 10 6" xfId="34988"/>
    <cellStyle name="Notas 2 3 11" xfId="34989"/>
    <cellStyle name="Notas 2 3 12" xfId="34990"/>
    <cellStyle name="Notas 2 3 2" xfId="34991"/>
    <cellStyle name="Notas 2 3 2 2" xfId="34992"/>
    <cellStyle name="Notas 2 3 2 2 2" xfId="34993"/>
    <cellStyle name="Notas 2 3 2 2 2 2" xfId="34994"/>
    <cellStyle name="Notas 2 3 2 2 2 2 2" xfId="34995"/>
    <cellStyle name="Notas 2 3 2 2 2 2 3" xfId="34996"/>
    <cellStyle name="Notas 2 3 2 2 2 2 4" xfId="34997"/>
    <cellStyle name="Notas 2 3 2 2 2 3" xfId="34998"/>
    <cellStyle name="Notas 2 3 2 2 2 3 2" xfId="34999"/>
    <cellStyle name="Notas 2 3 2 2 2 3 3" xfId="35000"/>
    <cellStyle name="Notas 2 3 2 2 2 3 4" xfId="35001"/>
    <cellStyle name="Notas 2 3 2 2 2 4" xfId="35002"/>
    <cellStyle name="Notas 2 3 2 2 2 5" xfId="35003"/>
    <cellStyle name="Notas 2 3 2 2 2 6" xfId="35004"/>
    <cellStyle name="Notas 2 3 2 2 3" xfId="35005"/>
    <cellStyle name="Notas 2 3 2 2 3 2" xfId="35006"/>
    <cellStyle name="Notas 2 3 2 2 3 2 2" xfId="35007"/>
    <cellStyle name="Notas 2 3 2 2 3 2 3" xfId="35008"/>
    <cellStyle name="Notas 2 3 2 2 3 2 4" xfId="35009"/>
    <cellStyle name="Notas 2 3 2 2 3 3" xfId="35010"/>
    <cellStyle name="Notas 2 3 2 2 3 3 2" xfId="35011"/>
    <cellStyle name="Notas 2 3 2 2 3 3 3" xfId="35012"/>
    <cellStyle name="Notas 2 3 2 2 3 3 4" xfId="35013"/>
    <cellStyle name="Notas 2 3 2 2 3 4" xfId="35014"/>
    <cellStyle name="Notas 2 3 2 2 3 5" xfId="35015"/>
    <cellStyle name="Notas 2 3 2 2 3 6" xfId="35016"/>
    <cellStyle name="Notas 2 3 2 2 4" xfId="35017"/>
    <cellStyle name="Notas 2 3 2 2 5" xfId="35018"/>
    <cellStyle name="Notas 2 3 2 2 6" xfId="35019"/>
    <cellStyle name="Notas 2 3 2 3" xfId="35020"/>
    <cellStyle name="Notas 2 3 2 4" xfId="35021"/>
    <cellStyle name="Notas 2 3 3" xfId="35022"/>
    <cellStyle name="Notas 2 3 3 2" xfId="35023"/>
    <cellStyle name="Notas 2 3 3 2 2" xfId="35024"/>
    <cellStyle name="Notas 2 3 3 2 2 2" xfId="35025"/>
    <cellStyle name="Notas 2 3 3 2 2 2 2" xfId="35026"/>
    <cellStyle name="Notas 2 3 3 2 2 2 3" xfId="35027"/>
    <cellStyle name="Notas 2 3 3 2 2 2 4" xfId="35028"/>
    <cellStyle name="Notas 2 3 3 2 2 3" xfId="35029"/>
    <cellStyle name="Notas 2 3 3 2 2 3 2" xfId="35030"/>
    <cellStyle name="Notas 2 3 3 2 2 3 3" xfId="35031"/>
    <cellStyle name="Notas 2 3 3 2 2 3 4" xfId="35032"/>
    <cellStyle name="Notas 2 3 3 2 2 4" xfId="35033"/>
    <cellStyle name="Notas 2 3 3 2 2 5" xfId="35034"/>
    <cellStyle name="Notas 2 3 3 2 2 6" xfId="35035"/>
    <cellStyle name="Notas 2 3 3 2 3" xfId="35036"/>
    <cellStyle name="Notas 2 3 3 2 3 2" xfId="35037"/>
    <cellStyle name="Notas 2 3 3 2 3 2 2" xfId="35038"/>
    <cellStyle name="Notas 2 3 3 2 3 2 3" xfId="35039"/>
    <cellStyle name="Notas 2 3 3 2 3 2 4" xfId="35040"/>
    <cellStyle name="Notas 2 3 3 2 3 3" xfId="35041"/>
    <cellStyle name="Notas 2 3 3 2 3 3 2" xfId="35042"/>
    <cellStyle name="Notas 2 3 3 2 3 3 3" xfId="35043"/>
    <cellStyle name="Notas 2 3 3 2 3 3 4" xfId="35044"/>
    <cellStyle name="Notas 2 3 3 2 3 4" xfId="35045"/>
    <cellStyle name="Notas 2 3 3 2 3 5" xfId="35046"/>
    <cellStyle name="Notas 2 3 3 2 3 6" xfId="35047"/>
    <cellStyle name="Notas 2 3 3 2 4" xfId="35048"/>
    <cellStyle name="Notas 2 3 3 2 5" xfId="35049"/>
    <cellStyle name="Notas 2 3 3 2 6" xfId="35050"/>
    <cellStyle name="Notas 2 3 3 3" xfId="35051"/>
    <cellStyle name="Notas 2 3 3 4" xfId="35052"/>
    <cellStyle name="Notas 2 3 4" xfId="35053"/>
    <cellStyle name="Notas 2 3 4 2" xfId="35054"/>
    <cellStyle name="Notas 2 3 4 2 2" xfId="35055"/>
    <cellStyle name="Notas 2 3 4 2 2 2" xfId="35056"/>
    <cellStyle name="Notas 2 3 4 2 2 2 2" xfId="35057"/>
    <cellStyle name="Notas 2 3 4 2 2 2 3" xfId="35058"/>
    <cellStyle name="Notas 2 3 4 2 2 2 4" xfId="35059"/>
    <cellStyle name="Notas 2 3 4 2 2 3" xfId="35060"/>
    <cellStyle name="Notas 2 3 4 2 2 3 2" xfId="35061"/>
    <cellStyle name="Notas 2 3 4 2 2 3 3" xfId="35062"/>
    <cellStyle name="Notas 2 3 4 2 2 3 4" xfId="35063"/>
    <cellStyle name="Notas 2 3 4 2 2 4" xfId="35064"/>
    <cellStyle name="Notas 2 3 4 2 2 5" xfId="35065"/>
    <cellStyle name="Notas 2 3 4 2 2 6" xfId="35066"/>
    <cellStyle name="Notas 2 3 4 2 3" xfId="35067"/>
    <cellStyle name="Notas 2 3 4 2 3 2" xfId="35068"/>
    <cellStyle name="Notas 2 3 4 2 3 2 2" xfId="35069"/>
    <cellStyle name="Notas 2 3 4 2 3 2 3" xfId="35070"/>
    <cellStyle name="Notas 2 3 4 2 3 2 4" xfId="35071"/>
    <cellStyle name="Notas 2 3 4 2 3 3" xfId="35072"/>
    <cellStyle name="Notas 2 3 4 2 3 3 2" xfId="35073"/>
    <cellStyle name="Notas 2 3 4 2 3 3 3" xfId="35074"/>
    <cellStyle name="Notas 2 3 4 2 3 3 4" xfId="35075"/>
    <cellStyle name="Notas 2 3 4 2 3 4" xfId="35076"/>
    <cellStyle name="Notas 2 3 4 2 3 5" xfId="35077"/>
    <cellStyle name="Notas 2 3 4 2 3 6" xfId="35078"/>
    <cellStyle name="Notas 2 3 4 2 4" xfId="35079"/>
    <cellStyle name="Notas 2 3 4 2 5" xfId="35080"/>
    <cellStyle name="Notas 2 3 4 2 6" xfId="35081"/>
    <cellStyle name="Notas 2 3 4 3" xfId="35082"/>
    <cellStyle name="Notas 2 3 4 4" xfId="35083"/>
    <cellStyle name="Notas 2 3 5" xfId="35084"/>
    <cellStyle name="Notas 2 3 5 2" xfId="35085"/>
    <cellStyle name="Notas 2 3 5 2 2" xfId="35086"/>
    <cellStyle name="Notas 2 3 5 2 2 2" xfId="35087"/>
    <cellStyle name="Notas 2 3 5 2 2 2 2" xfId="35088"/>
    <cellStyle name="Notas 2 3 5 2 2 2 3" xfId="35089"/>
    <cellStyle name="Notas 2 3 5 2 2 2 4" xfId="35090"/>
    <cellStyle name="Notas 2 3 5 2 2 3" xfId="35091"/>
    <cellStyle name="Notas 2 3 5 2 2 3 2" xfId="35092"/>
    <cellStyle name="Notas 2 3 5 2 2 3 3" xfId="35093"/>
    <cellStyle name="Notas 2 3 5 2 2 3 4" xfId="35094"/>
    <cellStyle name="Notas 2 3 5 2 2 4" xfId="35095"/>
    <cellStyle name="Notas 2 3 5 2 2 5" xfId="35096"/>
    <cellStyle name="Notas 2 3 5 2 2 6" xfId="35097"/>
    <cellStyle name="Notas 2 3 5 2 3" xfId="35098"/>
    <cellStyle name="Notas 2 3 5 2 3 2" xfId="35099"/>
    <cellStyle name="Notas 2 3 5 2 3 2 2" xfId="35100"/>
    <cellStyle name="Notas 2 3 5 2 3 2 3" xfId="35101"/>
    <cellStyle name="Notas 2 3 5 2 3 2 4" xfId="35102"/>
    <cellStyle name="Notas 2 3 5 2 3 3" xfId="35103"/>
    <cellStyle name="Notas 2 3 5 2 3 3 2" xfId="35104"/>
    <cellStyle name="Notas 2 3 5 2 3 3 3" xfId="35105"/>
    <cellStyle name="Notas 2 3 5 2 3 3 4" xfId="35106"/>
    <cellStyle name="Notas 2 3 5 2 3 4" xfId="35107"/>
    <cellStyle name="Notas 2 3 5 2 3 5" xfId="35108"/>
    <cellStyle name="Notas 2 3 5 2 3 6" xfId="35109"/>
    <cellStyle name="Notas 2 3 5 2 4" xfId="35110"/>
    <cellStyle name="Notas 2 3 5 2 5" xfId="35111"/>
    <cellStyle name="Notas 2 3 5 2 6" xfId="35112"/>
    <cellStyle name="Notas 2 3 5 3" xfId="35113"/>
    <cellStyle name="Notas 2 3 5 4" xfId="35114"/>
    <cellStyle name="Notas 2 3 6" xfId="35115"/>
    <cellStyle name="Notas 2 3 6 2" xfId="35116"/>
    <cellStyle name="Notas 2 3 6 2 2" xfId="35117"/>
    <cellStyle name="Notas 2 3 6 2 2 2" xfId="35118"/>
    <cellStyle name="Notas 2 3 6 2 2 3" xfId="35119"/>
    <cellStyle name="Notas 2 3 6 2 2 4" xfId="35120"/>
    <cellStyle name="Notas 2 3 6 2 3" xfId="35121"/>
    <cellStyle name="Notas 2 3 6 2 3 2" xfId="35122"/>
    <cellStyle name="Notas 2 3 6 2 3 3" xfId="35123"/>
    <cellStyle name="Notas 2 3 6 2 3 4" xfId="35124"/>
    <cellStyle name="Notas 2 3 6 2 4" xfId="35125"/>
    <cellStyle name="Notas 2 3 6 2 5" xfId="35126"/>
    <cellStyle name="Notas 2 3 6 2 6" xfId="35127"/>
    <cellStyle name="Notas 2 3 6 3" xfId="35128"/>
    <cellStyle name="Notas 2 3 6 3 2" xfId="35129"/>
    <cellStyle name="Notas 2 3 6 3 2 2" xfId="35130"/>
    <cellStyle name="Notas 2 3 6 3 2 3" xfId="35131"/>
    <cellStyle name="Notas 2 3 6 3 2 4" xfId="35132"/>
    <cellStyle name="Notas 2 3 6 3 3" xfId="35133"/>
    <cellStyle name="Notas 2 3 6 3 3 2" xfId="35134"/>
    <cellStyle name="Notas 2 3 6 3 3 3" xfId="35135"/>
    <cellStyle name="Notas 2 3 6 3 3 4" xfId="35136"/>
    <cellStyle name="Notas 2 3 6 3 4" xfId="35137"/>
    <cellStyle name="Notas 2 3 6 3 5" xfId="35138"/>
    <cellStyle name="Notas 2 3 6 3 6" xfId="35139"/>
    <cellStyle name="Notas 2 3 6 4" xfId="35140"/>
    <cellStyle name="Notas 2 3 6 4 2" xfId="35141"/>
    <cellStyle name="Notas 2 3 6 4 3" xfId="35142"/>
    <cellStyle name="Notas 2 3 6 4 4" xfId="35143"/>
    <cellStyle name="Notas 2 3 6 5" xfId="35144"/>
    <cellStyle name="Notas 2 3 6 6" xfId="35145"/>
    <cellStyle name="Notas 2 3 7" xfId="35146"/>
    <cellStyle name="Notas 2 3 7 2" xfId="35147"/>
    <cellStyle name="Notas 2 3 7 2 2" xfId="35148"/>
    <cellStyle name="Notas 2 3 7 2 2 2" xfId="35149"/>
    <cellStyle name="Notas 2 3 7 2 2 3" xfId="35150"/>
    <cellStyle name="Notas 2 3 7 2 2 4" xfId="35151"/>
    <cellStyle name="Notas 2 3 7 2 3" xfId="35152"/>
    <cellStyle name="Notas 2 3 7 2 3 2" xfId="35153"/>
    <cellStyle name="Notas 2 3 7 2 3 3" xfId="35154"/>
    <cellStyle name="Notas 2 3 7 2 3 4" xfId="35155"/>
    <cellStyle name="Notas 2 3 7 2 4" xfId="35156"/>
    <cellStyle name="Notas 2 3 7 2 5" xfId="35157"/>
    <cellStyle name="Notas 2 3 7 2 6" xfId="35158"/>
    <cellStyle name="Notas 2 3 7 3" xfId="35159"/>
    <cellStyle name="Notas 2 3 7 3 2" xfId="35160"/>
    <cellStyle name="Notas 2 3 7 3 2 2" xfId="35161"/>
    <cellStyle name="Notas 2 3 7 3 2 3" xfId="35162"/>
    <cellStyle name="Notas 2 3 7 3 2 4" xfId="35163"/>
    <cellStyle name="Notas 2 3 7 3 3" xfId="35164"/>
    <cellStyle name="Notas 2 3 7 3 3 2" xfId="35165"/>
    <cellStyle name="Notas 2 3 7 3 3 3" xfId="35166"/>
    <cellStyle name="Notas 2 3 7 3 3 4" xfId="35167"/>
    <cellStyle name="Notas 2 3 7 3 4" xfId="35168"/>
    <cellStyle name="Notas 2 3 7 3 5" xfId="35169"/>
    <cellStyle name="Notas 2 3 7 3 6" xfId="35170"/>
    <cellStyle name="Notas 2 3 7 4" xfId="35171"/>
    <cellStyle name="Notas 2 3 7 4 2" xfId="35172"/>
    <cellStyle name="Notas 2 3 7 4 3" xfId="35173"/>
    <cellStyle name="Notas 2 3 7 4 4" xfId="35174"/>
    <cellStyle name="Notas 2 3 7 5" xfId="35175"/>
    <cellStyle name="Notas 2 3 7 6" xfId="35176"/>
    <cellStyle name="Notas 2 3 8" xfId="35177"/>
    <cellStyle name="Notas 2 3 8 2" xfId="35178"/>
    <cellStyle name="Notas 2 3 8 2 2" xfId="35179"/>
    <cellStyle name="Notas 2 3 8 2 2 2" xfId="35180"/>
    <cellStyle name="Notas 2 3 8 2 2 3" xfId="35181"/>
    <cellStyle name="Notas 2 3 8 2 2 4" xfId="35182"/>
    <cellStyle name="Notas 2 3 8 2 3" xfId="35183"/>
    <cellStyle name="Notas 2 3 8 2 3 2" xfId="35184"/>
    <cellStyle name="Notas 2 3 8 2 3 3" xfId="35185"/>
    <cellStyle name="Notas 2 3 8 2 3 4" xfId="35186"/>
    <cellStyle name="Notas 2 3 8 2 4" xfId="35187"/>
    <cellStyle name="Notas 2 3 8 2 5" xfId="35188"/>
    <cellStyle name="Notas 2 3 8 2 6" xfId="35189"/>
    <cellStyle name="Notas 2 3 8 3" xfId="35190"/>
    <cellStyle name="Notas 2 3 8 3 2" xfId="35191"/>
    <cellStyle name="Notas 2 3 8 3 2 2" xfId="35192"/>
    <cellStyle name="Notas 2 3 8 3 2 3" xfId="35193"/>
    <cellStyle name="Notas 2 3 8 3 2 4" xfId="35194"/>
    <cellStyle name="Notas 2 3 8 3 3" xfId="35195"/>
    <cellStyle name="Notas 2 3 8 3 3 2" xfId="35196"/>
    <cellStyle name="Notas 2 3 8 3 3 3" xfId="35197"/>
    <cellStyle name="Notas 2 3 8 3 3 4" xfId="35198"/>
    <cellStyle name="Notas 2 3 8 3 4" xfId="35199"/>
    <cellStyle name="Notas 2 3 8 3 5" xfId="35200"/>
    <cellStyle name="Notas 2 3 8 3 6" xfId="35201"/>
    <cellStyle name="Notas 2 3 8 4" xfId="35202"/>
    <cellStyle name="Notas 2 3 8 4 2" xfId="35203"/>
    <cellStyle name="Notas 2 3 8 4 3" xfId="35204"/>
    <cellStyle name="Notas 2 3 8 4 4" xfId="35205"/>
    <cellStyle name="Notas 2 3 8 5" xfId="35206"/>
    <cellStyle name="Notas 2 3 8 6" xfId="35207"/>
    <cellStyle name="Notas 2 3 9" xfId="35208"/>
    <cellStyle name="Notas 2 3 9 2" xfId="35209"/>
    <cellStyle name="Notas 2 3 9 2 2" xfId="35210"/>
    <cellStyle name="Notas 2 3 9 2 2 2" xfId="35211"/>
    <cellStyle name="Notas 2 3 9 2 2 3" xfId="35212"/>
    <cellStyle name="Notas 2 3 9 2 2 4" xfId="35213"/>
    <cellStyle name="Notas 2 3 9 2 3" xfId="35214"/>
    <cellStyle name="Notas 2 3 9 2 3 2" xfId="35215"/>
    <cellStyle name="Notas 2 3 9 2 3 3" xfId="35216"/>
    <cellStyle name="Notas 2 3 9 2 3 4" xfId="35217"/>
    <cellStyle name="Notas 2 3 9 2 4" xfId="35218"/>
    <cellStyle name="Notas 2 3 9 2 5" xfId="35219"/>
    <cellStyle name="Notas 2 3 9 2 6" xfId="35220"/>
    <cellStyle name="Notas 2 3 9 3" xfId="35221"/>
    <cellStyle name="Notas 2 3 9 3 2" xfId="35222"/>
    <cellStyle name="Notas 2 3 9 3 2 2" xfId="35223"/>
    <cellStyle name="Notas 2 3 9 3 2 3" xfId="35224"/>
    <cellStyle name="Notas 2 3 9 3 2 4" xfId="35225"/>
    <cellStyle name="Notas 2 3 9 3 3" xfId="35226"/>
    <cellStyle name="Notas 2 3 9 3 3 2" xfId="35227"/>
    <cellStyle name="Notas 2 3 9 3 3 3" xfId="35228"/>
    <cellStyle name="Notas 2 3 9 3 3 4" xfId="35229"/>
    <cellStyle name="Notas 2 3 9 3 4" xfId="35230"/>
    <cellStyle name="Notas 2 3 9 3 5" xfId="35231"/>
    <cellStyle name="Notas 2 3 9 3 6" xfId="35232"/>
    <cellStyle name="Notas 2 3 9 4" xfId="35233"/>
    <cellStyle name="Notas 2 3 9 4 2" xfId="35234"/>
    <cellStyle name="Notas 2 3 9 4 3" xfId="35235"/>
    <cellStyle name="Notas 2 3 9 4 4" xfId="35236"/>
    <cellStyle name="Notas 2 3 9 5" xfId="35237"/>
    <cellStyle name="Notas 2 3 9 6" xfId="35238"/>
    <cellStyle name="Notas 2 4" xfId="35239"/>
    <cellStyle name="Notas 2 4 10" xfId="35240"/>
    <cellStyle name="Notas 2 4 10 2" xfId="35241"/>
    <cellStyle name="Notas 2 4 10 2 2" xfId="35242"/>
    <cellStyle name="Notas 2 4 10 2 2 2" xfId="35243"/>
    <cellStyle name="Notas 2 4 10 2 2 3" xfId="35244"/>
    <cellStyle name="Notas 2 4 10 2 2 4" xfId="35245"/>
    <cellStyle name="Notas 2 4 10 2 3" xfId="35246"/>
    <cellStyle name="Notas 2 4 10 2 3 2" xfId="35247"/>
    <cellStyle name="Notas 2 4 10 2 3 3" xfId="35248"/>
    <cellStyle name="Notas 2 4 10 2 3 4" xfId="35249"/>
    <cellStyle name="Notas 2 4 10 2 4" xfId="35250"/>
    <cellStyle name="Notas 2 4 10 2 5" xfId="35251"/>
    <cellStyle name="Notas 2 4 10 2 6" xfId="35252"/>
    <cellStyle name="Notas 2 4 10 3" xfId="35253"/>
    <cellStyle name="Notas 2 4 10 3 2" xfId="35254"/>
    <cellStyle name="Notas 2 4 10 3 2 2" xfId="35255"/>
    <cellStyle name="Notas 2 4 10 3 2 3" xfId="35256"/>
    <cellStyle name="Notas 2 4 10 3 2 4" xfId="35257"/>
    <cellStyle name="Notas 2 4 10 3 3" xfId="35258"/>
    <cellStyle name="Notas 2 4 10 3 3 2" xfId="35259"/>
    <cellStyle name="Notas 2 4 10 3 3 3" xfId="35260"/>
    <cellStyle name="Notas 2 4 10 3 3 4" xfId="35261"/>
    <cellStyle name="Notas 2 4 10 3 4" xfId="35262"/>
    <cellStyle name="Notas 2 4 10 3 5" xfId="35263"/>
    <cellStyle name="Notas 2 4 10 3 6" xfId="35264"/>
    <cellStyle name="Notas 2 4 10 4" xfId="35265"/>
    <cellStyle name="Notas 2 4 10 5" xfId="35266"/>
    <cellStyle name="Notas 2 4 10 6" xfId="35267"/>
    <cellStyle name="Notas 2 4 11" xfId="35268"/>
    <cellStyle name="Notas 2 4 12" xfId="35269"/>
    <cellStyle name="Notas 2 4 2" xfId="35270"/>
    <cellStyle name="Notas 2 4 2 2" xfId="35271"/>
    <cellStyle name="Notas 2 4 2 2 2" xfId="35272"/>
    <cellStyle name="Notas 2 4 2 2 2 2" xfId="35273"/>
    <cellStyle name="Notas 2 4 2 2 2 2 2" xfId="35274"/>
    <cellStyle name="Notas 2 4 2 2 2 2 3" xfId="35275"/>
    <cellStyle name="Notas 2 4 2 2 2 2 4" xfId="35276"/>
    <cellStyle name="Notas 2 4 2 2 2 3" xfId="35277"/>
    <cellStyle name="Notas 2 4 2 2 2 3 2" xfId="35278"/>
    <cellStyle name="Notas 2 4 2 2 2 3 3" xfId="35279"/>
    <cellStyle name="Notas 2 4 2 2 2 3 4" xfId="35280"/>
    <cellStyle name="Notas 2 4 2 2 2 4" xfId="35281"/>
    <cellStyle name="Notas 2 4 2 2 2 5" xfId="35282"/>
    <cellStyle name="Notas 2 4 2 2 2 6" xfId="35283"/>
    <cellStyle name="Notas 2 4 2 2 3" xfId="35284"/>
    <cellStyle name="Notas 2 4 2 2 3 2" xfId="35285"/>
    <cellStyle name="Notas 2 4 2 2 3 2 2" xfId="35286"/>
    <cellStyle name="Notas 2 4 2 2 3 2 3" xfId="35287"/>
    <cellStyle name="Notas 2 4 2 2 3 2 4" xfId="35288"/>
    <cellStyle name="Notas 2 4 2 2 3 3" xfId="35289"/>
    <cellStyle name="Notas 2 4 2 2 3 3 2" xfId="35290"/>
    <cellStyle name="Notas 2 4 2 2 3 3 3" xfId="35291"/>
    <cellStyle name="Notas 2 4 2 2 3 3 4" xfId="35292"/>
    <cellStyle name="Notas 2 4 2 2 3 4" xfId="35293"/>
    <cellStyle name="Notas 2 4 2 2 3 5" xfId="35294"/>
    <cellStyle name="Notas 2 4 2 2 3 6" xfId="35295"/>
    <cellStyle name="Notas 2 4 2 2 4" xfId="35296"/>
    <cellStyle name="Notas 2 4 2 2 5" xfId="35297"/>
    <cellStyle name="Notas 2 4 2 2 6" xfId="35298"/>
    <cellStyle name="Notas 2 4 2 3" xfId="35299"/>
    <cellStyle name="Notas 2 4 2 4" xfId="35300"/>
    <cellStyle name="Notas 2 4 3" xfId="35301"/>
    <cellStyle name="Notas 2 4 3 2" xfId="35302"/>
    <cellStyle name="Notas 2 4 3 2 2" xfId="35303"/>
    <cellStyle name="Notas 2 4 3 2 2 2" xfId="35304"/>
    <cellStyle name="Notas 2 4 3 2 2 2 2" xfId="35305"/>
    <cellStyle name="Notas 2 4 3 2 2 2 3" xfId="35306"/>
    <cellStyle name="Notas 2 4 3 2 2 2 4" xfId="35307"/>
    <cellStyle name="Notas 2 4 3 2 2 3" xfId="35308"/>
    <cellStyle name="Notas 2 4 3 2 2 3 2" xfId="35309"/>
    <cellStyle name="Notas 2 4 3 2 2 3 3" xfId="35310"/>
    <cellStyle name="Notas 2 4 3 2 2 3 4" xfId="35311"/>
    <cellStyle name="Notas 2 4 3 2 2 4" xfId="35312"/>
    <cellStyle name="Notas 2 4 3 2 2 5" xfId="35313"/>
    <cellStyle name="Notas 2 4 3 2 2 6" xfId="35314"/>
    <cellStyle name="Notas 2 4 3 2 3" xfId="35315"/>
    <cellStyle name="Notas 2 4 3 2 3 2" xfId="35316"/>
    <cellStyle name="Notas 2 4 3 2 3 2 2" xfId="35317"/>
    <cellStyle name="Notas 2 4 3 2 3 2 3" xfId="35318"/>
    <cellStyle name="Notas 2 4 3 2 3 2 4" xfId="35319"/>
    <cellStyle name="Notas 2 4 3 2 3 3" xfId="35320"/>
    <cellStyle name="Notas 2 4 3 2 3 3 2" xfId="35321"/>
    <cellStyle name="Notas 2 4 3 2 3 3 3" xfId="35322"/>
    <cellStyle name="Notas 2 4 3 2 3 3 4" xfId="35323"/>
    <cellStyle name="Notas 2 4 3 2 3 4" xfId="35324"/>
    <cellStyle name="Notas 2 4 3 2 3 5" xfId="35325"/>
    <cellStyle name="Notas 2 4 3 2 3 6" xfId="35326"/>
    <cellStyle name="Notas 2 4 3 2 4" xfId="35327"/>
    <cellStyle name="Notas 2 4 3 2 5" xfId="35328"/>
    <cellStyle name="Notas 2 4 3 2 6" xfId="35329"/>
    <cellStyle name="Notas 2 4 3 3" xfId="35330"/>
    <cellStyle name="Notas 2 4 3 4" xfId="35331"/>
    <cellStyle name="Notas 2 4 4" xfId="35332"/>
    <cellStyle name="Notas 2 4 4 2" xfId="35333"/>
    <cellStyle name="Notas 2 4 4 2 2" xfId="35334"/>
    <cellStyle name="Notas 2 4 4 2 2 2" xfId="35335"/>
    <cellStyle name="Notas 2 4 4 2 2 2 2" xfId="35336"/>
    <cellStyle name="Notas 2 4 4 2 2 2 3" xfId="35337"/>
    <cellStyle name="Notas 2 4 4 2 2 2 4" xfId="35338"/>
    <cellStyle name="Notas 2 4 4 2 2 3" xfId="35339"/>
    <cellStyle name="Notas 2 4 4 2 2 3 2" xfId="35340"/>
    <cellStyle name="Notas 2 4 4 2 2 3 3" xfId="35341"/>
    <cellStyle name="Notas 2 4 4 2 2 3 4" xfId="35342"/>
    <cellStyle name="Notas 2 4 4 2 2 4" xfId="35343"/>
    <cellStyle name="Notas 2 4 4 2 2 5" xfId="35344"/>
    <cellStyle name="Notas 2 4 4 2 2 6" xfId="35345"/>
    <cellStyle name="Notas 2 4 4 2 3" xfId="35346"/>
    <cellStyle name="Notas 2 4 4 2 3 2" xfId="35347"/>
    <cellStyle name="Notas 2 4 4 2 3 2 2" xfId="35348"/>
    <cellStyle name="Notas 2 4 4 2 3 2 3" xfId="35349"/>
    <cellStyle name="Notas 2 4 4 2 3 2 4" xfId="35350"/>
    <cellStyle name="Notas 2 4 4 2 3 3" xfId="35351"/>
    <cellStyle name="Notas 2 4 4 2 3 3 2" xfId="35352"/>
    <cellStyle name="Notas 2 4 4 2 3 3 3" xfId="35353"/>
    <cellStyle name="Notas 2 4 4 2 3 3 4" xfId="35354"/>
    <cellStyle name="Notas 2 4 4 2 3 4" xfId="35355"/>
    <cellStyle name="Notas 2 4 4 2 3 5" xfId="35356"/>
    <cellStyle name="Notas 2 4 4 2 3 6" xfId="35357"/>
    <cellStyle name="Notas 2 4 4 2 4" xfId="35358"/>
    <cellStyle name="Notas 2 4 4 2 5" xfId="35359"/>
    <cellStyle name="Notas 2 4 4 2 6" xfId="35360"/>
    <cellStyle name="Notas 2 4 4 3" xfId="35361"/>
    <cellStyle name="Notas 2 4 4 4" xfId="35362"/>
    <cellStyle name="Notas 2 4 5" xfId="35363"/>
    <cellStyle name="Notas 2 4 5 2" xfId="35364"/>
    <cellStyle name="Notas 2 4 5 2 2" xfId="35365"/>
    <cellStyle name="Notas 2 4 5 2 2 2" xfId="35366"/>
    <cellStyle name="Notas 2 4 5 2 2 2 2" xfId="35367"/>
    <cellStyle name="Notas 2 4 5 2 2 2 3" xfId="35368"/>
    <cellStyle name="Notas 2 4 5 2 2 2 4" xfId="35369"/>
    <cellStyle name="Notas 2 4 5 2 2 3" xfId="35370"/>
    <cellStyle name="Notas 2 4 5 2 2 3 2" xfId="35371"/>
    <cellStyle name="Notas 2 4 5 2 2 3 3" xfId="35372"/>
    <cellStyle name="Notas 2 4 5 2 2 3 4" xfId="35373"/>
    <cellStyle name="Notas 2 4 5 2 2 4" xfId="35374"/>
    <cellStyle name="Notas 2 4 5 2 2 5" xfId="35375"/>
    <cellStyle name="Notas 2 4 5 2 2 6" xfId="35376"/>
    <cellStyle name="Notas 2 4 5 2 3" xfId="35377"/>
    <cellStyle name="Notas 2 4 5 2 3 2" xfId="35378"/>
    <cellStyle name="Notas 2 4 5 2 3 2 2" xfId="35379"/>
    <cellStyle name="Notas 2 4 5 2 3 2 3" xfId="35380"/>
    <cellStyle name="Notas 2 4 5 2 3 2 4" xfId="35381"/>
    <cellStyle name="Notas 2 4 5 2 3 3" xfId="35382"/>
    <cellStyle name="Notas 2 4 5 2 3 3 2" xfId="35383"/>
    <cellStyle name="Notas 2 4 5 2 3 3 3" xfId="35384"/>
    <cellStyle name="Notas 2 4 5 2 3 3 4" xfId="35385"/>
    <cellStyle name="Notas 2 4 5 2 3 4" xfId="35386"/>
    <cellStyle name="Notas 2 4 5 2 3 5" xfId="35387"/>
    <cellStyle name="Notas 2 4 5 2 3 6" xfId="35388"/>
    <cellStyle name="Notas 2 4 5 2 4" xfId="35389"/>
    <cellStyle name="Notas 2 4 5 2 5" xfId="35390"/>
    <cellStyle name="Notas 2 4 5 2 6" xfId="35391"/>
    <cellStyle name="Notas 2 4 5 3" xfId="35392"/>
    <cellStyle name="Notas 2 4 5 4" xfId="35393"/>
    <cellStyle name="Notas 2 4 6" xfId="35394"/>
    <cellStyle name="Notas 2 4 6 2" xfId="35395"/>
    <cellStyle name="Notas 2 4 6 2 2" xfId="35396"/>
    <cellStyle name="Notas 2 4 6 2 2 2" xfId="35397"/>
    <cellStyle name="Notas 2 4 6 2 2 3" xfId="35398"/>
    <cellStyle name="Notas 2 4 6 2 2 4" xfId="35399"/>
    <cellStyle name="Notas 2 4 6 2 3" xfId="35400"/>
    <cellStyle name="Notas 2 4 6 2 3 2" xfId="35401"/>
    <cellStyle name="Notas 2 4 6 2 3 3" xfId="35402"/>
    <cellStyle name="Notas 2 4 6 2 3 4" xfId="35403"/>
    <cellStyle name="Notas 2 4 6 2 4" xfId="35404"/>
    <cellStyle name="Notas 2 4 6 2 5" xfId="35405"/>
    <cellStyle name="Notas 2 4 6 2 6" xfId="35406"/>
    <cellStyle name="Notas 2 4 6 3" xfId="35407"/>
    <cellStyle name="Notas 2 4 6 3 2" xfId="35408"/>
    <cellStyle name="Notas 2 4 6 3 2 2" xfId="35409"/>
    <cellStyle name="Notas 2 4 6 3 2 3" xfId="35410"/>
    <cellStyle name="Notas 2 4 6 3 2 4" xfId="35411"/>
    <cellStyle name="Notas 2 4 6 3 3" xfId="35412"/>
    <cellStyle name="Notas 2 4 6 3 3 2" xfId="35413"/>
    <cellStyle name="Notas 2 4 6 3 3 3" xfId="35414"/>
    <cellStyle name="Notas 2 4 6 3 3 4" xfId="35415"/>
    <cellStyle name="Notas 2 4 6 3 4" xfId="35416"/>
    <cellStyle name="Notas 2 4 6 3 5" xfId="35417"/>
    <cellStyle name="Notas 2 4 6 3 6" xfId="35418"/>
    <cellStyle name="Notas 2 4 6 4" xfId="35419"/>
    <cellStyle name="Notas 2 4 6 4 2" xfId="35420"/>
    <cellStyle name="Notas 2 4 6 4 3" xfId="35421"/>
    <cellStyle name="Notas 2 4 6 4 4" xfId="35422"/>
    <cellStyle name="Notas 2 4 6 5" xfId="35423"/>
    <cellStyle name="Notas 2 4 6 6" xfId="35424"/>
    <cellStyle name="Notas 2 4 7" xfId="35425"/>
    <cellStyle name="Notas 2 4 7 2" xfId="35426"/>
    <cellStyle name="Notas 2 4 7 2 2" xfId="35427"/>
    <cellStyle name="Notas 2 4 7 2 2 2" xfId="35428"/>
    <cellStyle name="Notas 2 4 7 2 2 3" xfId="35429"/>
    <cellStyle name="Notas 2 4 7 2 2 4" xfId="35430"/>
    <cellStyle name="Notas 2 4 7 2 3" xfId="35431"/>
    <cellStyle name="Notas 2 4 7 2 3 2" xfId="35432"/>
    <cellStyle name="Notas 2 4 7 2 3 3" xfId="35433"/>
    <cellStyle name="Notas 2 4 7 2 3 4" xfId="35434"/>
    <cellStyle name="Notas 2 4 7 2 4" xfId="35435"/>
    <cellStyle name="Notas 2 4 7 2 5" xfId="35436"/>
    <cellStyle name="Notas 2 4 7 2 6" xfId="35437"/>
    <cellStyle name="Notas 2 4 7 3" xfId="35438"/>
    <cellStyle name="Notas 2 4 7 3 2" xfId="35439"/>
    <cellStyle name="Notas 2 4 7 3 2 2" xfId="35440"/>
    <cellStyle name="Notas 2 4 7 3 2 3" xfId="35441"/>
    <cellStyle name="Notas 2 4 7 3 2 4" xfId="35442"/>
    <cellStyle name="Notas 2 4 7 3 3" xfId="35443"/>
    <cellStyle name="Notas 2 4 7 3 3 2" xfId="35444"/>
    <cellStyle name="Notas 2 4 7 3 3 3" xfId="35445"/>
    <cellStyle name="Notas 2 4 7 3 3 4" xfId="35446"/>
    <cellStyle name="Notas 2 4 7 3 4" xfId="35447"/>
    <cellStyle name="Notas 2 4 7 3 5" xfId="35448"/>
    <cellStyle name="Notas 2 4 7 3 6" xfId="35449"/>
    <cellStyle name="Notas 2 4 7 4" xfId="35450"/>
    <cellStyle name="Notas 2 4 7 4 2" xfId="35451"/>
    <cellStyle name="Notas 2 4 7 4 3" xfId="35452"/>
    <cellStyle name="Notas 2 4 7 4 4" xfId="35453"/>
    <cellStyle name="Notas 2 4 7 5" xfId="35454"/>
    <cellStyle name="Notas 2 4 7 6" xfId="35455"/>
    <cellStyle name="Notas 2 4 8" xfId="35456"/>
    <cellStyle name="Notas 2 4 8 2" xfId="35457"/>
    <cellStyle name="Notas 2 4 8 2 2" xfId="35458"/>
    <cellStyle name="Notas 2 4 8 2 2 2" xfId="35459"/>
    <cellStyle name="Notas 2 4 8 2 2 3" xfId="35460"/>
    <cellStyle name="Notas 2 4 8 2 2 4" xfId="35461"/>
    <cellStyle name="Notas 2 4 8 2 3" xfId="35462"/>
    <cellStyle name="Notas 2 4 8 2 3 2" xfId="35463"/>
    <cellStyle name="Notas 2 4 8 2 3 3" xfId="35464"/>
    <cellStyle name="Notas 2 4 8 2 3 4" xfId="35465"/>
    <cellStyle name="Notas 2 4 8 2 4" xfId="35466"/>
    <cellStyle name="Notas 2 4 8 2 5" xfId="35467"/>
    <cellStyle name="Notas 2 4 8 2 6" xfId="35468"/>
    <cellStyle name="Notas 2 4 8 3" xfId="35469"/>
    <cellStyle name="Notas 2 4 8 3 2" xfId="35470"/>
    <cellStyle name="Notas 2 4 8 3 2 2" xfId="35471"/>
    <cellStyle name="Notas 2 4 8 3 2 3" xfId="35472"/>
    <cellStyle name="Notas 2 4 8 3 2 4" xfId="35473"/>
    <cellStyle name="Notas 2 4 8 3 3" xfId="35474"/>
    <cellStyle name="Notas 2 4 8 3 3 2" xfId="35475"/>
    <cellStyle name="Notas 2 4 8 3 3 3" xfId="35476"/>
    <cellStyle name="Notas 2 4 8 3 3 4" xfId="35477"/>
    <cellStyle name="Notas 2 4 8 3 4" xfId="35478"/>
    <cellStyle name="Notas 2 4 8 3 5" xfId="35479"/>
    <cellStyle name="Notas 2 4 8 3 6" xfId="35480"/>
    <cellStyle name="Notas 2 4 8 4" xfId="35481"/>
    <cellStyle name="Notas 2 4 8 4 2" xfId="35482"/>
    <cellStyle name="Notas 2 4 8 4 3" xfId="35483"/>
    <cellStyle name="Notas 2 4 8 4 4" xfId="35484"/>
    <cellStyle name="Notas 2 4 8 5" xfId="35485"/>
    <cellStyle name="Notas 2 4 8 6" xfId="35486"/>
    <cellStyle name="Notas 2 4 9" xfId="35487"/>
    <cellStyle name="Notas 2 4 9 2" xfId="35488"/>
    <cellStyle name="Notas 2 4 9 2 2" xfId="35489"/>
    <cellStyle name="Notas 2 4 9 2 2 2" xfId="35490"/>
    <cellStyle name="Notas 2 4 9 2 2 3" xfId="35491"/>
    <cellStyle name="Notas 2 4 9 2 2 4" xfId="35492"/>
    <cellStyle name="Notas 2 4 9 2 3" xfId="35493"/>
    <cellStyle name="Notas 2 4 9 2 3 2" xfId="35494"/>
    <cellStyle name="Notas 2 4 9 2 3 3" xfId="35495"/>
    <cellStyle name="Notas 2 4 9 2 3 4" xfId="35496"/>
    <cellStyle name="Notas 2 4 9 2 4" xfId="35497"/>
    <cellStyle name="Notas 2 4 9 2 5" xfId="35498"/>
    <cellStyle name="Notas 2 4 9 2 6" xfId="35499"/>
    <cellStyle name="Notas 2 4 9 3" xfId="35500"/>
    <cellStyle name="Notas 2 4 9 3 2" xfId="35501"/>
    <cellStyle name="Notas 2 4 9 3 2 2" xfId="35502"/>
    <cellStyle name="Notas 2 4 9 3 2 3" xfId="35503"/>
    <cellStyle name="Notas 2 4 9 3 2 4" xfId="35504"/>
    <cellStyle name="Notas 2 4 9 3 3" xfId="35505"/>
    <cellStyle name="Notas 2 4 9 3 3 2" xfId="35506"/>
    <cellStyle name="Notas 2 4 9 3 3 3" xfId="35507"/>
    <cellStyle name="Notas 2 4 9 3 3 4" xfId="35508"/>
    <cellStyle name="Notas 2 4 9 3 4" xfId="35509"/>
    <cellStyle name="Notas 2 4 9 3 5" xfId="35510"/>
    <cellStyle name="Notas 2 4 9 3 6" xfId="35511"/>
    <cellStyle name="Notas 2 4 9 4" xfId="35512"/>
    <cellStyle name="Notas 2 4 9 4 2" xfId="35513"/>
    <cellStyle name="Notas 2 4 9 4 3" xfId="35514"/>
    <cellStyle name="Notas 2 4 9 4 4" xfId="35515"/>
    <cellStyle name="Notas 2 4 9 5" xfId="35516"/>
    <cellStyle name="Notas 2 4 9 6" xfId="35517"/>
    <cellStyle name="Notas 2 5" xfId="35518"/>
    <cellStyle name="Notas 2 5 2" xfId="35519"/>
    <cellStyle name="Notas 2 5 2 2" xfId="35520"/>
    <cellStyle name="Notas 2 5 2 2 2" xfId="35521"/>
    <cellStyle name="Notas 2 5 2 2 2 2" xfId="35522"/>
    <cellStyle name="Notas 2 5 2 2 2 3" xfId="35523"/>
    <cellStyle name="Notas 2 5 2 2 2 4" xfId="35524"/>
    <cellStyle name="Notas 2 5 2 2 3" xfId="35525"/>
    <cellStyle name="Notas 2 5 2 2 3 2" xfId="35526"/>
    <cellStyle name="Notas 2 5 2 2 3 3" xfId="35527"/>
    <cellStyle name="Notas 2 5 2 2 3 4" xfId="35528"/>
    <cellStyle name="Notas 2 5 2 2 4" xfId="35529"/>
    <cellStyle name="Notas 2 5 2 2 5" xfId="35530"/>
    <cellStyle name="Notas 2 5 2 2 6" xfId="35531"/>
    <cellStyle name="Notas 2 5 2 3" xfId="35532"/>
    <cellStyle name="Notas 2 5 2 3 2" xfId="35533"/>
    <cellStyle name="Notas 2 5 2 3 2 2" xfId="35534"/>
    <cellStyle name="Notas 2 5 2 3 2 3" xfId="35535"/>
    <cellStyle name="Notas 2 5 2 3 2 4" xfId="35536"/>
    <cellStyle name="Notas 2 5 2 3 3" xfId="35537"/>
    <cellStyle name="Notas 2 5 2 3 3 2" xfId="35538"/>
    <cellStyle name="Notas 2 5 2 3 3 3" xfId="35539"/>
    <cellStyle name="Notas 2 5 2 3 3 4" xfId="35540"/>
    <cellStyle name="Notas 2 5 2 3 4" xfId="35541"/>
    <cellStyle name="Notas 2 5 2 3 5" xfId="35542"/>
    <cellStyle name="Notas 2 5 2 3 6" xfId="35543"/>
    <cellStyle name="Notas 2 5 2 4" xfId="35544"/>
    <cellStyle name="Notas 2 5 2 5" xfId="35545"/>
    <cellStyle name="Notas 2 5 2 6" xfId="35546"/>
    <cellStyle name="Notas 2 5 3" xfId="35547"/>
    <cellStyle name="Notas 2 5 4" xfId="35548"/>
    <cellStyle name="Notas 2 6" xfId="35549"/>
    <cellStyle name="Notas 2 6 2" xfId="35550"/>
    <cellStyle name="Notas 2 6 2 2" xfId="35551"/>
    <cellStyle name="Notas 2 6 2 2 2" xfId="35552"/>
    <cellStyle name="Notas 2 6 2 2 2 2" xfId="35553"/>
    <cellStyle name="Notas 2 6 2 2 2 3" xfId="35554"/>
    <cellStyle name="Notas 2 6 2 2 2 4" xfId="35555"/>
    <cellStyle name="Notas 2 6 2 2 3" xfId="35556"/>
    <cellStyle name="Notas 2 6 2 2 3 2" xfId="35557"/>
    <cellStyle name="Notas 2 6 2 2 3 3" xfId="35558"/>
    <cellStyle name="Notas 2 6 2 2 3 4" xfId="35559"/>
    <cellStyle name="Notas 2 6 2 2 4" xfId="35560"/>
    <cellStyle name="Notas 2 6 2 2 5" xfId="35561"/>
    <cellStyle name="Notas 2 6 2 2 6" xfId="35562"/>
    <cellStyle name="Notas 2 6 2 3" xfId="35563"/>
    <cellStyle name="Notas 2 6 2 3 2" xfId="35564"/>
    <cellStyle name="Notas 2 6 2 3 2 2" xfId="35565"/>
    <cellStyle name="Notas 2 6 2 3 2 3" xfId="35566"/>
    <cellStyle name="Notas 2 6 2 3 2 4" xfId="35567"/>
    <cellStyle name="Notas 2 6 2 3 3" xfId="35568"/>
    <cellStyle name="Notas 2 6 2 3 3 2" xfId="35569"/>
    <cellStyle name="Notas 2 6 2 3 3 3" xfId="35570"/>
    <cellStyle name="Notas 2 6 2 3 3 4" xfId="35571"/>
    <cellStyle name="Notas 2 6 2 3 4" xfId="35572"/>
    <cellStyle name="Notas 2 6 2 3 5" xfId="35573"/>
    <cellStyle name="Notas 2 6 2 3 6" xfId="35574"/>
    <cellStyle name="Notas 2 6 2 4" xfId="35575"/>
    <cellStyle name="Notas 2 6 2 5" xfId="35576"/>
    <cellStyle name="Notas 2 6 2 6" xfId="35577"/>
    <cellStyle name="Notas 2 6 3" xfId="35578"/>
    <cellStyle name="Notas 2 6 4" xfId="35579"/>
    <cellStyle name="Notas 2 7" xfId="35580"/>
    <cellStyle name="Notas 2 7 2" xfId="35581"/>
    <cellStyle name="Notas 2 7 2 2" xfId="35582"/>
    <cellStyle name="Notas 2 7 2 2 2" xfId="35583"/>
    <cellStyle name="Notas 2 7 2 2 2 2" xfId="35584"/>
    <cellStyle name="Notas 2 7 2 2 2 3" xfId="35585"/>
    <cellStyle name="Notas 2 7 2 2 2 4" xfId="35586"/>
    <cellStyle name="Notas 2 7 2 2 3" xfId="35587"/>
    <cellStyle name="Notas 2 7 2 2 3 2" xfId="35588"/>
    <cellStyle name="Notas 2 7 2 2 3 3" xfId="35589"/>
    <cellStyle name="Notas 2 7 2 2 3 4" xfId="35590"/>
    <cellStyle name="Notas 2 7 2 2 4" xfId="35591"/>
    <cellStyle name="Notas 2 7 2 2 5" xfId="35592"/>
    <cellStyle name="Notas 2 7 2 2 6" xfId="35593"/>
    <cellStyle name="Notas 2 7 2 3" xfId="35594"/>
    <cellStyle name="Notas 2 7 2 3 2" xfId="35595"/>
    <cellStyle name="Notas 2 7 2 3 2 2" xfId="35596"/>
    <cellStyle name="Notas 2 7 2 3 2 3" xfId="35597"/>
    <cellStyle name="Notas 2 7 2 3 2 4" xfId="35598"/>
    <cellStyle name="Notas 2 7 2 3 3" xfId="35599"/>
    <cellStyle name="Notas 2 7 2 3 3 2" xfId="35600"/>
    <cellStyle name="Notas 2 7 2 3 3 3" xfId="35601"/>
    <cellStyle name="Notas 2 7 2 3 3 4" xfId="35602"/>
    <cellStyle name="Notas 2 7 2 3 4" xfId="35603"/>
    <cellStyle name="Notas 2 7 2 3 5" xfId="35604"/>
    <cellStyle name="Notas 2 7 2 3 6" xfId="35605"/>
    <cellStyle name="Notas 2 7 2 4" xfId="35606"/>
    <cellStyle name="Notas 2 7 2 5" xfId="35607"/>
    <cellStyle name="Notas 2 7 2 6" xfId="35608"/>
    <cellStyle name="Notas 2 7 3" xfId="35609"/>
    <cellStyle name="Notas 2 7 4" xfId="35610"/>
    <cellStyle name="Notas 2 8" xfId="35611"/>
    <cellStyle name="Notas 2 8 2" xfId="35612"/>
    <cellStyle name="Notas 2 8 2 2" xfId="35613"/>
    <cellStyle name="Notas 2 8 2 2 2" xfId="35614"/>
    <cellStyle name="Notas 2 8 2 2 2 2" xfId="35615"/>
    <cellStyle name="Notas 2 8 2 2 2 3" xfId="35616"/>
    <cellStyle name="Notas 2 8 2 2 2 4" xfId="35617"/>
    <cellStyle name="Notas 2 8 2 2 3" xfId="35618"/>
    <cellStyle name="Notas 2 8 2 2 3 2" xfId="35619"/>
    <cellStyle name="Notas 2 8 2 2 3 3" xfId="35620"/>
    <cellStyle name="Notas 2 8 2 2 3 4" xfId="35621"/>
    <cellStyle name="Notas 2 8 2 2 4" xfId="35622"/>
    <cellStyle name="Notas 2 8 2 2 5" xfId="35623"/>
    <cellStyle name="Notas 2 8 2 2 6" xfId="35624"/>
    <cellStyle name="Notas 2 8 2 3" xfId="35625"/>
    <cellStyle name="Notas 2 8 2 3 2" xfId="35626"/>
    <cellStyle name="Notas 2 8 2 3 2 2" xfId="35627"/>
    <cellStyle name="Notas 2 8 2 3 2 3" xfId="35628"/>
    <cellStyle name="Notas 2 8 2 3 2 4" xfId="35629"/>
    <cellStyle name="Notas 2 8 2 3 3" xfId="35630"/>
    <cellStyle name="Notas 2 8 2 3 3 2" xfId="35631"/>
    <cellStyle name="Notas 2 8 2 3 3 3" xfId="35632"/>
    <cellStyle name="Notas 2 8 2 3 3 4" xfId="35633"/>
    <cellStyle name="Notas 2 8 2 3 4" xfId="35634"/>
    <cellStyle name="Notas 2 8 2 3 5" xfId="35635"/>
    <cellStyle name="Notas 2 8 2 3 6" xfId="35636"/>
    <cellStyle name="Notas 2 8 2 4" xfId="35637"/>
    <cellStyle name="Notas 2 8 2 5" xfId="35638"/>
    <cellStyle name="Notas 2 8 2 6" xfId="35639"/>
    <cellStyle name="Notas 2 8 3" xfId="35640"/>
    <cellStyle name="Notas 2 8 4" xfId="35641"/>
    <cellStyle name="Notas 2 9" xfId="35642"/>
    <cellStyle name="Notas 2 9 2" xfId="35643"/>
    <cellStyle name="Notas 2 9 2 2" xfId="35644"/>
    <cellStyle name="Notas 2 9 2 2 2" xfId="35645"/>
    <cellStyle name="Notas 2 9 2 2 3" xfId="35646"/>
    <cellStyle name="Notas 2 9 2 2 4" xfId="35647"/>
    <cellStyle name="Notas 2 9 2 3" xfId="35648"/>
    <cellStyle name="Notas 2 9 2 3 2" xfId="35649"/>
    <cellStyle name="Notas 2 9 2 3 3" xfId="35650"/>
    <cellStyle name="Notas 2 9 2 3 4" xfId="35651"/>
    <cellStyle name="Notas 2 9 2 4" xfId="35652"/>
    <cellStyle name="Notas 2 9 2 5" xfId="35653"/>
    <cellStyle name="Notas 2 9 2 6" xfId="35654"/>
    <cellStyle name="Notas 2 9 3" xfId="35655"/>
    <cellStyle name="Notas 2 9 3 2" xfId="35656"/>
    <cellStyle name="Notas 2 9 3 2 2" xfId="35657"/>
    <cellStyle name="Notas 2 9 3 2 3" xfId="35658"/>
    <cellStyle name="Notas 2 9 3 2 4" xfId="35659"/>
    <cellStyle name="Notas 2 9 3 3" xfId="35660"/>
    <cellStyle name="Notas 2 9 3 3 2" xfId="35661"/>
    <cellStyle name="Notas 2 9 3 3 3" xfId="35662"/>
    <cellStyle name="Notas 2 9 3 3 4" xfId="35663"/>
    <cellStyle name="Notas 2 9 3 4" xfId="35664"/>
    <cellStyle name="Notas 2 9 3 5" xfId="35665"/>
    <cellStyle name="Notas 2 9 3 6" xfId="35666"/>
    <cellStyle name="Notas 2 9 4" xfId="35667"/>
    <cellStyle name="Notas 2 9 4 2" xfId="35668"/>
    <cellStyle name="Notas 2 9 4 3" xfId="35669"/>
    <cellStyle name="Notas 2 9 4 4" xfId="35670"/>
    <cellStyle name="Notas 2 9 5" xfId="35671"/>
    <cellStyle name="Notas 2 9 6" xfId="35672"/>
    <cellStyle name="Notas 3" xfId="35673"/>
    <cellStyle name="Notas 3 10" xfId="35674"/>
    <cellStyle name="Notas 3 10 2" xfId="35675"/>
    <cellStyle name="Notas 3 10 2 2" xfId="35676"/>
    <cellStyle name="Notas 3 10 2 2 2" xfId="35677"/>
    <cellStyle name="Notas 3 10 2 2 3" xfId="35678"/>
    <cellStyle name="Notas 3 10 2 2 4" xfId="35679"/>
    <cellStyle name="Notas 3 10 2 3" xfId="35680"/>
    <cellStyle name="Notas 3 10 2 3 2" xfId="35681"/>
    <cellStyle name="Notas 3 10 2 3 3" xfId="35682"/>
    <cellStyle name="Notas 3 10 2 3 4" xfId="35683"/>
    <cellStyle name="Notas 3 10 2 4" xfId="35684"/>
    <cellStyle name="Notas 3 10 2 5" xfId="35685"/>
    <cellStyle name="Notas 3 10 2 6" xfId="35686"/>
    <cellStyle name="Notas 3 10 3" xfId="35687"/>
    <cellStyle name="Notas 3 10 3 2" xfId="35688"/>
    <cellStyle name="Notas 3 10 3 2 2" xfId="35689"/>
    <cellStyle name="Notas 3 10 3 2 3" xfId="35690"/>
    <cellStyle name="Notas 3 10 3 2 4" xfId="35691"/>
    <cellStyle name="Notas 3 10 3 3" xfId="35692"/>
    <cellStyle name="Notas 3 10 3 3 2" xfId="35693"/>
    <cellStyle name="Notas 3 10 3 3 3" xfId="35694"/>
    <cellStyle name="Notas 3 10 3 3 4" xfId="35695"/>
    <cellStyle name="Notas 3 10 3 4" xfId="35696"/>
    <cellStyle name="Notas 3 10 3 5" xfId="35697"/>
    <cellStyle name="Notas 3 10 3 6" xfId="35698"/>
    <cellStyle name="Notas 3 10 4" xfId="35699"/>
    <cellStyle name="Notas 3 10 4 2" xfId="35700"/>
    <cellStyle name="Notas 3 10 4 3" xfId="35701"/>
    <cellStyle name="Notas 3 10 4 4" xfId="35702"/>
    <cellStyle name="Notas 3 10 5" xfId="35703"/>
    <cellStyle name="Notas 3 10 6" xfId="35704"/>
    <cellStyle name="Notas 3 11" xfId="35705"/>
    <cellStyle name="Notas 3 11 2" xfId="35706"/>
    <cellStyle name="Notas 3 11 2 2" xfId="35707"/>
    <cellStyle name="Notas 3 11 2 2 2" xfId="35708"/>
    <cellStyle name="Notas 3 11 2 2 3" xfId="35709"/>
    <cellStyle name="Notas 3 11 2 2 4" xfId="35710"/>
    <cellStyle name="Notas 3 11 2 3" xfId="35711"/>
    <cellStyle name="Notas 3 11 2 3 2" xfId="35712"/>
    <cellStyle name="Notas 3 11 2 3 3" xfId="35713"/>
    <cellStyle name="Notas 3 11 2 3 4" xfId="35714"/>
    <cellStyle name="Notas 3 11 2 4" xfId="35715"/>
    <cellStyle name="Notas 3 11 2 5" xfId="35716"/>
    <cellStyle name="Notas 3 11 2 6" xfId="35717"/>
    <cellStyle name="Notas 3 11 3" xfId="35718"/>
    <cellStyle name="Notas 3 11 3 2" xfId="35719"/>
    <cellStyle name="Notas 3 11 3 2 2" xfId="35720"/>
    <cellStyle name="Notas 3 11 3 2 3" xfId="35721"/>
    <cellStyle name="Notas 3 11 3 2 4" xfId="35722"/>
    <cellStyle name="Notas 3 11 3 3" xfId="35723"/>
    <cellStyle name="Notas 3 11 3 3 2" xfId="35724"/>
    <cellStyle name="Notas 3 11 3 3 3" xfId="35725"/>
    <cellStyle name="Notas 3 11 3 3 4" xfId="35726"/>
    <cellStyle name="Notas 3 11 3 4" xfId="35727"/>
    <cellStyle name="Notas 3 11 3 5" xfId="35728"/>
    <cellStyle name="Notas 3 11 3 6" xfId="35729"/>
    <cellStyle name="Notas 3 11 4" xfId="35730"/>
    <cellStyle name="Notas 3 11 4 2" xfId="35731"/>
    <cellStyle name="Notas 3 11 4 3" xfId="35732"/>
    <cellStyle name="Notas 3 11 4 4" xfId="35733"/>
    <cellStyle name="Notas 3 11 5" xfId="35734"/>
    <cellStyle name="Notas 3 11 6" xfId="35735"/>
    <cellStyle name="Notas 3 12" xfId="35736"/>
    <cellStyle name="Notas 3 12 2" xfId="35737"/>
    <cellStyle name="Notas 3 12 2 2" xfId="35738"/>
    <cellStyle name="Notas 3 12 2 2 2" xfId="35739"/>
    <cellStyle name="Notas 3 12 2 2 3" xfId="35740"/>
    <cellStyle name="Notas 3 12 2 2 4" xfId="35741"/>
    <cellStyle name="Notas 3 12 2 3" xfId="35742"/>
    <cellStyle name="Notas 3 12 2 3 2" xfId="35743"/>
    <cellStyle name="Notas 3 12 2 3 3" xfId="35744"/>
    <cellStyle name="Notas 3 12 2 3 4" xfId="35745"/>
    <cellStyle name="Notas 3 12 2 4" xfId="35746"/>
    <cellStyle name="Notas 3 12 2 5" xfId="35747"/>
    <cellStyle name="Notas 3 12 2 6" xfId="35748"/>
    <cellStyle name="Notas 3 12 3" xfId="35749"/>
    <cellStyle name="Notas 3 12 3 2" xfId="35750"/>
    <cellStyle name="Notas 3 12 3 2 2" xfId="35751"/>
    <cellStyle name="Notas 3 12 3 2 3" xfId="35752"/>
    <cellStyle name="Notas 3 12 3 2 4" xfId="35753"/>
    <cellStyle name="Notas 3 12 3 3" xfId="35754"/>
    <cellStyle name="Notas 3 12 3 3 2" xfId="35755"/>
    <cellStyle name="Notas 3 12 3 3 3" xfId="35756"/>
    <cellStyle name="Notas 3 12 3 3 4" xfId="35757"/>
    <cellStyle name="Notas 3 12 3 4" xfId="35758"/>
    <cellStyle name="Notas 3 12 3 5" xfId="35759"/>
    <cellStyle name="Notas 3 12 3 6" xfId="35760"/>
    <cellStyle name="Notas 3 12 4" xfId="35761"/>
    <cellStyle name="Notas 3 12 4 2" xfId="35762"/>
    <cellStyle name="Notas 3 12 4 3" xfId="35763"/>
    <cellStyle name="Notas 3 12 4 4" xfId="35764"/>
    <cellStyle name="Notas 3 12 5" xfId="35765"/>
    <cellStyle name="Notas 3 12 6" xfId="35766"/>
    <cellStyle name="Notas 3 13" xfId="35767"/>
    <cellStyle name="Notas 3 13 2" xfId="35768"/>
    <cellStyle name="Notas 3 13 2 2" xfId="35769"/>
    <cellStyle name="Notas 3 13 2 2 2" xfId="35770"/>
    <cellStyle name="Notas 3 13 2 2 3" xfId="35771"/>
    <cellStyle name="Notas 3 13 2 2 4" xfId="35772"/>
    <cellStyle name="Notas 3 13 2 3" xfId="35773"/>
    <cellStyle name="Notas 3 13 2 3 2" xfId="35774"/>
    <cellStyle name="Notas 3 13 2 3 3" xfId="35775"/>
    <cellStyle name="Notas 3 13 2 3 4" xfId="35776"/>
    <cellStyle name="Notas 3 13 2 4" xfId="35777"/>
    <cellStyle name="Notas 3 13 2 5" xfId="35778"/>
    <cellStyle name="Notas 3 13 2 6" xfId="35779"/>
    <cellStyle name="Notas 3 13 3" xfId="35780"/>
    <cellStyle name="Notas 3 13 3 2" xfId="35781"/>
    <cellStyle name="Notas 3 13 3 2 2" xfId="35782"/>
    <cellStyle name="Notas 3 13 3 2 3" xfId="35783"/>
    <cellStyle name="Notas 3 13 3 2 4" xfId="35784"/>
    <cellStyle name="Notas 3 13 3 3" xfId="35785"/>
    <cellStyle name="Notas 3 13 3 3 2" xfId="35786"/>
    <cellStyle name="Notas 3 13 3 3 3" xfId="35787"/>
    <cellStyle name="Notas 3 13 3 3 4" xfId="35788"/>
    <cellStyle name="Notas 3 13 3 4" xfId="35789"/>
    <cellStyle name="Notas 3 13 3 5" xfId="35790"/>
    <cellStyle name="Notas 3 13 3 6" xfId="35791"/>
    <cellStyle name="Notas 3 13 4" xfId="35792"/>
    <cellStyle name="Notas 3 13 5" xfId="35793"/>
    <cellStyle name="Notas 3 13 6" xfId="35794"/>
    <cellStyle name="Notas 3 14" xfId="35795"/>
    <cellStyle name="Notas 3 15" xfId="35796"/>
    <cellStyle name="Notas 3 2" xfId="35797"/>
    <cellStyle name="Notas 3 2 10" xfId="35798"/>
    <cellStyle name="Notas 3 2 10 2" xfId="35799"/>
    <cellStyle name="Notas 3 2 10 2 2" xfId="35800"/>
    <cellStyle name="Notas 3 2 10 2 2 2" xfId="35801"/>
    <cellStyle name="Notas 3 2 10 2 2 3" xfId="35802"/>
    <cellStyle name="Notas 3 2 10 2 2 4" xfId="35803"/>
    <cellStyle name="Notas 3 2 10 2 3" xfId="35804"/>
    <cellStyle name="Notas 3 2 10 2 3 2" xfId="35805"/>
    <cellStyle name="Notas 3 2 10 2 3 3" xfId="35806"/>
    <cellStyle name="Notas 3 2 10 2 3 4" xfId="35807"/>
    <cellStyle name="Notas 3 2 10 2 4" xfId="35808"/>
    <cellStyle name="Notas 3 2 10 2 5" xfId="35809"/>
    <cellStyle name="Notas 3 2 10 2 6" xfId="35810"/>
    <cellStyle name="Notas 3 2 10 3" xfId="35811"/>
    <cellStyle name="Notas 3 2 10 3 2" xfId="35812"/>
    <cellStyle name="Notas 3 2 10 3 2 2" xfId="35813"/>
    <cellStyle name="Notas 3 2 10 3 2 3" xfId="35814"/>
    <cellStyle name="Notas 3 2 10 3 2 4" xfId="35815"/>
    <cellStyle name="Notas 3 2 10 3 3" xfId="35816"/>
    <cellStyle name="Notas 3 2 10 3 3 2" xfId="35817"/>
    <cellStyle name="Notas 3 2 10 3 3 3" xfId="35818"/>
    <cellStyle name="Notas 3 2 10 3 3 4" xfId="35819"/>
    <cellStyle name="Notas 3 2 10 3 4" xfId="35820"/>
    <cellStyle name="Notas 3 2 10 3 5" xfId="35821"/>
    <cellStyle name="Notas 3 2 10 3 6" xfId="35822"/>
    <cellStyle name="Notas 3 2 10 4" xfId="35823"/>
    <cellStyle name="Notas 3 2 10 4 2" xfId="35824"/>
    <cellStyle name="Notas 3 2 10 4 3" xfId="35825"/>
    <cellStyle name="Notas 3 2 10 4 4" xfId="35826"/>
    <cellStyle name="Notas 3 2 10 5" xfId="35827"/>
    <cellStyle name="Notas 3 2 10 6" xfId="35828"/>
    <cellStyle name="Notas 3 2 11" xfId="35829"/>
    <cellStyle name="Notas 3 2 11 2" xfId="35830"/>
    <cellStyle name="Notas 3 2 11 2 2" xfId="35831"/>
    <cellStyle name="Notas 3 2 11 2 2 2" xfId="35832"/>
    <cellStyle name="Notas 3 2 11 2 2 3" xfId="35833"/>
    <cellStyle name="Notas 3 2 11 2 2 4" xfId="35834"/>
    <cellStyle name="Notas 3 2 11 2 3" xfId="35835"/>
    <cellStyle name="Notas 3 2 11 2 3 2" xfId="35836"/>
    <cellStyle name="Notas 3 2 11 2 3 3" xfId="35837"/>
    <cellStyle name="Notas 3 2 11 2 3 4" xfId="35838"/>
    <cellStyle name="Notas 3 2 11 2 4" xfId="35839"/>
    <cellStyle name="Notas 3 2 11 2 5" xfId="35840"/>
    <cellStyle name="Notas 3 2 11 2 6" xfId="35841"/>
    <cellStyle name="Notas 3 2 11 3" xfId="35842"/>
    <cellStyle name="Notas 3 2 11 3 2" xfId="35843"/>
    <cellStyle name="Notas 3 2 11 3 2 2" xfId="35844"/>
    <cellStyle name="Notas 3 2 11 3 2 3" xfId="35845"/>
    <cellStyle name="Notas 3 2 11 3 2 4" xfId="35846"/>
    <cellStyle name="Notas 3 2 11 3 3" xfId="35847"/>
    <cellStyle name="Notas 3 2 11 3 3 2" xfId="35848"/>
    <cellStyle name="Notas 3 2 11 3 3 3" xfId="35849"/>
    <cellStyle name="Notas 3 2 11 3 3 4" xfId="35850"/>
    <cellStyle name="Notas 3 2 11 3 4" xfId="35851"/>
    <cellStyle name="Notas 3 2 11 3 5" xfId="35852"/>
    <cellStyle name="Notas 3 2 11 3 6" xfId="35853"/>
    <cellStyle name="Notas 3 2 11 4" xfId="35854"/>
    <cellStyle name="Notas 3 2 11 4 2" xfId="35855"/>
    <cellStyle name="Notas 3 2 11 4 3" xfId="35856"/>
    <cellStyle name="Notas 3 2 11 4 4" xfId="35857"/>
    <cellStyle name="Notas 3 2 11 5" xfId="35858"/>
    <cellStyle name="Notas 3 2 11 6" xfId="35859"/>
    <cellStyle name="Notas 3 2 12" xfId="35860"/>
    <cellStyle name="Notas 3 2 12 2" xfId="35861"/>
    <cellStyle name="Notas 3 2 12 2 2" xfId="35862"/>
    <cellStyle name="Notas 3 2 12 2 2 2" xfId="35863"/>
    <cellStyle name="Notas 3 2 12 2 2 3" xfId="35864"/>
    <cellStyle name="Notas 3 2 12 2 2 4" xfId="35865"/>
    <cellStyle name="Notas 3 2 12 2 3" xfId="35866"/>
    <cellStyle name="Notas 3 2 12 2 3 2" xfId="35867"/>
    <cellStyle name="Notas 3 2 12 2 3 3" xfId="35868"/>
    <cellStyle name="Notas 3 2 12 2 3 4" xfId="35869"/>
    <cellStyle name="Notas 3 2 12 2 4" xfId="35870"/>
    <cellStyle name="Notas 3 2 12 2 5" xfId="35871"/>
    <cellStyle name="Notas 3 2 12 2 6" xfId="35872"/>
    <cellStyle name="Notas 3 2 12 3" xfId="35873"/>
    <cellStyle name="Notas 3 2 12 3 2" xfId="35874"/>
    <cellStyle name="Notas 3 2 12 3 2 2" xfId="35875"/>
    <cellStyle name="Notas 3 2 12 3 2 3" xfId="35876"/>
    <cellStyle name="Notas 3 2 12 3 2 4" xfId="35877"/>
    <cellStyle name="Notas 3 2 12 3 3" xfId="35878"/>
    <cellStyle name="Notas 3 2 12 3 3 2" xfId="35879"/>
    <cellStyle name="Notas 3 2 12 3 3 3" xfId="35880"/>
    <cellStyle name="Notas 3 2 12 3 3 4" xfId="35881"/>
    <cellStyle name="Notas 3 2 12 3 4" xfId="35882"/>
    <cellStyle name="Notas 3 2 12 3 5" xfId="35883"/>
    <cellStyle name="Notas 3 2 12 3 6" xfId="35884"/>
    <cellStyle name="Notas 3 2 12 4" xfId="35885"/>
    <cellStyle name="Notas 3 2 12 5" xfId="35886"/>
    <cellStyle name="Notas 3 2 12 6" xfId="35887"/>
    <cellStyle name="Notas 3 2 13" xfId="35888"/>
    <cellStyle name="Notas 3 2 14" xfId="35889"/>
    <cellStyle name="Notas 3 2 2" xfId="35890"/>
    <cellStyle name="Notas 3 2 2 10" xfId="35891"/>
    <cellStyle name="Notas 3 2 2 10 2" xfId="35892"/>
    <cellStyle name="Notas 3 2 2 10 2 2" xfId="35893"/>
    <cellStyle name="Notas 3 2 2 10 2 2 2" xfId="35894"/>
    <cellStyle name="Notas 3 2 2 10 2 2 3" xfId="35895"/>
    <cellStyle name="Notas 3 2 2 10 2 2 4" xfId="35896"/>
    <cellStyle name="Notas 3 2 2 10 2 3" xfId="35897"/>
    <cellStyle name="Notas 3 2 2 10 2 3 2" xfId="35898"/>
    <cellStyle name="Notas 3 2 2 10 2 3 3" xfId="35899"/>
    <cellStyle name="Notas 3 2 2 10 2 3 4" xfId="35900"/>
    <cellStyle name="Notas 3 2 2 10 2 4" xfId="35901"/>
    <cellStyle name="Notas 3 2 2 10 2 5" xfId="35902"/>
    <cellStyle name="Notas 3 2 2 10 2 6" xfId="35903"/>
    <cellStyle name="Notas 3 2 2 10 3" xfId="35904"/>
    <cellStyle name="Notas 3 2 2 10 3 2" xfId="35905"/>
    <cellStyle name="Notas 3 2 2 10 3 2 2" xfId="35906"/>
    <cellStyle name="Notas 3 2 2 10 3 2 3" xfId="35907"/>
    <cellStyle name="Notas 3 2 2 10 3 2 4" xfId="35908"/>
    <cellStyle name="Notas 3 2 2 10 3 3" xfId="35909"/>
    <cellStyle name="Notas 3 2 2 10 3 3 2" xfId="35910"/>
    <cellStyle name="Notas 3 2 2 10 3 3 3" xfId="35911"/>
    <cellStyle name="Notas 3 2 2 10 3 3 4" xfId="35912"/>
    <cellStyle name="Notas 3 2 2 10 3 4" xfId="35913"/>
    <cellStyle name="Notas 3 2 2 10 3 5" xfId="35914"/>
    <cellStyle name="Notas 3 2 2 10 3 6" xfId="35915"/>
    <cellStyle name="Notas 3 2 2 10 4" xfId="35916"/>
    <cellStyle name="Notas 3 2 2 10 5" xfId="35917"/>
    <cellStyle name="Notas 3 2 2 10 6" xfId="35918"/>
    <cellStyle name="Notas 3 2 2 11" xfId="35919"/>
    <cellStyle name="Notas 3 2 2 12" xfId="35920"/>
    <cellStyle name="Notas 3 2 2 2" xfId="35921"/>
    <cellStyle name="Notas 3 2 2 2 2" xfId="35922"/>
    <cellStyle name="Notas 3 2 2 2 2 2" xfId="35923"/>
    <cellStyle name="Notas 3 2 2 2 2 2 2" xfId="35924"/>
    <cellStyle name="Notas 3 2 2 2 2 2 2 2" xfId="35925"/>
    <cellStyle name="Notas 3 2 2 2 2 2 2 3" xfId="35926"/>
    <cellStyle name="Notas 3 2 2 2 2 2 2 4" xfId="35927"/>
    <cellStyle name="Notas 3 2 2 2 2 2 3" xfId="35928"/>
    <cellStyle name="Notas 3 2 2 2 2 2 3 2" xfId="35929"/>
    <cellStyle name="Notas 3 2 2 2 2 2 3 3" xfId="35930"/>
    <cellStyle name="Notas 3 2 2 2 2 2 3 4" xfId="35931"/>
    <cellStyle name="Notas 3 2 2 2 2 2 4" xfId="35932"/>
    <cellStyle name="Notas 3 2 2 2 2 2 5" xfId="35933"/>
    <cellStyle name="Notas 3 2 2 2 2 2 6" xfId="35934"/>
    <cellStyle name="Notas 3 2 2 2 2 3" xfId="35935"/>
    <cellStyle name="Notas 3 2 2 2 2 3 2" xfId="35936"/>
    <cellStyle name="Notas 3 2 2 2 2 3 2 2" xfId="35937"/>
    <cellStyle name="Notas 3 2 2 2 2 3 2 3" xfId="35938"/>
    <cellStyle name="Notas 3 2 2 2 2 3 2 4" xfId="35939"/>
    <cellStyle name="Notas 3 2 2 2 2 3 3" xfId="35940"/>
    <cellStyle name="Notas 3 2 2 2 2 3 3 2" xfId="35941"/>
    <cellStyle name="Notas 3 2 2 2 2 3 3 3" xfId="35942"/>
    <cellStyle name="Notas 3 2 2 2 2 3 3 4" xfId="35943"/>
    <cellStyle name="Notas 3 2 2 2 2 3 4" xfId="35944"/>
    <cellStyle name="Notas 3 2 2 2 2 3 5" xfId="35945"/>
    <cellStyle name="Notas 3 2 2 2 2 3 6" xfId="35946"/>
    <cellStyle name="Notas 3 2 2 2 2 4" xfId="35947"/>
    <cellStyle name="Notas 3 2 2 2 2 5" xfId="35948"/>
    <cellStyle name="Notas 3 2 2 2 2 6" xfId="35949"/>
    <cellStyle name="Notas 3 2 2 2 3" xfId="35950"/>
    <cellStyle name="Notas 3 2 2 2 4" xfId="35951"/>
    <cellStyle name="Notas 3 2 2 3" xfId="35952"/>
    <cellStyle name="Notas 3 2 2 3 2" xfId="35953"/>
    <cellStyle name="Notas 3 2 2 3 2 2" xfId="35954"/>
    <cellStyle name="Notas 3 2 2 3 2 2 2" xfId="35955"/>
    <cellStyle name="Notas 3 2 2 3 2 2 2 2" xfId="35956"/>
    <cellStyle name="Notas 3 2 2 3 2 2 2 3" xfId="35957"/>
    <cellStyle name="Notas 3 2 2 3 2 2 2 4" xfId="35958"/>
    <cellStyle name="Notas 3 2 2 3 2 2 3" xfId="35959"/>
    <cellStyle name="Notas 3 2 2 3 2 2 3 2" xfId="35960"/>
    <cellStyle name="Notas 3 2 2 3 2 2 3 3" xfId="35961"/>
    <cellStyle name="Notas 3 2 2 3 2 2 3 4" xfId="35962"/>
    <cellStyle name="Notas 3 2 2 3 2 2 4" xfId="35963"/>
    <cellStyle name="Notas 3 2 2 3 2 2 5" xfId="35964"/>
    <cellStyle name="Notas 3 2 2 3 2 2 6" xfId="35965"/>
    <cellStyle name="Notas 3 2 2 3 2 3" xfId="35966"/>
    <cellStyle name="Notas 3 2 2 3 2 3 2" xfId="35967"/>
    <cellStyle name="Notas 3 2 2 3 2 3 2 2" xfId="35968"/>
    <cellStyle name="Notas 3 2 2 3 2 3 2 3" xfId="35969"/>
    <cellStyle name="Notas 3 2 2 3 2 3 2 4" xfId="35970"/>
    <cellStyle name="Notas 3 2 2 3 2 3 3" xfId="35971"/>
    <cellStyle name="Notas 3 2 2 3 2 3 3 2" xfId="35972"/>
    <cellStyle name="Notas 3 2 2 3 2 3 3 3" xfId="35973"/>
    <cellStyle name="Notas 3 2 2 3 2 3 3 4" xfId="35974"/>
    <cellStyle name="Notas 3 2 2 3 2 3 4" xfId="35975"/>
    <cellStyle name="Notas 3 2 2 3 2 3 5" xfId="35976"/>
    <cellStyle name="Notas 3 2 2 3 2 3 6" xfId="35977"/>
    <cellStyle name="Notas 3 2 2 3 2 4" xfId="35978"/>
    <cellStyle name="Notas 3 2 2 3 2 5" xfId="35979"/>
    <cellStyle name="Notas 3 2 2 3 2 6" xfId="35980"/>
    <cellStyle name="Notas 3 2 2 3 3" xfId="35981"/>
    <cellStyle name="Notas 3 2 2 3 4" xfId="35982"/>
    <cellStyle name="Notas 3 2 2 4" xfId="35983"/>
    <cellStyle name="Notas 3 2 2 4 2" xfId="35984"/>
    <cellStyle name="Notas 3 2 2 4 2 2" xfId="35985"/>
    <cellStyle name="Notas 3 2 2 4 2 2 2" xfId="35986"/>
    <cellStyle name="Notas 3 2 2 4 2 2 2 2" xfId="35987"/>
    <cellStyle name="Notas 3 2 2 4 2 2 2 3" xfId="35988"/>
    <cellStyle name="Notas 3 2 2 4 2 2 2 4" xfId="35989"/>
    <cellStyle name="Notas 3 2 2 4 2 2 3" xfId="35990"/>
    <cellStyle name="Notas 3 2 2 4 2 2 3 2" xfId="35991"/>
    <cellStyle name="Notas 3 2 2 4 2 2 3 3" xfId="35992"/>
    <cellStyle name="Notas 3 2 2 4 2 2 3 4" xfId="35993"/>
    <cellStyle name="Notas 3 2 2 4 2 2 4" xfId="35994"/>
    <cellStyle name="Notas 3 2 2 4 2 2 5" xfId="35995"/>
    <cellStyle name="Notas 3 2 2 4 2 2 6" xfId="35996"/>
    <cellStyle name="Notas 3 2 2 4 2 3" xfId="35997"/>
    <cellStyle name="Notas 3 2 2 4 2 3 2" xfId="35998"/>
    <cellStyle name="Notas 3 2 2 4 2 3 2 2" xfId="35999"/>
    <cellStyle name="Notas 3 2 2 4 2 3 2 3" xfId="36000"/>
    <cellStyle name="Notas 3 2 2 4 2 3 2 4" xfId="36001"/>
    <cellStyle name="Notas 3 2 2 4 2 3 3" xfId="36002"/>
    <cellStyle name="Notas 3 2 2 4 2 3 3 2" xfId="36003"/>
    <cellStyle name="Notas 3 2 2 4 2 3 3 3" xfId="36004"/>
    <cellStyle name="Notas 3 2 2 4 2 3 3 4" xfId="36005"/>
    <cellStyle name="Notas 3 2 2 4 2 3 4" xfId="36006"/>
    <cellStyle name="Notas 3 2 2 4 2 3 5" xfId="36007"/>
    <cellStyle name="Notas 3 2 2 4 2 3 6" xfId="36008"/>
    <cellStyle name="Notas 3 2 2 4 2 4" xfId="36009"/>
    <cellStyle name="Notas 3 2 2 4 2 5" xfId="36010"/>
    <cellStyle name="Notas 3 2 2 4 2 6" xfId="36011"/>
    <cellStyle name="Notas 3 2 2 4 3" xfId="36012"/>
    <cellStyle name="Notas 3 2 2 4 4" xfId="36013"/>
    <cellStyle name="Notas 3 2 2 5" xfId="36014"/>
    <cellStyle name="Notas 3 2 2 5 2" xfId="36015"/>
    <cellStyle name="Notas 3 2 2 5 2 2" xfId="36016"/>
    <cellStyle name="Notas 3 2 2 5 2 2 2" xfId="36017"/>
    <cellStyle name="Notas 3 2 2 5 2 2 2 2" xfId="36018"/>
    <cellStyle name="Notas 3 2 2 5 2 2 2 3" xfId="36019"/>
    <cellStyle name="Notas 3 2 2 5 2 2 2 4" xfId="36020"/>
    <cellStyle name="Notas 3 2 2 5 2 2 3" xfId="36021"/>
    <cellStyle name="Notas 3 2 2 5 2 2 3 2" xfId="36022"/>
    <cellStyle name="Notas 3 2 2 5 2 2 3 3" xfId="36023"/>
    <cellStyle name="Notas 3 2 2 5 2 2 3 4" xfId="36024"/>
    <cellStyle name="Notas 3 2 2 5 2 2 4" xfId="36025"/>
    <cellStyle name="Notas 3 2 2 5 2 2 5" xfId="36026"/>
    <cellStyle name="Notas 3 2 2 5 2 2 6" xfId="36027"/>
    <cellStyle name="Notas 3 2 2 5 2 3" xfId="36028"/>
    <cellStyle name="Notas 3 2 2 5 2 3 2" xfId="36029"/>
    <cellStyle name="Notas 3 2 2 5 2 3 2 2" xfId="36030"/>
    <cellStyle name="Notas 3 2 2 5 2 3 2 3" xfId="36031"/>
    <cellStyle name="Notas 3 2 2 5 2 3 2 4" xfId="36032"/>
    <cellStyle name="Notas 3 2 2 5 2 3 3" xfId="36033"/>
    <cellStyle name="Notas 3 2 2 5 2 3 3 2" xfId="36034"/>
    <cellStyle name="Notas 3 2 2 5 2 3 3 3" xfId="36035"/>
    <cellStyle name="Notas 3 2 2 5 2 3 3 4" xfId="36036"/>
    <cellStyle name="Notas 3 2 2 5 2 3 4" xfId="36037"/>
    <cellStyle name="Notas 3 2 2 5 2 3 5" xfId="36038"/>
    <cellStyle name="Notas 3 2 2 5 2 3 6" xfId="36039"/>
    <cellStyle name="Notas 3 2 2 5 2 4" xfId="36040"/>
    <cellStyle name="Notas 3 2 2 5 2 5" xfId="36041"/>
    <cellStyle name="Notas 3 2 2 5 2 6" xfId="36042"/>
    <cellStyle name="Notas 3 2 2 5 3" xfId="36043"/>
    <cellStyle name="Notas 3 2 2 5 4" xfId="36044"/>
    <cellStyle name="Notas 3 2 2 6" xfId="36045"/>
    <cellStyle name="Notas 3 2 2 6 2" xfId="36046"/>
    <cellStyle name="Notas 3 2 2 6 2 2" xfId="36047"/>
    <cellStyle name="Notas 3 2 2 6 2 2 2" xfId="36048"/>
    <cellStyle name="Notas 3 2 2 6 2 2 3" xfId="36049"/>
    <cellStyle name="Notas 3 2 2 6 2 2 4" xfId="36050"/>
    <cellStyle name="Notas 3 2 2 6 2 3" xfId="36051"/>
    <cellStyle name="Notas 3 2 2 6 2 3 2" xfId="36052"/>
    <cellStyle name="Notas 3 2 2 6 2 3 3" xfId="36053"/>
    <cellStyle name="Notas 3 2 2 6 2 3 4" xfId="36054"/>
    <cellStyle name="Notas 3 2 2 6 2 4" xfId="36055"/>
    <cellStyle name="Notas 3 2 2 6 2 5" xfId="36056"/>
    <cellStyle name="Notas 3 2 2 6 2 6" xfId="36057"/>
    <cellStyle name="Notas 3 2 2 6 3" xfId="36058"/>
    <cellStyle name="Notas 3 2 2 6 3 2" xfId="36059"/>
    <cellStyle name="Notas 3 2 2 6 3 2 2" xfId="36060"/>
    <cellStyle name="Notas 3 2 2 6 3 2 3" xfId="36061"/>
    <cellStyle name="Notas 3 2 2 6 3 2 4" xfId="36062"/>
    <cellStyle name="Notas 3 2 2 6 3 3" xfId="36063"/>
    <cellStyle name="Notas 3 2 2 6 3 3 2" xfId="36064"/>
    <cellStyle name="Notas 3 2 2 6 3 3 3" xfId="36065"/>
    <cellStyle name="Notas 3 2 2 6 3 3 4" xfId="36066"/>
    <cellStyle name="Notas 3 2 2 6 3 4" xfId="36067"/>
    <cellStyle name="Notas 3 2 2 6 3 5" xfId="36068"/>
    <cellStyle name="Notas 3 2 2 6 3 6" xfId="36069"/>
    <cellStyle name="Notas 3 2 2 6 4" xfId="36070"/>
    <cellStyle name="Notas 3 2 2 6 4 2" xfId="36071"/>
    <cellStyle name="Notas 3 2 2 6 4 3" xfId="36072"/>
    <cellStyle name="Notas 3 2 2 6 4 4" xfId="36073"/>
    <cellStyle name="Notas 3 2 2 6 5" xfId="36074"/>
    <cellStyle name="Notas 3 2 2 6 6" xfId="36075"/>
    <cellStyle name="Notas 3 2 2 7" xfId="36076"/>
    <cellStyle name="Notas 3 2 2 7 2" xfId="36077"/>
    <cellStyle name="Notas 3 2 2 7 2 2" xfId="36078"/>
    <cellStyle name="Notas 3 2 2 7 2 2 2" xfId="36079"/>
    <cellStyle name="Notas 3 2 2 7 2 2 3" xfId="36080"/>
    <cellStyle name="Notas 3 2 2 7 2 2 4" xfId="36081"/>
    <cellStyle name="Notas 3 2 2 7 2 3" xfId="36082"/>
    <cellStyle name="Notas 3 2 2 7 2 3 2" xfId="36083"/>
    <cellStyle name="Notas 3 2 2 7 2 3 3" xfId="36084"/>
    <cellStyle name="Notas 3 2 2 7 2 3 4" xfId="36085"/>
    <cellStyle name="Notas 3 2 2 7 2 4" xfId="36086"/>
    <cellStyle name="Notas 3 2 2 7 2 5" xfId="36087"/>
    <cellStyle name="Notas 3 2 2 7 2 6" xfId="36088"/>
    <cellStyle name="Notas 3 2 2 7 3" xfId="36089"/>
    <cellStyle name="Notas 3 2 2 7 3 2" xfId="36090"/>
    <cellStyle name="Notas 3 2 2 7 3 2 2" xfId="36091"/>
    <cellStyle name="Notas 3 2 2 7 3 2 3" xfId="36092"/>
    <cellStyle name="Notas 3 2 2 7 3 2 4" xfId="36093"/>
    <cellStyle name="Notas 3 2 2 7 3 3" xfId="36094"/>
    <cellStyle name="Notas 3 2 2 7 3 3 2" xfId="36095"/>
    <cellStyle name="Notas 3 2 2 7 3 3 3" xfId="36096"/>
    <cellStyle name="Notas 3 2 2 7 3 3 4" xfId="36097"/>
    <cellStyle name="Notas 3 2 2 7 3 4" xfId="36098"/>
    <cellStyle name="Notas 3 2 2 7 3 5" xfId="36099"/>
    <cellStyle name="Notas 3 2 2 7 3 6" xfId="36100"/>
    <cellStyle name="Notas 3 2 2 7 4" xfId="36101"/>
    <cellStyle name="Notas 3 2 2 7 4 2" xfId="36102"/>
    <cellStyle name="Notas 3 2 2 7 4 3" xfId="36103"/>
    <cellStyle name="Notas 3 2 2 7 4 4" xfId="36104"/>
    <cellStyle name="Notas 3 2 2 7 5" xfId="36105"/>
    <cellStyle name="Notas 3 2 2 7 6" xfId="36106"/>
    <cellStyle name="Notas 3 2 2 8" xfId="36107"/>
    <cellStyle name="Notas 3 2 2 8 2" xfId="36108"/>
    <cellStyle name="Notas 3 2 2 8 2 2" xfId="36109"/>
    <cellStyle name="Notas 3 2 2 8 2 2 2" xfId="36110"/>
    <cellStyle name="Notas 3 2 2 8 2 2 3" xfId="36111"/>
    <cellStyle name="Notas 3 2 2 8 2 2 4" xfId="36112"/>
    <cellStyle name="Notas 3 2 2 8 2 3" xfId="36113"/>
    <cellStyle name="Notas 3 2 2 8 2 3 2" xfId="36114"/>
    <cellStyle name="Notas 3 2 2 8 2 3 3" xfId="36115"/>
    <cellStyle name="Notas 3 2 2 8 2 3 4" xfId="36116"/>
    <cellStyle name="Notas 3 2 2 8 2 4" xfId="36117"/>
    <cellStyle name="Notas 3 2 2 8 2 5" xfId="36118"/>
    <cellStyle name="Notas 3 2 2 8 2 6" xfId="36119"/>
    <cellStyle name="Notas 3 2 2 8 3" xfId="36120"/>
    <cellStyle name="Notas 3 2 2 8 3 2" xfId="36121"/>
    <cellStyle name="Notas 3 2 2 8 3 2 2" xfId="36122"/>
    <cellStyle name="Notas 3 2 2 8 3 2 3" xfId="36123"/>
    <cellStyle name="Notas 3 2 2 8 3 2 4" xfId="36124"/>
    <cellStyle name="Notas 3 2 2 8 3 3" xfId="36125"/>
    <cellStyle name="Notas 3 2 2 8 3 3 2" xfId="36126"/>
    <cellStyle name="Notas 3 2 2 8 3 3 3" xfId="36127"/>
    <cellStyle name="Notas 3 2 2 8 3 3 4" xfId="36128"/>
    <cellStyle name="Notas 3 2 2 8 3 4" xfId="36129"/>
    <cellStyle name="Notas 3 2 2 8 3 5" xfId="36130"/>
    <cellStyle name="Notas 3 2 2 8 3 6" xfId="36131"/>
    <cellStyle name="Notas 3 2 2 8 4" xfId="36132"/>
    <cellStyle name="Notas 3 2 2 8 4 2" xfId="36133"/>
    <cellStyle name="Notas 3 2 2 8 4 3" xfId="36134"/>
    <cellStyle name="Notas 3 2 2 8 4 4" xfId="36135"/>
    <cellStyle name="Notas 3 2 2 8 5" xfId="36136"/>
    <cellStyle name="Notas 3 2 2 8 6" xfId="36137"/>
    <cellStyle name="Notas 3 2 2 9" xfId="36138"/>
    <cellStyle name="Notas 3 2 2 9 2" xfId="36139"/>
    <cellStyle name="Notas 3 2 2 9 2 2" xfId="36140"/>
    <cellStyle name="Notas 3 2 2 9 2 2 2" xfId="36141"/>
    <cellStyle name="Notas 3 2 2 9 2 2 3" xfId="36142"/>
    <cellStyle name="Notas 3 2 2 9 2 2 4" xfId="36143"/>
    <cellStyle name="Notas 3 2 2 9 2 3" xfId="36144"/>
    <cellStyle name="Notas 3 2 2 9 2 3 2" xfId="36145"/>
    <cellStyle name="Notas 3 2 2 9 2 3 3" xfId="36146"/>
    <cellStyle name="Notas 3 2 2 9 2 3 4" xfId="36147"/>
    <cellStyle name="Notas 3 2 2 9 2 4" xfId="36148"/>
    <cellStyle name="Notas 3 2 2 9 2 5" xfId="36149"/>
    <cellStyle name="Notas 3 2 2 9 2 6" xfId="36150"/>
    <cellStyle name="Notas 3 2 2 9 3" xfId="36151"/>
    <cellStyle name="Notas 3 2 2 9 3 2" xfId="36152"/>
    <cellStyle name="Notas 3 2 2 9 3 2 2" xfId="36153"/>
    <cellStyle name="Notas 3 2 2 9 3 2 3" xfId="36154"/>
    <cellStyle name="Notas 3 2 2 9 3 2 4" xfId="36155"/>
    <cellStyle name="Notas 3 2 2 9 3 3" xfId="36156"/>
    <cellStyle name="Notas 3 2 2 9 3 3 2" xfId="36157"/>
    <cellStyle name="Notas 3 2 2 9 3 3 3" xfId="36158"/>
    <cellStyle name="Notas 3 2 2 9 3 3 4" xfId="36159"/>
    <cellStyle name="Notas 3 2 2 9 3 4" xfId="36160"/>
    <cellStyle name="Notas 3 2 2 9 3 5" xfId="36161"/>
    <cellStyle name="Notas 3 2 2 9 3 6" xfId="36162"/>
    <cellStyle name="Notas 3 2 2 9 4" xfId="36163"/>
    <cellStyle name="Notas 3 2 2 9 4 2" xfId="36164"/>
    <cellStyle name="Notas 3 2 2 9 4 3" xfId="36165"/>
    <cellStyle name="Notas 3 2 2 9 4 4" xfId="36166"/>
    <cellStyle name="Notas 3 2 2 9 5" xfId="36167"/>
    <cellStyle name="Notas 3 2 2 9 6" xfId="36168"/>
    <cellStyle name="Notas 3 2 3" xfId="36169"/>
    <cellStyle name="Notas 3 2 3 10" xfId="36170"/>
    <cellStyle name="Notas 3 2 3 10 2" xfId="36171"/>
    <cellStyle name="Notas 3 2 3 10 2 2" xfId="36172"/>
    <cellStyle name="Notas 3 2 3 10 2 2 2" xfId="36173"/>
    <cellStyle name="Notas 3 2 3 10 2 2 3" xfId="36174"/>
    <cellStyle name="Notas 3 2 3 10 2 2 4" xfId="36175"/>
    <cellStyle name="Notas 3 2 3 10 2 3" xfId="36176"/>
    <cellStyle name="Notas 3 2 3 10 2 3 2" xfId="36177"/>
    <cellStyle name="Notas 3 2 3 10 2 3 3" xfId="36178"/>
    <cellStyle name="Notas 3 2 3 10 2 3 4" xfId="36179"/>
    <cellStyle name="Notas 3 2 3 10 2 4" xfId="36180"/>
    <cellStyle name="Notas 3 2 3 10 2 5" xfId="36181"/>
    <cellStyle name="Notas 3 2 3 10 2 6" xfId="36182"/>
    <cellStyle name="Notas 3 2 3 10 3" xfId="36183"/>
    <cellStyle name="Notas 3 2 3 10 3 2" xfId="36184"/>
    <cellStyle name="Notas 3 2 3 10 3 2 2" xfId="36185"/>
    <cellStyle name="Notas 3 2 3 10 3 2 3" xfId="36186"/>
    <cellStyle name="Notas 3 2 3 10 3 2 4" xfId="36187"/>
    <cellStyle name="Notas 3 2 3 10 3 3" xfId="36188"/>
    <cellStyle name="Notas 3 2 3 10 3 3 2" xfId="36189"/>
    <cellStyle name="Notas 3 2 3 10 3 3 3" xfId="36190"/>
    <cellStyle name="Notas 3 2 3 10 3 3 4" xfId="36191"/>
    <cellStyle name="Notas 3 2 3 10 3 4" xfId="36192"/>
    <cellStyle name="Notas 3 2 3 10 3 5" xfId="36193"/>
    <cellStyle name="Notas 3 2 3 10 3 6" xfId="36194"/>
    <cellStyle name="Notas 3 2 3 10 4" xfId="36195"/>
    <cellStyle name="Notas 3 2 3 10 5" xfId="36196"/>
    <cellStyle name="Notas 3 2 3 10 6" xfId="36197"/>
    <cellStyle name="Notas 3 2 3 11" xfId="36198"/>
    <cellStyle name="Notas 3 2 3 12" xfId="36199"/>
    <cellStyle name="Notas 3 2 3 2" xfId="36200"/>
    <cellStyle name="Notas 3 2 3 2 2" xfId="36201"/>
    <cellStyle name="Notas 3 2 3 2 2 2" xfId="36202"/>
    <cellStyle name="Notas 3 2 3 2 2 2 2" xfId="36203"/>
    <cellStyle name="Notas 3 2 3 2 2 2 2 2" xfId="36204"/>
    <cellStyle name="Notas 3 2 3 2 2 2 2 3" xfId="36205"/>
    <cellStyle name="Notas 3 2 3 2 2 2 2 4" xfId="36206"/>
    <cellStyle name="Notas 3 2 3 2 2 2 3" xfId="36207"/>
    <cellStyle name="Notas 3 2 3 2 2 2 3 2" xfId="36208"/>
    <cellStyle name="Notas 3 2 3 2 2 2 3 3" xfId="36209"/>
    <cellStyle name="Notas 3 2 3 2 2 2 3 4" xfId="36210"/>
    <cellStyle name="Notas 3 2 3 2 2 2 4" xfId="36211"/>
    <cellStyle name="Notas 3 2 3 2 2 2 5" xfId="36212"/>
    <cellStyle name="Notas 3 2 3 2 2 2 6" xfId="36213"/>
    <cellStyle name="Notas 3 2 3 2 2 3" xfId="36214"/>
    <cellStyle name="Notas 3 2 3 2 2 3 2" xfId="36215"/>
    <cellStyle name="Notas 3 2 3 2 2 3 2 2" xfId="36216"/>
    <cellStyle name="Notas 3 2 3 2 2 3 2 3" xfId="36217"/>
    <cellStyle name="Notas 3 2 3 2 2 3 2 4" xfId="36218"/>
    <cellStyle name="Notas 3 2 3 2 2 3 3" xfId="36219"/>
    <cellStyle name="Notas 3 2 3 2 2 3 3 2" xfId="36220"/>
    <cellStyle name="Notas 3 2 3 2 2 3 3 3" xfId="36221"/>
    <cellStyle name="Notas 3 2 3 2 2 3 3 4" xfId="36222"/>
    <cellStyle name="Notas 3 2 3 2 2 3 4" xfId="36223"/>
    <cellStyle name="Notas 3 2 3 2 2 3 5" xfId="36224"/>
    <cellStyle name="Notas 3 2 3 2 2 3 6" xfId="36225"/>
    <cellStyle name="Notas 3 2 3 2 2 4" xfId="36226"/>
    <cellStyle name="Notas 3 2 3 2 2 5" xfId="36227"/>
    <cellStyle name="Notas 3 2 3 2 2 6" xfId="36228"/>
    <cellStyle name="Notas 3 2 3 2 3" xfId="36229"/>
    <cellStyle name="Notas 3 2 3 2 4" xfId="36230"/>
    <cellStyle name="Notas 3 2 3 3" xfId="36231"/>
    <cellStyle name="Notas 3 2 3 3 2" xfId="36232"/>
    <cellStyle name="Notas 3 2 3 3 2 2" xfId="36233"/>
    <cellStyle name="Notas 3 2 3 3 2 2 2" xfId="36234"/>
    <cellStyle name="Notas 3 2 3 3 2 2 2 2" xfId="36235"/>
    <cellStyle name="Notas 3 2 3 3 2 2 2 3" xfId="36236"/>
    <cellStyle name="Notas 3 2 3 3 2 2 2 4" xfId="36237"/>
    <cellStyle name="Notas 3 2 3 3 2 2 3" xfId="36238"/>
    <cellStyle name="Notas 3 2 3 3 2 2 3 2" xfId="36239"/>
    <cellStyle name="Notas 3 2 3 3 2 2 3 3" xfId="36240"/>
    <cellStyle name="Notas 3 2 3 3 2 2 3 4" xfId="36241"/>
    <cellStyle name="Notas 3 2 3 3 2 2 4" xfId="36242"/>
    <cellStyle name="Notas 3 2 3 3 2 2 5" xfId="36243"/>
    <cellStyle name="Notas 3 2 3 3 2 2 6" xfId="36244"/>
    <cellStyle name="Notas 3 2 3 3 2 3" xfId="36245"/>
    <cellStyle name="Notas 3 2 3 3 2 3 2" xfId="36246"/>
    <cellStyle name="Notas 3 2 3 3 2 3 2 2" xfId="36247"/>
    <cellStyle name="Notas 3 2 3 3 2 3 2 3" xfId="36248"/>
    <cellStyle name="Notas 3 2 3 3 2 3 2 4" xfId="36249"/>
    <cellStyle name="Notas 3 2 3 3 2 3 3" xfId="36250"/>
    <cellStyle name="Notas 3 2 3 3 2 3 3 2" xfId="36251"/>
    <cellStyle name="Notas 3 2 3 3 2 3 3 3" xfId="36252"/>
    <cellStyle name="Notas 3 2 3 3 2 3 3 4" xfId="36253"/>
    <cellStyle name="Notas 3 2 3 3 2 3 4" xfId="36254"/>
    <cellStyle name="Notas 3 2 3 3 2 3 5" xfId="36255"/>
    <cellStyle name="Notas 3 2 3 3 2 3 6" xfId="36256"/>
    <cellStyle name="Notas 3 2 3 3 2 4" xfId="36257"/>
    <cellStyle name="Notas 3 2 3 3 2 5" xfId="36258"/>
    <cellStyle name="Notas 3 2 3 3 2 6" xfId="36259"/>
    <cellStyle name="Notas 3 2 3 3 3" xfId="36260"/>
    <cellStyle name="Notas 3 2 3 3 4" xfId="36261"/>
    <cellStyle name="Notas 3 2 3 4" xfId="36262"/>
    <cellStyle name="Notas 3 2 3 4 2" xfId="36263"/>
    <cellStyle name="Notas 3 2 3 4 2 2" xfId="36264"/>
    <cellStyle name="Notas 3 2 3 4 2 2 2" xfId="36265"/>
    <cellStyle name="Notas 3 2 3 4 2 2 2 2" xfId="36266"/>
    <cellStyle name="Notas 3 2 3 4 2 2 2 3" xfId="36267"/>
    <cellStyle name="Notas 3 2 3 4 2 2 2 4" xfId="36268"/>
    <cellStyle name="Notas 3 2 3 4 2 2 3" xfId="36269"/>
    <cellStyle name="Notas 3 2 3 4 2 2 3 2" xfId="36270"/>
    <cellStyle name="Notas 3 2 3 4 2 2 3 3" xfId="36271"/>
    <cellStyle name="Notas 3 2 3 4 2 2 3 4" xfId="36272"/>
    <cellStyle name="Notas 3 2 3 4 2 2 4" xfId="36273"/>
    <cellStyle name="Notas 3 2 3 4 2 2 5" xfId="36274"/>
    <cellStyle name="Notas 3 2 3 4 2 2 6" xfId="36275"/>
    <cellStyle name="Notas 3 2 3 4 2 3" xfId="36276"/>
    <cellStyle name="Notas 3 2 3 4 2 3 2" xfId="36277"/>
    <cellStyle name="Notas 3 2 3 4 2 3 2 2" xfId="36278"/>
    <cellStyle name="Notas 3 2 3 4 2 3 2 3" xfId="36279"/>
    <cellStyle name="Notas 3 2 3 4 2 3 2 4" xfId="36280"/>
    <cellStyle name="Notas 3 2 3 4 2 3 3" xfId="36281"/>
    <cellStyle name="Notas 3 2 3 4 2 3 3 2" xfId="36282"/>
    <cellStyle name="Notas 3 2 3 4 2 3 3 3" xfId="36283"/>
    <cellStyle name="Notas 3 2 3 4 2 3 3 4" xfId="36284"/>
    <cellStyle name="Notas 3 2 3 4 2 3 4" xfId="36285"/>
    <cellStyle name="Notas 3 2 3 4 2 3 5" xfId="36286"/>
    <cellStyle name="Notas 3 2 3 4 2 3 6" xfId="36287"/>
    <cellStyle name="Notas 3 2 3 4 2 4" xfId="36288"/>
    <cellStyle name="Notas 3 2 3 4 2 5" xfId="36289"/>
    <cellStyle name="Notas 3 2 3 4 2 6" xfId="36290"/>
    <cellStyle name="Notas 3 2 3 4 3" xfId="36291"/>
    <cellStyle name="Notas 3 2 3 4 4" xfId="36292"/>
    <cellStyle name="Notas 3 2 3 5" xfId="36293"/>
    <cellStyle name="Notas 3 2 3 5 2" xfId="36294"/>
    <cellStyle name="Notas 3 2 3 5 2 2" xfId="36295"/>
    <cellStyle name="Notas 3 2 3 5 2 2 2" xfId="36296"/>
    <cellStyle name="Notas 3 2 3 5 2 2 2 2" xfId="36297"/>
    <cellStyle name="Notas 3 2 3 5 2 2 2 3" xfId="36298"/>
    <cellStyle name="Notas 3 2 3 5 2 2 2 4" xfId="36299"/>
    <cellStyle name="Notas 3 2 3 5 2 2 3" xfId="36300"/>
    <cellStyle name="Notas 3 2 3 5 2 2 3 2" xfId="36301"/>
    <cellStyle name="Notas 3 2 3 5 2 2 3 3" xfId="36302"/>
    <cellStyle name="Notas 3 2 3 5 2 2 3 4" xfId="36303"/>
    <cellStyle name="Notas 3 2 3 5 2 2 4" xfId="36304"/>
    <cellStyle name="Notas 3 2 3 5 2 2 5" xfId="36305"/>
    <cellStyle name="Notas 3 2 3 5 2 2 6" xfId="36306"/>
    <cellStyle name="Notas 3 2 3 5 2 3" xfId="36307"/>
    <cellStyle name="Notas 3 2 3 5 2 3 2" xfId="36308"/>
    <cellStyle name="Notas 3 2 3 5 2 3 2 2" xfId="36309"/>
    <cellStyle name="Notas 3 2 3 5 2 3 2 3" xfId="36310"/>
    <cellStyle name="Notas 3 2 3 5 2 3 2 4" xfId="36311"/>
    <cellStyle name="Notas 3 2 3 5 2 3 3" xfId="36312"/>
    <cellStyle name="Notas 3 2 3 5 2 3 3 2" xfId="36313"/>
    <cellStyle name="Notas 3 2 3 5 2 3 3 3" xfId="36314"/>
    <cellStyle name="Notas 3 2 3 5 2 3 3 4" xfId="36315"/>
    <cellStyle name="Notas 3 2 3 5 2 3 4" xfId="36316"/>
    <cellStyle name="Notas 3 2 3 5 2 3 5" xfId="36317"/>
    <cellStyle name="Notas 3 2 3 5 2 3 6" xfId="36318"/>
    <cellStyle name="Notas 3 2 3 5 2 4" xfId="36319"/>
    <cellStyle name="Notas 3 2 3 5 2 5" xfId="36320"/>
    <cellStyle name="Notas 3 2 3 5 2 6" xfId="36321"/>
    <cellStyle name="Notas 3 2 3 5 3" xfId="36322"/>
    <cellStyle name="Notas 3 2 3 5 4" xfId="36323"/>
    <cellStyle name="Notas 3 2 3 6" xfId="36324"/>
    <cellStyle name="Notas 3 2 3 6 2" xfId="36325"/>
    <cellStyle name="Notas 3 2 3 6 2 2" xfId="36326"/>
    <cellStyle name="Notas 3 2 3 6 2 2 2" xfId="36327"/>
    <cellStyle name="Notas 3 2 3 6 2 2 3" xfId="36328"/>
    <cellStyle name="Notas 3 2 3 6 2 2 4" xfId="36329"/>
    <cellStyle name="Notas 3 2 3 6 2 3" xfId="36330"/>
    <cellStyle name="Notas 3 2 3 6 2 3 2" xfId="36331"/>
    <cellStyle name="Notas 3 2 3 6 2 3 3" xfId="36332"/>
    <cellStyle name="Notas 3 2 3 6 2 3 4" xfId="36333"/>
    <cellStyle name="Notas 3 2 3 6 2 4" xfId="36334"/>
    <cellStyle name="Notas 3 2 3 6 2 5" xfId="36335"/>
    <cellStyle name="Notas 3 2 3 6 2 6" xfId="36336"/>
    <cellStyle name="Notas 3 2 3 6 3" xfId="36337"/>
    <cellStyle name="Notas 3 2 3 6 3 2" xfId="36338"/>
    <cellStyle name="Notas 3 2 3 6 3 2 2" xfId="36339"/>
    <cellStyle name="Notas 3 2 3 6 3 2 3" xfId="36340"/>
    <cellStyle name="Notas 3 2 3 6 3 2 4" xfId="36341"/>
    <cellStyle name="Notas 3 2 3 6 3 3" xfId="36342"/>
    <cellStyle name="Notas 3 2 3 6 3 3 2" xfId="36343"/>
    <cellStyle name="Notas 3 2 3 6 3 3 3" xfId="36344"/>
    <cellStyle name="Notas 3 2 3 6 3 3 4" xfId="36345"/>
    <cellStyle name="Notas 3 2 3 6 3 4" xfId="36346"/>
    <cellStyle name="Notas 3 2 3 6 3 5" xfId="36347"/>
    <cellStyle name="Notas 3 2 3 6 3 6" xfId="36348"/>
    <cellStyle name="Notas 3 2 3 6 4" xfId="36349"/>
    <cellStyle name="Notas 3 2 3 6 4 2" xfId="36350"/>
    <cellStyle name="Notas 3 2 3 6 4 3" xfId="36351"/>
    <cellStyle name="Notas 3 2 3 6 4 4" xfId="36352"/>
    <cellStyle name="Notas 3 2 3 6 5" xfId="36353"/>
    <cellStyle name="Notas 3 2 3 6 6" xfId="36354"/>
    <cellStyle name="Notas 3 2 3 7" xfId="36355"/>
    <cellStyle name="Notas 3 2 3 7 2" xfId="36356"/>
    <cellStyle name="Notas 3 2 3 7 2 2" xfId="36357"/>
    <cellStyle name="Notas 3 2 3 7 2 2 2" xfId="36358"/>
    <cellStyle name="Notas 3 2 3 7 2 2 3" xfId="36359"/>
    <cellStyle name="Notas 3 2 3 7 2 2 4" xfId="36360"/>
    <cellStyle name="Notas 3 2 3 7 2 3" xfId="36361"/>
    <cellStyle name="Notas 3 2 3 7 2 3 2" xfId="36362"/>
    <cellStyle name="Notas 3 2 3 7 2 3 3" xfId="36363"/>
    <cellStyle name="Notas 3 2 3 7 2 3 4" xfId="36364"/>
    <cellStyle name="Notas 3 2 3 7 2 4" xfId="36365"/>
    <cellStyle name="Notas 3 2 3 7 2 5" xfId="36366"/>
    <cellStyle name="Notas 3 2 3 7 2 6" xfId="36367"/>
    <cellStyle name="Notas 3 2 3 7 3" xfId="36368"/>
    <cellStyle name="Notas 3 2 3 7 3 2" xfId="36369"/>
    <cellStyle name="Notas 3 2 3 7 3 2 2" xfId="36370"/>
    <cellStyle name="Notas 3 2 3 7 3 2 3" xfId="36371"/>
    <cellStyle name="Notas 3 2 3 7 3 2 4" xfId="36372"/>
    <cellStyle name="Notas 3 2 3 7 3 3" xfId="36373"/>
    <cellStyle name="Notas 3 2 3 7 3 3 2" xfId="36374"/>
    <cellStyle name="Notas 3 2 3 7 3 3 3" xfId="36375"/>
    <cellStyle name="Notas 3 2 3 7 3 3 4" xfId="36376"/>
    <cellStyle name="Notas 3 2 3 7 3 4" xfId="36377"/>
    <cellStyle name="Notas 3 2 3 7 3 5" xfId="36378"/>
    <cellStyle name="Notas 3 2 3 7 3 6" xfId="36379"/>
    <cellStyle name="Notas 3 2 3 7 4" xfId="36380"/>
    <cellStyle name="Notas 3 2 3 7 4 2" xfId="36381"/>
    <cellStyle name="Notas 3 2 3 7 4 3" xfId="36382"/>
    <cellStyle name="Notas 3 2 3 7 4 4" xfId="36383"/>
    <cellStyle name="Notas 3 2 3 7 5" xfId="36384"/>
    <cellStyle name="Notas 3 2 3 7 6" xfId="36385"/>
    <cellStyle name="Notas 3 2 3 8" xfId="36386"/>
    <cellStyle name="Notas 3 2 3 8 2" xfId="36387"/>
    <cellStyle name="Notas 3 2 3 8 2 2" xfId="36388"/>
    <cellStyle name="Notas 3 2 3 8 2 2 2" xfId="36389"/>
    <cellStyle name="Notas 3 2 3 8 2 2 3" xfId="36390"/>
    <cellStyle name="Notas 3 2 3 8 2 2 4" xfId="36391"/>
    <cellStyle name="Notas 3 2 3 8 2 3" xfId="36392"/>
    <cellStyle name="Notas 3 2 3 8 2 3 2" xfId="36393"/>
    <cellStyle name="Notas 3 2 3 8 2 3 3" xfId="36394"/>
    <cellStyle name="Notas 3 2 3 8 2 3 4" xfId="36395"/>
    <cellStyle name="Notas 3 2 3 8 2 4" xfId="36396"/>
    <cellStyle name="Notas 3 2 3 8 2 5" xfId="36397"/>
    <cellStyle name="Notas 3 2 3 8 2 6" xfId="36398"/>
    <cellStyle name="Notas 3 2 3 8 3" xfId="36399"/>
    <cellStyle name="Notas 3 2 3 8 3 2" xfId="36400"/>
    <cellStyle name="Notas 3 2 3 8 3 2 2" xfId="36401"/>
    <cellStyle name="Notas 3 2 3 8 3 2 3" xfId="36402"/>
    <cellStyle name="Notas 3 2 3 8 3 2 4" xfId="36403"/>
    <cellStyle name="Notas 3 2 3 8 3 3" xfId="36404"/>
    <cellStyle name="Notas 3 2 3 8 3 3 2" xfId="36405"/>
    <cellStyle name="Notas 3 2 3 8 3 3 3" xfId="36406"/>
    <cellStyle name="Notas 3 2 3 8 3 3 4" xfId="36407"/>
    <cellStyle name="Notas 3 2 3 8 3 4" xfId="36408"/>
    <cellStyle name="Notas 3 2 3 8 3 5" xfId="36409"/>
    <cellStyle name="Notas 3 2 3 8 3 6" xfId="36410"/>
    <cellStyle name="Notas 3 2 3 8 4" xfId="36411"/>
    <cellStyle name="Notas 3 2 3 8 4 2" xfId="36412"/>
    <cellStyle name="Notas 3 2 3 8 4 3" xfId="36413"/>
    <cellStyle name="Notas 3 2 3 8 4 4" xfId="36414"/>
    <cellStyle name="Notas 3 2 3 8 5" xfId="36415"/>
    <cellStyle name="Notas 3 2 3 8 6" xfId="36416"/>
    <cellStyle name="Notas 3 2 3 9" xfId="36417"/>
    <cellStyle name="Notas 3 2 3 9 2" xfId="36418"/>
    <cellStyle name="Notas 3 2 3 9 2 2" xfId="36419"/>
    <cellStyle name="Notas 3 2 3 9 2 2 2" xfId="36420"/>
    <cellStyle name="Notas 3 2 3 9 2 2 3" xfId="36421"/>
    <cellStyle name="Notas 3 2 3 9 2 2 4" xfId="36422"/>
    <cellStyle name="Notas 3 2 3 9 2 3" xfId="36423"/>
    <cellStyle name="Notas 3 2 3 9 2 3 2" xfId="36424"/>
    <cellStyle name="Notas 3 2 3 9 2 3 3" xfId="36425"/>
    <cellStyle name="Notas 3 2 3 9 2 3 4" xfId="36426"/>
    <cellStyle name="Notas 3 2 3 9 2 4" xfId="36427"/>
    <cellStyle name="Notas 3 2 3 9 2 5" xfId="36428"/>
    <cellStyle name="Notas 3 2 3 9 2 6" xfId="36429"/>
    <cellStyle name="Notas 3 2 3 9 3" xfId="36430"/>
    <cellStyle name="Notas 3 2 3 9 3 2" xfId="36431"/>
    <cellStyle name="Notas 3 2 3 9 3 2 2" xfId="36432"/>
    <cellStyle name="Notas 3 2 3 9 3 2 3" xfId="36433"/>
    <cellStyle name="Notas 3 2 3 9 3 2 4" xfId="36434"/>
    <cellStyle name="Notas 3 2 3 9 3 3" xfId="36435"/>
    <cellStyle name="Notas 3 2 3 9 3 3 2" xfId="36436"/>
    <cellStyle name="Notas 3 2 3 9 3 3 3" xfId="36437"/>
    <cellStyle name="Notas 3 2 3 9 3 3 4" xfId="36438"/>
    <cellStyle name="Notas 3 2 3 9 3 4" xfId="36439"/>
    <cellStyle name="Notas 3 2 3 9 3 5" xfId="36440"/>
    <cellStyle name="Notas 3 2 3 9 3 6" xfId="36441"/>
    <cellStyle name="Notas 3 2 3 9 4" xfId="36442"/>
    <cellStyle name="Notas 3 2 3 9 4 2" xfId="36443"/>
    <cellStyle name="Notas 3 2 3 9 4 3" xfId="36444"/>
    <cellStyle name="Notas 3 2 3 9 4 4" xfId="36445"/>
    <cellStyle name="Notas 3 2 3 9 5" xfId="36446"/>
    <cellStyle name="Notas 3 2 3 9 6" xfId="36447"/>
    <cellStyle name="Notas 3 2 4" xfId="36448"/>
    <cellStyle name="Notas 3 2 4 2" xfId="36449"/>
    <cellStyle name="Notas 3 2 4 2 2" xfId="36450"/>
    <cellStyle name="Notas 3 2 4 2 2 2" xfId="36451"/>
    <cellStyle name="Notas 3 2 4 2 2 2 2" xfId="36452"/>
    <cellStyle name="Notas 3 2 4 2 2 2 3" xfId="36453"/>
    <cellStyle name="Notas 3 2 4 2 2 2 4" xfId="36454"/>
    <cellStyle name="Notas 3 2 4 2 2 3" xfId="36455"/>
    <cellStyle name="Notas 3 2 4 2 2 3 2" xfId="36456"/>
    <cellStyle name="Notas 3 2 4 2 2 3 3" xfId="36457"/>
    <cellStyle name="Notas 3 2 4 2 2 3 4" xfId="36458"/>
    <cellStyle name="Notas 3 2 4 2 2 4" xfId="36459"/>
    <cellStyle name="Notas 3 2 4 2 2 5" xfId="36460"/>
    <cellStyle name="Notas 3 2 4 2 2 6" xfId="36461"/>
    <cellStyle name="Notas 3 2 4 2 3" xfId="36462"/>
    <cellStyle name="Notas 3 2 4 2 3 2" xfId="36463"/>
    <cellStyle name="Notas 3 2 4 2 3 2 2" xfId="36464"/>
    <cellStyle name="Notas 3 2 4 2 3 2 3" xfId="36465"/>
    <cellStyle name="Notas 3 2 4 2 3 2 4" xfId="36466"/>
    <cellStyle name="Notas 3 2 4 2 3 3" xfId="36467"/>
    <cellStyle name="Notas 3 2 4 2 3 3 2" xfId="36468"/>
    <cellStyle name="Notas 3 2 4 2 3 3 3" xfId="36469"/>
    <cellStyle name="Notas 3 2 4 2 3 3 4" xfId="36470"/>
    <cellStyle name="Notas 3 2 4 2 3 4" xfId="36471"/>
    <cellStyle name="Notas 3 2 4 2 3 5" xfId="36472"/>
    <cellStyle name="Notas 3 2 4 2 3 6" xfId="36473"/>
    <cellStyle name="Notas 3 2 4 2 4" xfId="36474"/>
    <cellStyle name="Notas 3 2 4 2 5" xfId="36475"/>
    <cellStyle name="Notas 3 2 4 2 6" xfId="36476"/>
    <cellStyle name="Notas 3 2 4 3" xfId="36477"/>
    <cellStyle name="Notas 3 2 4 4" xfId="36478"/>
    <cellStyle name="Notas 3 2 5" xfId="36479"/>
    <cellStyle name="Notas 3 2 5 2" xfId="36480"/>
    <cellStyle name="Notas 3 2 5 2 2" xfId="36481"/>
    <cellStyle name="Notas 3 2 5 2 2 2" xfId="36482"/>
    <cellStyle name="Notas 3 2 5 2 2 2 2" xfId="36483"/>
    <cellStyle name="Notas 3 2 5 2 2 2 3" xfId="36484"/>
    <cellStyle name="Notas 3 2 5 2 2 2 4" xfId="36485"/>
    <cellStyle name="Notas 3 2 5 2 2 3" xfId="36486"/>
    <cellStyle name="Notas 3 2 5 2 2 3 2" xfId="36487"/>
    <cellStyle name="Notas 3 2 5 2 2 3 3" xfId="36488"/>
    <cellStyle name="Notas 3 2 5 2 2 3 4" xfId="36489"/>
    <cellStyle name="Notas 3 2 5 2 2 4" xfId="36490"/>
    <cellStyle name="Notas 3 2 5 2 2 5" xfId="36491"/>
    <cellStyle name="Notas 3 2 5 2 2 6" xfId="36492"/>
    <cellStyle name="Notas 3 2 5 2 3" xfId="36493"/>
    <cellStyle name="Notas 3 2 5 2 3 2" xfId="36494"/>
    <cellStyle name="Notas 3 2 5 2 3 2 2" xfId="36495"/>
    <cellStyle name="Notas 3 2 5 2 3 2 3" xfId="36496"/>
    <cellStyle name="Notas 3 2 5 2 3 2 4" xfId="36497"/>
    <cellStyle name="Notas 3 2 5 2 3 3" xfId="36498"/>
    <cellStyle name="Notas 3 2 5 2 3 3 2" xfId="36499"/>
    <cellStyle name="Notas 3 2 5 2 3 3 3" xfId="36500"/>
    <cellStyle name="Notas 3 2 5 2 3 3 4" xfId="36501"/>
    <cellStyle name="Notas 3 2 5 2 3 4" xfId="36502"/>
    <cellStyle name="Notas 3 2 5 2 3 5" xfId="36503"/>
    <cellStyle name="Notas 3 2 5 2 3 6" xfId="36504"/>
    <cellStyle name="Notas 3 2 5 2 4" xfId="36505"/>
    <cellStyle name="Notas 3 2 5 2 5" xfId="36506"/>
    <cellStyle name="Notas 3 2 5 2 6" xfId="36507"/>
    <cellStyle name="Notas 3 2 5 3" xfId="36508"/>
    <cellStyle name="Notas 3 2 5 4" xfId="36509"/>
    <cellStyle name="Notas 3 2 6" xfId="36510"/>
    <cellStyle name="Notas 3 2 6 2" xfId="36511"/>
    <cellStyle name="Notas 3 2 6 2 2" xfId="36512"/>
    <cellStyle name="Notas 3 2 6 2 2 2" xfId="36513"/>
    <cellStyle name="Notas 3 2 6 2 2 2 2" xfId="36514"/>
    <cellStyle name="Notas 3 2 6 2 2 2 3" xfId="36515"/>
    <cellStyle name="Notas 3 2 6 2 2 2 4" xfId="36516"/>
    <cellStyle name="Notas 3 2 6 2 2 3" xfId="36517"/>
    <cellStyle name="Notas 3 2 6 2 2 3 2" xfId="36518"/>
    <cellStyle name="Notas 3 2 6 2 2 3 3" xfId="36519"/>
    <cellStyle name="Notas 3 2 6 2 2 3 4" xfId="36520"/>
    <cellStyle name="Notas 3 2 6 2 2 4" xfId="36521"/>
    <cellStyle name="Notas 3 2 6 2 2 5" xfId="36522"/>
    <cellStyle name="Notas 3 2 6 2 2 6" xfId="36523"/>
    <cellStyle name="Notas 3 2 6 2 3" xfId="36524"/>
    <cellStyle name="Notas 3 2 6 2 3 2" xfId="36525"/>
    <cellStyle name="Notas 3 2 6 2 3 2 2" xfId="36526"/>
    <cellStyle name="Notas 3 2 6 2 3 2 3" xfId="36527"/>
    <cellStyle name="Notas 3 2 6 2 3 2 4" xfId="36528"/>
    <cellStyle name="Notas 3 2 6 2 3 3" xfId="36529"/>
    <cellStyle name="Notas 3 2 6 2 3 3 2" xfId="36530"/>
    <cellStyle name="Notas 3 2 6 2 3 3 3" xfId="36531"/>
    <cellStyle name="Notas 3 2 6 2 3 3 4" xfId="36532"/>
    <cellStyle name="Notas 3 2 6 2 3 4" xfId="36533"/>
    <cellStyle name="Notas 3 2 6 2 3 5" xfId="36534"/>
    <cellStyle name="Notas 3 2 6 2 3 6" xfId="36535"/>
    <cellStyle name="Notas 3 2 6 2 4" xfId="36536"/>
    <cellStyle name="Notas 3 2 6 2 5" xfId="36537"/>
    <cellStyle name="Notas 3 2 6 2 6" xfId="36538"/>
    <cellStyle name="Notas 3 2 6 3" xfId="36539"/>
    <cellStyle name="Notas 3 2 6 4" xfId="36540"/>
    <cellStyle name="Notas 3 2 7" xfId="36541"/>
    <cellStyle name="Notas 3 2 7 2" xfId="36542"/>
    <cellStyle name="Notas 3 2 7 2 2" xfId="36543"/>
    <cellStyle name="Notas 3 2 7 2 2 2" xfId="36544"/>
    <cellStyle name="Notas 3 2 7 2 2 2 2" xfId="36545"/>
    <cellStyle name="Notas 3 2 7 2 2 2 3" xfId="36546"/>
    <cellStyle name="Notas 3 2 7 2 2 2 4" xfId="36547"/>
    <cellStyle name="Notas 3 2 7 2 2 3" xfId="36548"/>
    <cellStyle name="Notas 3 2 7 2 2 3 2" xfId="36549"/>
    <cellStyle name="Notas 3 2 7 2 2 3 3" xfId="36550"/>
    <cellStyle name="Notas 3 2 7 2 2 3 4" xfId="36551"/>
    <cellStyle name="Notas 3 2 7 2 2 4" xfId="36552"/>
    <cellStyle name="Notas 3 2 7 2 2 5" xfId="36553"/>
    <cellStyle name="Notas 3 2 7 2 2 6" xfId="36554"/>
    <cellStyle name="Notas 3 2 7 2 3" xfId="36555"/>
    <cellStyle name="Notas 3 2 7 2 3 2" xfId="36556"/>
    <cellStyle name="Notas 3 2 7 2 3 2 2" xfId="36557"/>
    <cellStyle name="Notas 3 2 7 2 3 2 3" xfId="36558"/>
    <cellStyle name="Notas 3 2 7 2 3 2 4" xfId="36559"/>
    <cellStyle name="Notas 3 2 7 2 3 3" xfId="36560"/>
    <cellStyle name="Notas 3 2 7 2 3 3 2" xfId="36561"/>
    <cellStyle name="Notas 3 2 7 2 3 3 3" xfId="36562"/>
    <cellStyle name="Notas 3 2 7 2 3 3 4" xfId="36563"/>
    <cellStyle name="Notas 3 2 7 2 3 4" xfId="36564"/>
    <cellStyle name="Notas 3 2 7 2 3 5" xfId="36565"/>
    <cellStyle name="Notas 3 2 7 2 3 6" xfId="36566"/>
    <cellStyle name="Notas 3 2 7 2 4" xfId="36567"/>
    <cellStyle name="Notas 3 2 7 2 5" xfId="36568"/>
    <cellStyle name="Notas 3 2 7 2 6" xfId="36569"/>
    <cellStyle name="Notas 3 2 7 3" xfId="36570"/>
    <cellStyle name="Notas 3 2 7 4" xfId="36571"/>
    <cellStyle name="Notas 3 2 8" xfId="36572"/>
    <cellStyle name="Notas 3 2 8 2" xfId="36573"/>
    <cellStyle name="Notas 3 2 8 2 2" xfId="36574"/>
    <cellStyle name="Notas 3 2 8 2 2 2" xfId="36575"/>
    <cellStyle name="Notas 3 2 8 2 2 3" xfId="36576"/>
    <cellStyle name="Notas 3 2 8 2 2 4" xfId="36577"/>
    <cellStyle name="Notas 3 2 8 2 3" xfId="36578"/>
    <cellStyle name="Notas 3 2 8 2 3 2" xfId="36579"/>
    <cellStyle name="Notas 3 2 8 2 3 3" xfId="36580"/>
    <cellStyle name="Notas 3 2 8 2 3 4" xfId="36581"/>
    <cellStyle name="Notas 3 2 8 2 4" xfId="36582"/>
    <cellStyle name="Notas 3 2 8 2 5" xfId="36583"/>
    <cellStyle name="Notas 3 2 8 2 6" xfId="36584"/>
    <cellStyle name="Notas 3 2 8 3" xfId="36585"/>
    <cellStyle name="Notas 3 2 8 3 2" xfId="36586"/>
    <cellStyle name="Notas 3 2 8 3 2 2" xfId="36587"/>
    <cellStyle name="Notas 3 2 8 3 2 3" xfId="36588"/>
    <cellStyle name="Notas 3 2 8 3 2 4" xfId="36589"/>
    <cellStyle name="Notas 3 2 8 3 3" xfId="36590"/>
    <cellStyle name="Notas 3 2 8 3 3 2" xfId="36591"/>
    <cellStyle name="Notas 3 2 8 3 3 3" xfId="36592"/>
    <cellStyle name="Notas 3 2 8 3 3 4" xfId="36593"/>
    <cellStyle name="Notas 3 2 8 3 4" xfId="36594"/>
    <cellStyle name="Notas 3 2 8 3 5" xfId="36595"/>
    <cellStyle name="Notas 3 2 8 3 6" xfId="36596"/>
    <cellStyle name="Notas 3 2 8 4" xfId="36597"/>
    <cellStyle name="Notas 3 2 8 4 2" xfId="36598"/>
    <cellStyle name="Notas 3 2 8 4 3" xfId="36599"/>
    <cellStyle name="Notas 3 2 8 4 4" xfId="36600"/>
    <cellStyle name="Notas 3 2 8 5" xfId="36601"/>
    <cellStyle name="Notas 3 2 8 6" xfId="36602"/>
    <cellStyle name="Notas 3 2 9" xfId="36603"/>
    <cellStyle name="Notas 3 2 9 2" xfId="36604"/>
    <cellStyle name="Notas 3 2 9 2 2" xfId="36605"/>
    <cellStyle name="Notas 3 2 9 2 2 2" xfId="36606"/>
    <cellStyle name="Notas 3 2 9 2 2 3" xfId="36607"/>
    <cellStyle name="Notas 3 2 9 2 2 4" xfId="36608"/>
    <cellStyle name="Notas 3 2 9 2 3" xfId="36609"/>
    <cellStyle name="Notas 3 2 9 2 3 2" xfId="36610"/>
    <cellStyle name="Notas 3 2 9 2 3 3" xfId="36611"/>
    <cellStyle name="Notas 3 2 9 2 3 4" xfId="36612"/>
    <cellStyle name="Notas 3 2 9 2 4" xfId="36613"/>
    <cellStyle name="Notas 3 2 9 2 5" xfId="36614"/>
    <cellStyle name="Notas 3 2 9 2 6" xfId="36615"/>
    <cellStyle name="Notas 3 2 9 3" xfId="36616"/>
    <cellStyle name="Notas 3 2 9 3 2" xfId="36617"/>
    <cellStyle name="Notas 3 2 9 3 2 2" xfId="36618"/>
    <cellStyle name="Notas 3 2 9 3 2 3" xfId="36619"/>
    <cellStyle name="Notas 3 2 9 3 2 4" xfId="36620"/>
    <cellStyle name="Notas 3 2 9 3 3" xfId="36621"/>
    <cellStyle name="Notas 3 2 9 3 3 2" xfId="36622"/>
    <cellStyle name="Notas 3 2 9 3 3 3" xfId="36623"/>
    <cellStyle name="Notas 3 2 9 3 3 4" xfId="36624"/>
    <cellStyle name="Notas 3 2 9 3 4" xfId="36625"/>
    <cellStyle name="Notas 3 2 9 3 5" xfId="36626"/>
    <cellStyle name="Notas 3 2 9 3 6" xfId="36627"/>
    <cellStyle name="Notas 3 2 9 4" xfId="36628"/>
    <cellStyle name="Notas 3 2 9 4 2" xfId="36629"/>
    <cellStyle name="Notas 3 2 9 4 3" xfId="36630"/>
    <cellStyle name="Notas 3 2 9 4 4" xfId="36631"/>
    <cellStyle name="Notas 3 2 9 5" xfId="36632"/>
    <cellStyle name="Notas 3 2 9 6" xfId="36633"/>
    <cellStyle name="Notas 3 3" xfId="36634"/>
    <cellStyle name="Notas 3 3 10" xfId="36635"/>
    <cellStyle name="Notas 3 3 10 2" xfId="36636"/>
    <cellStyle name="Notas 3 3 10 2 2" xfId="36637"/>
    <cellStyle name="Notas 3 3 10 2 2 2" xfId="36638"/>
    <cellStyle name="Notas 3 3 10 2 2 3" xfId="36639"/>
    <cellStyle name="Notas 3 3 10 2 2 4" xfId="36640"/>
    <cellStyle name="Notas 3 3 10 2 3" xfId="36641"/>
    <cellStyle name="Notas 3 3 10 2 3 2" xfId="36642"/>
    <cellStyle name="Notas 3 3 10 2 3 3" xfId="36643"/>
    <cellStyle name="Notas 3 3 10 2 3 4" xfId="36644"/>
    <cellStyle name="Notas 3 3 10 2 4" xfId="36645"/>
    <cellStyle name="Notas 3 3 10 2 5" xfId="36646"/>
    <cellStyle name="Notas 3 3 10 2 6" xfId="36647"/>
    <cellStyle name="Notas 3 3 10 3" xfId="36648"/>
    <cellStyle name="Notas 3 3 10 3 2" xfId="36649"/>
    <cellStyle name="Notas 3 3 10 3 2 2" xfId="36650"/>
    <cellStyle name="Notas 3 3 10 3 2 3" xfId="36651"/>
    <cellStyle name="Notas 3 3 10 3 2 4" xfId="36652"/>
    <cellStyle name="Notas 3 3 10 3 3" xfId="36653"/>
    <cellStyle name="Notas 3 3 10 3 3 2" xfId="36654"/>
    <cellStyle name="Notas 3 3 10 3 3 3" xfId="36655"/>
    <cellStyle name="Notas 3 3 10 3 3 4" xfId="36656"/>
    <cellStyle name="Notas 3 3 10 3 4" xfId="36657"/>
    <cellStyle name="Notas 3 3 10 3 5" xfId="36658"/>
    <cellStyle name="Notas 3 3 10 3 6" xfId="36659"/>
    <cellStyle name="Notas 3 3 10 4" xfId="36660"/>
    <cellStyle name="Notas 3 3 10 5" xfId="36661"/>
    <cellStyle name="Notas 3 3 10 6" xfId="36662"/>
    <cellStyle name="Notas 3 3 11" xfId="36663"/>
    <cellStyle name="Notas 3 3 12" xfId="36664"/>
    <cellStyle name="Notas 3 3 2" xfId="36665"/>
    <cellStyle name="Notas 3 3 2 2" xfId="36666"/>
    <cellStyle name="Notas 3 3 2 2 2" xfId="36667"/>
    <cellStyle name="Notas 3 3 2 2 2 2" xfId="36668"/>
    <cellStyle name="Notas 3 3 2 2 2 2 2" xfId="36669"/>
    <cellStyle name="Notas 3 3 2 2 2 2 3" xfId="36670"/>
    <cellStyle name="Notas 3 3 2 2 2 2 4" xfId="36671"/>
    <cellStyle name="Notas 3 3 2 2 2 3" xfId="36672"/>
    <cellStyle name="Notas 3 3 2 2 2 3 2" xfId="36673"/>
    <cellStyle name="Notas 3 3 2 2 2 3 3" xfId="36674"/>
    <cellStyle name="Notas 3 3 2 2 2 3 4" xfId="36675"/>
    <cellStyle name="Notas 3 3 2 2 2 4" xfId="36676"/>
    <cellStyle name="Notas 3 3 2 2 2 5" xfId="36677"/>
    <cellStyle name="Notas 3 3 2 2 2 6" xfId="36678"/>
    <cellStyle name="Notas 3 3 2 2 3" xfId="36679"/>
    <cellStyle name="Notas 3 3 2 2 3 2" xfId="36680"/>
    <cellStyle name="Notas 3 3 2 2 3 2 2" xfId="36681"/>
    <cellStyle name="Notas 3 3 2 2 3 2 3" xfId="36682"/>
    <cellStyle name="Notas 3 3 2 2 3 2 4" xfId="36683"/>
    <cellStyle name="Notas 3 3 2 2 3 3" xfId="36684"/>
    <cellStyle name="Notas 3 3 2 2 3 3 2" xfId="36685"/>
    <cellStyle name="Notas 3 3 2 2 3 3 3" xfId="36686"/>
    <cellStyle name="Notas 3 3 2 2 3 3 4" xfId="36687"/>
    <cellStyle name="Notas 3 3 2 2 3 4" xfId="36688"/>
    <cellStyle name="Notas 3 3 2 2 3 5" xfId="36689"/>
    <cellStyle name="Notas 3 3 2 2 3 6" xfId="36690"/>
    <cellStyle name="Notas 3 3 2 2 4" xfId="36691"/>
    <cellStyle name="Notas 3 3 2 2 5" xfId="36692"/>
    <cellStyle name="Notas 3 3 2 2 6" xfId="36693"/>
    <cellStyle name="Notas 3 3 2 3" xfId="36694"/>
    <cellStyle name="Notas 3 3 2 4" xfId="36695"/>
    <cellStyle name="Notas 3 3 3" xfId="36696"/>
    <cellStyle name="Notas 3 3 3 2" xfId="36697"/>
    <cellStyle name="Notas 3 3 3 2 2" xfId="36698"/>
    <cellStyle name="Notas 3 3 3 2 2 2" xfId="36699"/>
    <cellStyle name="Notas 3 3 3 2 2 2 2" xfId="36700"/>
    <cellStyle name="Notas 3 3 3 2 2 2 3" xfId="36701"/>
    <cellStyle name="Notas 3 3 3 2 2 2 4" xfId="36702"/>
    <cellStyle name="Notas 3 3 3 2 2 3" xfId="36703"/>
    <cellStyle name="Notas 3 3 3 2 2 3 2" xfId="36704"/>
    <cellStyle name="Notas 3 3 3 2 2 3 3" xfId="36705"/>
    <cellStyle name="Notas 3 3 3 2 2 3 4" xfId="36706"/>
    <cellStyle name="Notas 3 3 3 2 2 4" xfId="36707"/>
    <cellStyle name="Notas 3 3 3 2 2 5" xfId="36708"/>
    <cellStyle name="Notas 3 3 3 2 2 6" xfId="36709"/>
    <cellStyle name="Notas 3 3 3 2 3" xfId="36710"/>
    <cellStyle name="Notas 3 3 3 2 3 2" xfId="36711"/>
    <cellStyle name="Notas 3 3 3 2 3 2 2" xfId="36712"/>
    <cellStyle name="Notas 3 3 3 2 3 2 3" xfId="36713"/>
    <cellStyle name="Notas 3 3 3 2 3 2 4" xfId="36714"/>
    <cellStyle name="Notas 3 3 3 2 3 3" xfId="36715"/>
    <cellStyle name="Notas 3 3 3 2 3 3 2" xfId="36716"/>
    <cellStyle name="Notas 3 3 3 2 3 3 3" xfId="36717"/>
    <cellStyle name="Notas 3 3 3 2 3 3 4" xfId="36718"/>
    <cellStyle name="Notas 3 3 3 2 3 4" xfId="36719"/>
    <cellStyle name="Notas 3 3 3 2 3 5" xfId="36720"/>
    <cellStyle name="Notas 3 3 3 2 3 6" xfId="36721"/>
    <cellStyle name="Notas 3 3 3 2 4" xfId="36722"/>
    <cellStyle name="Notas 3 3 3 2 5" xfId="36723"/>
    <cellStyle name="Notas 3 3 3 2 6" xfId="36724"/>
    <cellStyle name="Notas 3 3 3 3" xfId="36725"/>
    <cellStyle name="Notas 3 3 3 4" xfId="36726"/>
    <cellStyle name="Notas 3 3 4" xfId="36727"/>
    <cellStyle name="Notas 3 3 4 2" xfId="36728"/>
    <cellStyle name="Notas 3 3 4 2 2" xfId="36729"/>
    <cellStyle name="Notas 3 3 4 2 2 2" xfId="36730"/>
    <cellStyle name="Notas 3 3 4 2 2 2 2" xfId="36731"/>
    <cellStyle name="Notas 3 3 4 2 2 2 3" xfId="36732"/>
    <cellStyle name="Notas 3 3 4 2 2 2 4" xfId="36733"/>
    <cellStyle name="Notas 3 3 4 2 2 3" xfId="36734"/>
    <cellStyle name="Notas 3 3 4 2 2 3 2" xfId="36735"/>
    <cellStyle name="Notas 3 3 4 2 2 3 3" xfId="36736"/>
    <cellStyle name="Notas 3 3 4 2 2 3 4" xfId="36737"/>
    <cellStyle name="Notas 3 3 4 2 2 4" xfId="36738"/>
    <cellStyle name="Notas 3 3 4 2 2 5" xfId="36739"/>
    <cellStyle name="Notas 3 3 4 2 2 6" xfId="36740"/>
    <cellStyle name="Notas 3 3 4 2 3" xfId="36741"/>
    <cellStyle name="Notas 3 3 4 2 3 2" xfId="36742"/>
    <cellStyle name="Notas 3 3 4 2 3 2 2" xfId="36743"/>
    <cellStyle name="Notas 3 3 4 2 3 2 3" xfId="36744"/>
    <cellStyle name="Notas 3 3 4 2 3 2 4" xfId="36745"/>
    <cellStyle name="Notas 3 3 4 2 3 3" xfId="36746"/>
    <cellStyle name="Notas 3 3 4 2 3 3 2" xfId="36747"/>
    <cellStyle name="Notas 3 3 4 2 3 3 3" xfId="36748"/>
    <cellStyle name="Notas 3 3 4 2 3 3 4" xfId="36749"/>
    <cellStyle name="Notas 3 3 4 2 3 4" xfId="36750"/>
    <cellStyle name="Notas 3 3 4 2 3 5" xfId="36751"/>
    <cellStyle name="Notas 3 3 4 2 3 6" xfId="36752"/>
    <cellStyle name="Notas 3 3 4 2 4" xfId="36753"/>
    <cellStyle name="Notas 3 3 4 2 5" xfId="36754"/>
    <cellStyle name="Notas 3 3 4 2 6" xfId="36755"/>
    <cellStyle name="Notas 3 3 4 3" xfId="36756"/>
    <cellStyle name="Notas 3 3 4 4" xfId="36757"/>
    <cellStyle name="Notas 3 3 5" xfId="36758"/>
    <cellStyle name="Notas 3 3 5 2" xfId="36759"/>
    <cellStyle name="Notas 3 3 5 2 2" xfId="36760"/>
    <cellStyle name="Notas 3 3 5 2 2 2" xfId="36761"/>
    <cellStyle name="Notas 3 3 5 2 2 2 2" xfId="36762"/>
    <cellStyle name="Notas 3 3 5 2 2 2 3" xfId="36763"/>
    <cellStyle name="Notas 3 3 5 2 2 2 4" xfId="36764"/>
    <cellStyle name="Notas 3 3 5 2 2 3" xfId="36765"/>
    <cellStyle name="Notas 3 3 5 2 2 3 2" xfId="36766"/>
    <cellStyle name="Notas 3 3 5 2 2 3 3" xfId="36767"/>
    <cellStyle name="Notas 3 3 5 2 2 3 4" xfId="36768"/>
    <cellStyle name="Notas 3 3 5 2 2 4" xfId="36769"/>
    <cellStyle name="Notas 3 3 5 2 2 5" xfId="36770"/>
    <cellStyle name="Notas 3 3 5 2 2 6" xfId="36771"/>
    <cellStyle name="Notas 3 3 5 2 3" xfId="36772"/>
    <cellStyle name="Notas 3 3 5 2 3 2" xfId="36773"/>
    <cellStyle name="Notas 3 3 5 2 3 2 2" xfId="36774"/>
    <cellStyle name="Notas 3 3 5 2 3 2 3" xfId="36775"/>
    <cellStyle name="Notas 3 3 5 2 3 2 4" xfId="36776"/>
    <cellStyle name="Notas 3 3 5 2 3 3" xfId="36777"/>
    <cellStyle name="Notas 3 3 5 2 3 3 2" xfId="36778"/>
    <cellStyle name="Notas 3 3 5 2 3 3 3" xfId="36779"/>
    <cellStyle name="Notas 3 3 5 2 3 3 4" xfId="36780"/>
    <cellStyle name="Notas 3 3 5 2 3 4" xfId="36781"/>
    <cellStyle name="Notas 3 3 5 2 3 5" xfId="36782"/>
    <cellStyle name="Notas 3 3 5 2 3 6" xfId="36783"/>
    <cellStyle name="Notas 3 3 5 2 4" xfId="36784"/>
    <cellStyle name="Notas 3 3 5 2 5" xfId="36785"/>
    <cellStyle name="Notas 3 3 5 2 6" xfId="36786"/>
    <cellStyle name="Notas 3 3 5 3" xfId="36787"/>
    <cellStyle name="Notas 3 3 5 4" xfId="36788"/>
    <cellStyle name="Notas 3 3 6" xfId="36789"/>
    <cellStyle name="Notas 3 3 6 2" xfId="36790"/>
    <cellStyle name="Notas 3 3 6 2 2" xfId="36791"/>
    <cellStyle name="Notas 3 3 6 2 2 2" xfId="36792"/>
    <cellStyle name="Notas 3 3 6 2 2 3" xfId="36793"/>
    <cellStyle name="Notas 3 3 6 2 2 4" xfId="36794"/>
    <cellStyle name="Notas 3 3 6 2 3" xfId="36795"/>
    <cellStyle name="Notas 3 3 6 2 3 2" xfId="36796"/>
    <cellStyle name="Notas 3 3 6 2 3 3" xfId="36797"/>
    <cellStyle name="Notas 3 3 6 2 3 4" xfId="36798"/>
    <cellStyle name="Notas 3 3 6 2 4" xfId="36799"/>
    <cellStyle name="Notas 3 3 6 2 5" xfId="36800"/>
    <cellStyle name="Notas 3 3 6 2 6" xfId="36801"/>
    <cellStyle name="Notas 3 3 6 3" xfId="36802"/>
    <cellStyle name="Notas 3 3 6 3 2" xfId="36803"/>
    <cellStyle name="Notas 3 3 6 3 2 2" xfId="36804"/>
    <cellStyle name="Notas 3 3 6 3 2 3" xfId="36805"/>
    <cellStyle name="Notas 3 3 6 3 2 4" xfId="36806"/>
    <cellStyle name="Notas 3 3 6 3 3" xfId="36807"/>
    <cellStyle name="Notas 3 3 6 3 3 2" xfId="36808"/>
    <cellStyle name="Notas 3 3 6 3 3 3" xfId="36809"/>
    <cellStyle name="Notas 3 3 6 3 3 4" xfId="36810"/>
    <cellStyle name="Notas 3 3 6 3 4" xfId="36811"/>
    <cellStyle name="Notas 3 3 6 3 5" xfId="36812"/>
    <cellStyle name="Notas 3 3 6 3 6" xfId="36813"/>
    <cellStyle name="Notas 3 3 6 4" xfId="36814"/>
    <cellStyle name="Notas 3 3 6 4 2" xfId="36815"/>
    <cellStyle name="Notas 3 3 6 4 3" xfId="36816"/>
    <cellStyle name="Notas 3 3 6 4 4" xfId="36817"/>
    <cellStyle name="Notas 3 3 6 5" xfId="36818"/>
    <cellStyle name="Notas 3 3 6 6" xfId="36819"/>
    <cellStyle name="Notas 3 3 7" xfId="36820"/>
    <cellStyle name="Notas 3 3 7 2" xfId="36821"/>
    <cellStyle name="Notas 3 3 7 2 2" xfId="36822"/>
    <cellStyle name="Notas 3 3 7 2 2 2" xfId="36823"/>
    <cellStyle name="Notas 3 3 7 2 2 3" xfId="36824"/>
    <cellStyle name="Notas 3 3 7 2 2 4" xfId="36825"/>
    <cellStyle name="Notas 3 3 7 2 3" xfId="36826"/>
    <cellStyle name="Notas 3 3 7 2 3 2" xfId="36827"/>
    <cellStyle name="Notas 3 3 7 2 3 3" xfId="36828"/>
    <cellStyle name="Notas 3 3 7 2 3 4" xfId="36829"/>
    <cellStyle name="Notas 3 3 7 2 4" xfId="36830"/>
    <cellStyle name="Notas 3 3 7 2 5" xfId="36831"/>
    <cellStyle name="Notas 3 3 7 2 6" xfId="36832"/>
    <cellStyle name="Notas 3 3 7 3" xfId="36833"/>
    <cellStyle name="Notas 3 3 7 3 2" xfId="36834"/>
    <cellStyle name="Notas 3 3 7 3 2 2" xfId="36835"/>
    <cellStyle name="Notas 3 3 7 3 2 3" xfId="36836"/>
    <cellStyle name="Notas 3 3 7 3 2 4" xfId="36837"/>
    <cellStyle name="Notas 3 3 7 3 3" xfId="36838"/>
    <cellStyle name="Notas 3 3 7 3 3 2" xfId="36839"/>
    <cellStyle name="Notas 3 3 7 3 3 3" xfId="36840"/>
    <cellStyle name="Notas 3 3 7 3 3 4" xfId="36841"/>
    <cellStyle name="Notas 3 3 7 3 4" xfId="36842"/>
    <cellStyle name="Notas 3 3 7 3 5" xfId="36843"/>
    <cellStyle name="Notas 3 3 7 3 6" xfId="36844"/>
    <cellStyle name="Notas 3 3 7 4" xfId="36845"/>
    <cellStyle name="Notas 3 3 7 4 2" xfId="36846"/>
    <cellStyle name="Notas 3 3 7 4 3" xfId="36847"/>
    <cellStyle name="Notas 3 3 7 4 4" xfId="36848"/>
    <cellStyle name="Notas 3 3 7 5" xfId="36849"/>
    <cellStyle name="Notas 3 3 7 6" xfId="36850"/>
    <cellStyle name="Notas 3 3 8" xfId="36851"/>
    <cellStyle name="Notas 3 3 8 2" xfId="36852"/>
    <cellStyle name="Notas 3 3 8 2 2" xfId="36853"/>
    <cellStyle name="Notas 3 3 8 2 2 2" xfId="36854"/>
    <cellStyle name="Notas 3 3 8 2 2 3" xfId="36855"/>
    <cellStyle name="Notas 3 3 8 2 2 4" xfId="36856"/>
    <cellStyle name="Notas 3 3 8 2 3" xfId="36857"/>
    <cellStyle name="Notas 3 3 8 2 3 2" xfId="36858"/>
    <cellStyle name="Notas 3 3 8 2 3 3" xfId="36859"/>
    <cellStyle name="Notas 3 3 8 2 3 4" xfId="36860"/>
    <cellStyle name="Notas 3 3 8 2 4" xfId="36861"/>
    <cellStyle name="Notas 3 3 8 2 5" xfId="36862"/>
    <cellStyle name="Notas 3 3 8 2 6" xfId="36863"/>
    <cellStyle name="Notas 3 3 8 3" xfId="36864"/>
    <cellStyle name="Notas 3 3 8 3 2" xfId="36865"/>
    <cellStyle name="Notas 3 3 8 3 2 2" xfId="36866"/>
    <cellStyle name="Notas 3 3 8 3 2 3" xfId="36867"/>
    <cellStyle name="Notas 3 3 8 3 2 4" xfId="36868"/>
    <cellStyle name="Notas 3 3 8 3 3" xfId="36869"/>
    <cellStyle name="Notas 3 3 8 3 3 2" xfId="36870"/>
    <cellStyle name="Notas 3 3 8 3 3 3" xfId="36871"/>
    <cellStyle name="Notas 3 3 8 3 3 4" xfId="36872"/>
    <cellStyle name="Notas 3 3 8 3 4" xfId="36873"/>
    <cellStyle name="Notas 3 3 8 3 5" xfId="36874"/>
    <cellStyle name="Notas 3 3 8 3 6" xfId="36875"/>
    <cellStyle name="Notas 3 3 8 4" xfId="36876"/>
    <cellStyle name="Notas 3 3 8 4 2" xfId="36877"/>
    <cellStyle name="Notas 3 3 8 4 3" xfId="36878"/>
    <cellStyle name="Notas 3 3 8 4 4" xfId="36879"/>
    <cellStyle name="Notas 3 3 8 5" xfId="36880"/>
    <cellStyle name="Notas 3 3 8 6" xfId="36881"/>
    <cellStyle name="Notas 3 3 9" xfId="36882"/>
    <cellStyle name="Notas 3 3 9 2" xfId="36883"/>
    <cellStyle name="Notas 3 3 9 2 2" xfId="36884"/>
    <cellStyle name="Notas 3 3 9 2 2 2" xfId="36885"/>
    <cellStyle name="Notas 3 3 9 2 2 3" xfId="36886"/>
    <cellStyle name="Notas 3 3 9 2 2 4" xfId="36887"/>
    <cellStyle name="Notas 3 3 9 2 3" xfId="36888"/>
    <cellStyle name="Notas 3 3 9 2 3 2" xfId="36889"/>
    <cellStyle name="Notas 3 3 9 2 3 3" xfId="36890"/>
    <cellStyle name="Notas 3 3 9 2 3 4" xfId="36891"/>
    <cellStyle name="Notas 3 3 9 2 4" xfId="36892"/>
    <cellStyle name="Notas 3 3 9 2 5" xfId="36893"/>
    <cellStyle name="Notas 3 3 9 2 6" xfId="36894"/>
    <cellStyle name="Notas 3 3 9 3" xfId="36895"/>
    <cellStyle name="Notas 3 3 9 3 2" xfId="36896"/>
    <cellStyle name="Notas 3 3 9 3 2 2" xfId="36897"/>
    <cellStyle name="Notas 3 3 9 3 2 3" xfId="36898"/>
    <cellStyle name="Notas 3 3 9 3 2 4" xfId="36899"/>
    <cellStyle name="Notas 3 3 9 3 3" xfId="36900"/>
    <cellStyle name="Notas 3 3 9 3 3 2" xfId="36901"/>
    <cellStyle name="Notas 3 3 9 3 3 3" xfId="36902"/>
    <cellStyle name="Notas 3 3 9 3 3 4" xfId="36903"/>
    <cellStyle name="Notas 3 3 9 3 4" xfId="36904"/>
    <cellStyle name="Notas 3 3 9 3 5" xfId="36905"/>
    <cellStyle name="Notas 3 3 9 3 6" xfId="36906"/>
    <cellStyle name="Notas 3 3 9 4" xfId="36907"/>
    <cellStyle name="Notas 3 3 9 4 2" xfId="36908"/>
    <cellStyle name="Notas 3 3 9 4 3" xfId="36909"/>
    <cellStyle name="Notas 3 3 9 4 4" xfId="36910"/>
    <cellStyle name="Notas 3 3 9 5" xfId="36911"/>
    <cellStyle name="Notas 3 3 9 6" xfId="36912"/>
    <cellStyle name="Notas 3 4" xfId="36913"/>
    <cellStyle name="Notas 3 4 10" xfId="36914"/>
    <cellStyle name="Notas 3 4 10 2" xfId="36915"/>
    <cellStyle name="Notas 3 4 10 2 2" xfId="36916"/>
    <cellStyle name="Notas 3 4 10 2 2 2" xfId="36917"/>
    <cellStyle name="Notas 3 4 10 2 2 3" xfId="36918"/>
    <cellStyle name="Notas 3 4 10 2 2 4" xfId="36919"/>
    <cellStyle name="Notas 3 4 10 2 3" xfId="36920"/>
    <cellStyle name="Notas 3 4 10 2 3 2" xfId="36921"/>
    <cellStyle name="Notas 3 4 10 2 3 3" xfId="36922"/>
    <cellStyle name="Notas 3 4 10 2 3 4" xfId="36923"/>
    <cellStyle name="Notas 3 4 10 2 4" xfId="36924"/>
    <cellStyle name="Notas 3 4 10 2 5" xfId="36925"/>
    <cellStyle name="Notas 3 4 10 2 6" xfId="36926"/>
    <cellStyle name="Notas 3 4 10 3" xfId="36927"/>
    <cellStyle name="Notas 3 4 10 3 2" xfId="36928"/>
    <cellStyle name="Notas 3 4 10 3 2 2" xfId="36929"/>
    <cellStyle name="Notas 3 4 10 3 2 3" xfId="36930"/>
    <cellStyle name="Notas 3 4 10 3 2 4" xfId="36931"/>
    <cellStyle name="Notas 3 4 10 3 3" xfId="36932"/>
    <cellStyle name="Notas 3 4 10 3 3 2" xfId="36933"/>
    <cellStyle name="Notas 3 4 10 3 3 3" xfId="36934"/>
    <cellStyle name="Notas 3 4 10 3 3 4" xfId="36935"/>
    <cellStyle name="Notas 3 4 10 3 4" xfId="36936"/>
    <cellStyle name="Notas 3 4 10 3 5" xfId="36937"/>
    <cellStyle name="Notas 3 4 10 3 6" xfId="36938"/>
    <cellStyle name="Notas 3 4 10 4" xfId="36939"/>
    <cellStyle name="Notas 3 4 10 5" xfId="36940"/>
    <cellStyle name="Notas 3 4 10 6" xfId="36941"/>
    <cellStyle name="Notas 3 4 11" xfId="36942"/>
    <cellStyle name="Notas 3 4 12" xfId="36943"/>
    <cellStyle name="Notas 3 4 2" xfId="36944"/>
    <cellStyle name="Notas 3 4 2 2" xfId="36945"/>
    <cellStyle name="Notas 3 4 2 2 2" xfId="36946"/>
    <cellStyle name="Notas 3 4 2 2 2 2" xfId="36947"/>
    <cellStyle name="Notas 3 4 2 2 2 2 2" xfId="36948"/>
    <cellStyle name="Notas 3 4 2 2 2 2 3" xfId="36949"/>
    <cellStyle name="Notas 3 4 2 2 2 2 4" xfId="36950"/>
    <cellStyle name="Notas 3 4 2 2 2 3" xfId="36951"/>
    <cellStyle name="Notas 3 4 2 2 2 3 2" xfId="36952"/>
    <cellStyle name="Notas 3 4 2 2 2 3 3" xfId="36953"/>
    <cellStyle name="Notas 3 4 2 2 2 3 4" xfId="36954"/>
    <cellStyle name="Notas 3 4 2 2 2 4" xfId="36955"/>
    <cellStyle name="Notas 3 4 2 2 2 5" xfId="36956"/>
    <cellStyle name="Notas 3 4 2 2 2 6" xfId="36957"/>
    <cellStyle name="Notas 3 4 2 2 3" xfId="36958"/>
    <cellStyle name="Notas 3 4 2 2 3 2" xfId="36959"/>
    <cellStyle name="Notas 3 4 2 2 3 2 2" xfId="36960"/>
    <cellStyle name="Notas 3 4 2 2 3 2 3" xfId="36961"/>
    <cellStyle name="Notas 3 4 2 2 3 2 4" xfId="36962"/>
    <cellStyle name="Notas 3 4 2 2 3 3" xfId="36963"/>
    <cellStyle name="Notas 3 4 2 2 3 3 2" xfId="36964"/>
    <cellStyle name="Notas 3 4 2 2 3 3 3" xfId="36965"/>
    <cellStyle name="Notas 3 4 2 2 3 3 4" xfId="36966"/>
    <cellStyle name="Notas 3 4 2 2 3 4" xfId="36967"/>
    <cellStyle name="Notas 3 4 2 2 3 5" xfId="36968"/>
    <cellStyle name="Notas 3 4 2 2 3 6" xfId="36969"/>
    <cellStyle name="Notas 3 4 2 2 4" xfId="36970"/>
    <cellStyle name="Notas 3 4 2 2 5" xfId="36971"/>
    <cellStyle name="Notas 3 4 2 2 6" xfId="36972"/>
    <cellStyle name="Notas 3 4 2 3" xfId="36973"/>
    <cellStyle name="Notas 3 4 2 4" xfId="36974"/>
    <cellStyle name="Notas 3 4 3" xfId="36975"/>
    <cellStyle name="Notas 3 4 3 2" xfId="36976"/>
    <cellStyle name="Notas 3 4 3 2 2" xfId="36977"/>
    <cellStyle name="Notas 3 4 3 2 2 2" xfId="36978"/>
    <cellStyle name="Notas 3 4 3 2 2 2 2" xfId="36979"/>
    <cellStyle name="Notas 3 4 3 2 2 2 3" xfId="36980"/>
    <cellStyle name="Notas 3 4 3 2 2 2 4" xfId="36981"/>
    <cellStyle name="Notas 3 4 3 2 2 3" xfId="36982"/>
    <cellStyle name="Notas 3 4 3 2 2 3 2" xfId="36983"/>
    <cellStyle name="Notas 3 4 3 2 2 3 3" xfId="36984"/>
    <cellStyle name="Notas 3 4 3 2 2 3 4" xfId="36985"/>
    <cellStyle name="Notas 3 4 3 2 2 4" xfId="36986"/>
    <cellStyle name="Notas 3 4 3 2 2 5" xfId="36987"/>
    <cellStyle name="Notas 3 4 3 2 2 6" xfId="36988"/>
    <cellStyle name="Notas 3 4 3 2 3" xfId="36989"/>
    <cellStyle name="Notas 3 4 3 2 3 2" xfId="36990"/>
    <cellStyle name="Notas 3 4 3 2 3 2 2" xfId="36991"/>
    <cellStyle name="Notas 3 4 3 2 3 2 3" xfId="36992"/>
    <cellStyle name="Notas 3 4 3 2 3 2 4" xfId="36993"/>
    <cellStyle name="Notas 3 4 3 2 3 3" xfId="36994"/>
    <cellStyle name="Notas 3 4 3 2 3 3 2" xfId="36995"/>
    <cellStyle name="Notas 3 4 3 2 3 3 3" xfId="36996"/>
    <cellStyle name="Notas 3 4 3 2 3 3 4" xfId="36997"/>
    <cellStyle name="Notas 3 4 3 2 3 4" xfId="36998"/>
    <cellStyle name="Notas 3 4 3 2 3 5" xfId="36999"/>
    <cellStyle name="Notas 3 4 3 2 3 6" xfId="37000"/>
    <cellStyle name="Notas 3 4 3 2 4" xfId="37001"/>
    <cellStyle name="Notas 3 4 3 2 5" xfId="37002"/>
    <cellStyle name="Notas 3 4 3 2 6" xfId="37003"/>
    <cellStyle name="Notas 3 4 3 3" xfId="37004"/>
    <cellStyle name="Notas 3 4 3 4" xfId="37005"/>
    <cellStyle name="Notas 3 4 4" xfId="37006"/>
    <cellStyle name="Notas 3 4 4 2" xfId="37007"/>
    <cellStyle name="Notas 3 4 4 2 2" xfId="37008"/>
    <cellStyle name="Notas 3 4 4 2 2 2" xfId="37009"/>
    <cellStyle name="Notas 3 4 4 2 2 2 2" xfId="37010"/>
    <cellStyle name="Notas 3 4 4 2 2 2 3" xfId="37011"/>
    <cellStyle name="Notas 3 4 4 2 2 2 4" xfId="37012"/>
    <cellStyle name="Notas 3 4 4 2 2 3" xfId="37013"/>
    <cellStyle name="Notas 3 4 4 2 2 3 2" xfId="37014"/>
    <cellStyle name="Notas 3 4 4 2 2 3 3" xfId="37015"/>
    <cellStyle name="Notas 3 4 4 2 2 3 4" xfId="37016"/>
    <cellStyle name="Notas 3 4 4 2 2 4" xfId="37017"/>
    <cellStyle name="Notas 3 4 4 2 2 5" xfId="37018"/>
    <cellStyle name="Notas 3 4 4 2 2 6" xfId="37019"/>
    <cellStyle name="Notas 3 4 4 2 3" xfId="37020"/>
    <cellStyle name="Notas 3 4 4 2 3 2" xfId="37021"/>
    <cellStyle name="Notas 3 4 4 2 3 2 2" xfId="37022"/>
    <cellStyle name="Notas 3 4 4 2 3 2 3" xfId="37023"/>
    <cellStyle name="Notas 3 4 4 2 3 2 4" xfId="37024"/>
    <cellStyle name="Notas 3 4 4 2 3 3" xfId="37025"/>
    <cellStyle name="Notas 3 4 4 2 3 3 2" xfId="37026"/>
    <cellStyle name="Notas 3 4 4 2 3 3 3" xfId="37027"/>
    <cellStyle name="Notas 3 4 4 2 3 3 4" xfId="37028"/>
    <cellStyle name="Notas 3 4 4 2 3 4" xfId="37029"/>
    <cellStyle name="Notas 3 4 4 2 3 5" xfId="37030"/>
    <cellStyle name="Notas 3 4 4 2 3 6" xfId="37031"/>
    <cellStyle name="Notas 3 4 4 2 4" xfId="37032"/>
    <cellStyle name="Notas 3 4 4 2 5" xfId="37033"/>
    <cellStyle name="Notas 3 4 4 2 6" xfId="37034"/>
    <cellStyle name="Notas 3 4 4 3" xfId="37035"/>
    <cellStyle name="Notas 3 4 4 4" xfId="37036"/>
    <cellStyle name="Notas 3 4 5" xfId="37037"/>
    <cellStyle name="Notas 3 4 5 2" xfId="37038"/>
    <cellStyle name="Notas 3 4 5 2 2" xfId="37039"/>
    <cellStyle name="Notas 3 4 5 2 2 2" xfId="37040"/>
    <cellStyle name="Notas 3 4 5 2 2 2 2" xfId="37041"/>
    <cellStyle name="Notas 3 4 5 2 2 2 3" xfId="37042"/>
    <cellStyle name="Notas 3 4 5 2 2 2 4" xfId="37043"/>
    <cellStyle name="Notas 3 4 5 2 2 3" xfId="37044"/>
    <cellStyle name="Notas 3 4 5 2 2 3 2" xfId="37045"/>
    <cellStyle name="Notas 3 4 5 2 2 3 3" xfId="37046"/>
    <cellStyle name="Notas 3 4 5 2 2 3 4" xfId="37047"/>
    <cellStyle name="Notas 3 4 5 2 2 4" xfId="37048"/>
    <cellStyle name="Notas 3 4 5 2 2 5" xfId="37049"/>
    <cellStyle name="Notas 3 4 5 2 2 6" xfId="37050"/>
    <cellStyle name="Notas 3 4 5 2 3" xfId="37051"/>
    <cellStyle name="Notas 3 4 5 2 3 2" xfId="37052"/>
    <cellStyle name="Notas 3 4 5 2 3 2 2" xfId="37053"/>
    <cellStyle name="Notas 3 4 5 2 3 2 3" xfId="37054"/>
    <cellStyle name="Notas 3 4 5 2 3 2 4" xfId="37055"/>
    <cellStyle name="Notas 3 4 5 2 3 3" xfId="37056"/>
    <cellStyle name="Notas 3 4 5 2 3 3 2" xfId="37057"/>
    <cellStyle name="Notas 3 4 5 2 3 3 3" xfId="37058"/>
    <cellStyle name="Notas 3 4 5 2 3 3 4" xfId="37059"/>
    <cellStyle name="Notas 3 4 5 2 3 4" xfId="37060"/>
    <cellStyle name="Notas 3 4 5 2 3 5" xfId="37061"/>
    <cellStyle name="Notas 3 4 5 2 3 6" xfId="37062"/>
    <cellStyle name="Notas 3 4 5 2 4" xfId="37063"/>
    <cellStyle name="Notas 3 4 5 2 5" xfId="37064"/>
    <cellStyle name="Notas 3 4 5 2 6" xfId="37065"/>
    <cellStyle name="Notas 3 4 5 3" xfId="37066"/>
    <cellStyle name="Notas 3 4 5 4" xfId="37067"/>
    <cellStyle name="Notas 3 4 6" xfId="37068"/>
    <cellStyle name="Notas 3 4 6 2" xfId="37069"/>
    <cellStyle name="Notas 3 4 6 2 2" xfId="37070"/>
    <cellStyle name="Notas 3 4 6 2 2 2" xfId="37071"/>
    <cellStyle name="Notas 3 4 6 2 2 3" xfId="37072"/>
    <cellStyle name="Notas 3 4 6 2 2 4" xfId="37073"/>
    <cellStyle name="Notas 3 4 6 2 3" xfId="37074"/>
    <cellStyle name="Notas 3 4 6 2 3 2" xfId="37075"/>
    <cellStyle name="Notas 3 4 6 2 3 3" xfId="37076"/>
    <cellStyle name="Notas 3 4 6 2 3 4" xfId="37077"/>
    <cellStyle name="Notas 3 4 6 2 4" xfId="37078"/>
    <cellStyle name="Notas 3 4 6 2 5" xfId="37079"/>
    <cellStyle name="Notas 3 4 6 2 6" xfId="37080"/>
    <cellStyle name="Notas 3 4 6 3" xfId="37081"/>
    <cellStyle name="Notas 3 4 6 3 2" xfId="37082"/>
    <cellStyle name="Notas 3 4 6 3 2 2" xfId="37083"/>
    <cellStyle name="Notas 3 4 6 3 2 3" xfId="37084"/>
    <cellStyle name="Notas 3 4 6 3 2 4" xfId="37085"/>
    <cellStyle name="Notas 3 4 6 3 3" xfId="37086"/>
    <cellStyle name="Notas 3 4 6 3 3 2" xfId="37087"/>
    <cellStyle name="Notas 3 4 6 3 3 3" xfId="37088"/>
    <cellStyle name="Notas 3 4 6 3 3 4" xfId="37089"/>
    <cellStyle name="Notas 3 4 6 3 4" xfId="37090"/>
    <cellStyle name="Notas 3 4 6 3 5" xfId="37091"/>
    <cellStyle name="Notas 3 4 6 3 6" xfId="37092"/>
    <cellStyle name="Notas 3 4 6 4" xfId="37093"/>
    <cellStyle name="Notas 3 4 6 4 2" xfId="37094"/>
    <cellStyle name="Notas 3 4 6 4 3" xfId="37095"/>
    <cellStyle name="Notas 3 4 6 4 4" xfId="37096"/>
    <cellStyle name="Notas 3 4 6 5" xfId="37097"/>
    <cellStyle name="Notas 3 4 6 6" xfId="37098"/>
    <cellStyle name="Notas 3 4 7" xfId="37099"/>
    <cellStyle name="Notas 3 4 7 2" xfId="37100"/>
    <cellStyle name="Notas 3 4 7 2 2" xfId="37101"/>
    <cellStyle name="Notas 3 4 7 2 2 2" xfId="37102"/>
    <cellStyle name="Notas 3 4 7 2 2 3" xfId="37103"/>
    <cellStyle name="Notas 3 4 7 2 2 4" xfId="37104"/>
    <cellStyle name="Notas 3 4 7 2 3" xfId="37105"/>
    <cellStyle name="Notas 3 4 7 2 3 2" xfId="37106"/>
    <cellStyle name="Notas 3 4 7 2 3 3" xfId="37107"/>
    <cellStyle name="Notas 3 4 7 2 3 4" xfId="37108"/>
    <cellStyle name="Notas 3 4 7 2 4" xfId="37109"/>
    <cellStyle name="Notas 3 4 7 2 5" xfId="37110"/>
    <cellStyle name="Notas 3 4 7 2 6" xfId="37111"/>
    <cellStyle name="Notas 3 4 7 3" xfId="37112"/>
    <cellStyle name="Notas 3 4 7 3 2" xfId="37113"/>
    <cellStyle name="Notas 3 4 7 3 2 2" xfId="37114"/>
    <cellStyle name="Notas 3 4 7 3 2 3" xfId="37115"/>
    <cellStyle name="Notas 3 4 7 3 2 4" xfId="37116"/>
    <cellStyle name="Notas 3 4 7 3 3" xfId="37117"/>
    <cellStyle name="Notas 3 4 7 3 3 2" xfId="37118"/>
    <cellStyle name="Notas 3 4 7 3 3 3" xfId="37119"/>
    <cellStyle name="Notas 3 4 7 3 3 4" xfId="37120"/>
    <cellStyle name="Notas 3 4 7 3 4" xfId="37121"/>
    <cellStyle name="Notas 3 4 7 3 5" xfId="37122"/>
    <cellStyle name="Notas 3 4 7 3 6" xfId="37123"/>
    <cellStyle name="Notas 3 4 7 4" xfId="37124"/>
    <cellStyle name="Notas 3 4 7 4 2" xfId="37125"/>
    <cellStyle name="Notas 3 4 7 4 3" xfId="37126"/>
    <cellStyle name="Notas 3 4 7 4 4" xfId="37127"/>
    <cellStyle name="Notas 3 4 7 5" xfId="37128"/>
    <cellStyle name="Notas 3 4 7 6" xfId="37129"/>
    <cellStyle name="Notas 3 4 8" xfId="37130"/>
    <cellStyle name="Notas 3 4 8 2" xfId="37131"/>
    <cellStyle name="Notas 3 4 8 2 2" xfId="37132"/>
    <cellStyle name="Notas 3 4 8 2 2 2" xfId="37133"/>
    <cellStyle name="Notas 3 4 8 2 2 3" xfId="37134"/>
    <cellStyle name="Notas 3 4 8 2 2 4" xfId="37135"/>
    <cellStyle name="Notas 3 4 8 2 3" xfId="37136"/>
    <cellStyle name="Notas 3 4 8 2 3 2" xfId="37137"/>
    <cellStyle name="Notas 3 4 8 2 3 3" xfId="37138"/>
    <cellStyle name="Notas 3 4 8 2 3 4" xfId="37139"/>
    <cellStyle name="Notas 3 4 8 2 4" xfId="37140"/>
    <cellStyle name="Notas 3 4 8 2 5" xfId="37141"/>
    <cellStyle name="Notas 3 4 8 2 6" xfId="37142"/>
    <cellStyle name="Notas 3 4 8 3" xfId="37143"/>
    <cellStyle name="Notas 3 4 8 3 2" xfId="37144"/>
    <cellStyle name="Notas 3 4 8 3 2 2" xfId="37145"/>
    <cellStyle name="Notas 3 4 8 3 2 3" xfId="37146"/>
    <cellStyle name="Notas 3 4 8 3 2 4" xfId="37147"/>
    <cellStyle name="Notas 3 4 8 3 3" xfId="37148"/>
    <cellStyle name="Notas 3 4 8 3 3 2" xfId="37149"/>
    <cellStyle name="Notas 3 4 8 3 3 3" xfId="37150"/>
    <cellStyle name="Notas 3 4 8 3 3 4" xfId="37151"/>
    <cellStyle name="Notas 3 4 8 3 4" xfId="37152"/>
    <cellStyle name="Notas 3 4 8 3 5" xfId="37153"/>
    <cellStyle name="Notas 3 4 8 3 6" xfId="37154"/>
    <cellStyle name="Notas 3 4 8 4" xfId="37155"/>
    <cellStyle name="Notas 3 4 8 4 2" xfId="37156"/>
    <cellStyle name="Notas 3 4 8 4 3" xfId="37157"/>
    <cellStyle name="Notas 3 4 8 4 4" xfId="37158"/>
    <cellStyle name="Notas 3 4 8 5" xfId="37159"/>
    <cellStyle name="Notas 3 4 8 6" xfId="37160"/>
    <cellStyle name="Notas 3 4 9" xfId="37161"/>
    <cellStyle name="Notas 3 4 9 2" xfId="37162"/>
    <cellStyle name="Notas 3 4 9 2 2" xfId="37163"/>
    <cellStyle name="Notas 3 4 9 2 2 2" xfId="37164"/>
    <cellStyle name="Notas 3 4 9 2 2 3" xfId="37165"/>
    <cellStyle name="Notas 3 4 9 2 2 4" xfId="37166"/>
    <cellStyle name="Notas 3 4 9 2 3" xfId="37167"/>
    <cellStyle name="Notas 3 4 9 2 3 2" xfId="37168"/>
    <cellStyle name="Notas 3 4 9 2 3 3" xfId="37169"/>
    <cellStyle name="Notas 3 4 9 2 3 4" xfId="37170"/>
    <cellStyle name="Notas 3 4 9 2 4" xfId="37171"/>
    <cellStyle name="Notas 3 4 9 2 5" xfId="37172"/>
    <cellStyle name="Notas 3 4 9 2 6" xfId="37173"/>
    <cellStyle name="Notas 3 4 9 3" xfId="37174"/>
    <cellStyle name="Notas 3 4 9 3 2" xfId="37175"/>
    <cellStyle name="Notas 3 4 9 3 2 2" xfId="37176"/>
    <cellStyle name="Notas 3 4 9 3 2 3" xfId="37177"/>
    <cellStyle name="Notas 3 4 9 3 2 4" xfId="37178"/>
    <cellStyle name="Notas 3 4 9 3 3" xfId="37179"/>
    <cellStyle name="Notas 3 4 9 3 3 2" xfId="37180"/>
    <cellStyle name="Notas 3 4 9 3 3 3" xfId="37181"/>
    <cellStyle name="Notas 3 4 9 3 3 4" xfId="37182"/>
    <cellStyle name="Notas 3 4 9 3 4" xfId="37183"/>
    <cellStyle name="Notas 3 4 9 3 5" xfId="37184"/>
    <cellStyle name="Notas 3 4 9 3 6" xfId="37185"/>
    <cellStyle name="Notas 3 4 9 4" xfId="37186"/>
    <cellStyle name="Notas 3 4 9 4 2" xfId="37187"/>
    <cellStyle name="Notas 3 4 9 4 3" xfId="37188"/>
    <cellStyle name="Notas 3 4 9 4 4" xfId="37189"/>
    <cellStyle name="Notas 3 4 9 5" xfId="37190"/>
    <cellStyle name="Notas 3 4 9 6" xfId="37191"/>
    <cellStyle name="Notas 3 5" xfId="37192"/>
    <cellStyle name="Notas 3 5 2" xfId="37193"/>
    <cellStyle name="Notas 3 5 2 2" xfId="37194"/>
    <cellStyle name="Notas 3 5 2 2 2" xfId="37195"/>
    <cellStyle name="Notas 3 5 2 2 2 2" xfId="37196"/>
    <cellStyle name="Notas 3 5 2 2 2 3" xfId="37197"/>
    <cellStyle name="Notas 3 5 2 2 2 4" xfId="37198"/>
    <cellStyle name="Notas 3 5 2 2 3" xfId="37199"/>
    <cellStyle name="Notas 3 5 2 2 3 2" xfId="37200"/>
    <cellStyle name="Notas 3 5 2 2 3 3" xfId="37201"/>
    <cellStyle name="Notas 3 5 2 2 3 4" xfId="37202"/>
    <cellStyle name="Notas 3 5 2 2 4" xfId="37203"/>
    <cellStyle name="Notas 3 5 2 2 5" xfId="37204"/>
    <cellStyle name="Notas 3 5 2 2 6" xfId="37205"/>
    <cellStyle name="Notas 3 5 2 3" xfId="37206"/>
    <cellStyle name="Notas 3 5 2 3 2" xfId="37207"/>
    <cellStyle name="Notas 3 5 2 3 2 2" xfId="37208"/>
    <cellStyle name="Notas 3 5 2 3 2 3" xfId="37209"/>
    <cellStyle name="Notas 3 5 2 3 2 4" xfId="37210"/>
    <cellStyle name="Notas 3 5 2 3 3" xfId="37211"/>
    <cellStyle name="Notas 3 5 2 3 3 2" xfId="37212"/>
    <cellStyle name="Notas 3 5 2 3 3 3" xfId="37213"/>
    <cellStyle name="Notas 3 5 2 3 3 4" xfId="37214"/>
    <cellStyle name="Notas 3 5 2 3 4" xfId="37215"/>
    <cellStyle name="Notas 3 5 2 3 5" xfId="37216"/>
    <cellStyle name="Notas 3 5 2 3 6" xfId="37217"/>
    <cellStyle name="Notas 3 5 2 4" xfId="37218"/>
    <cellStyle name="Notas 3 5 2 5" xfId="37219"/>
    <cellStyle name="Notas 3 5 2 6" xfId="37220"/>
    <cellStyle name="Notas 3 5 3" xfId="37221"/>
    <cellStyle name="Notas 3 5 4" xfId="37222"/>
    <cellStyle name="Notas 3 6" xfId="37223"/>
    <cellStyle name="Notas 3 6 2" xfId="37224"/>
    <cellStyle name="Notas 3 6 2 2" xfId="37225"/>
    <cellStyle name="Notas 3 6 2 2 2" xfId="37226"/>
    <cellStyle name="Notas 3 6 2 2 2 2" xfId="37227"/>
    <cellStyle name="Notas 3 6 2 2 2 3" xfId="37228"/>
    <cellStyle name="Notas 3 6 2 2 2 4" xfId="37229"/>
    <cellStyle name="Notas 3 6 2 2 3" xfId="37230"/>
    <cellStyle name="Notas 3 6 2 2 3 2" xfId="37231"/>
    <cellStyle name="Notas 3 6 2 2 3 3" xfId="37232"/>
    <cellStyle name="Notas 3 6 2 2 3 4" xfId="37233"/>
    <cellStyle name="Notas 3 6 2 2 4" xfId="37234"/>
    <cellStyle name="Notas 3 6 2 2 5" xfId="37235"/>
    <cellStyle name="Notas 3 6 2 2 6" xfId="37236"/>
    <cellStyle name="Notas 3 6 2 3" xfId="37237"/>
    <cellStyle name="Notas 3 6 2 3 2" xfId="37238"/>
    <cellStyle name="Notas 3 6 2 3 2 2" xfId="37239"/>
    <cellStyle name="Notas 3 6 2 3 2 3" xfId="37240"/>
    <cellStyle name="Notas 3 6 2 3 2 4" xfId="37241"/>
    <cellStyle name="Notas 3 6 2 3 3" xfId="37242"/>
    <cellStyle name="Notas 3 6 2 3 3 2" xfId="37243"/>
    <cellStyle name="Notas 3 6 2 3 3 3" xfId="37244"/>
    <cellStyle name="Notas 3 6 2 3 3 4" xfId="37245"/>
    <cellStyle name="Notas 3 6 2 3 4" xfId="37246"/>
    <cellStyle name="Notas 3 6 2 3 5" xfId="37247"/>
    <cellStyle name="Notas 3 6 2 3 6" xfId="37248"/>
    <cellStyle name="Notas 3 6 2 4" xfId="37249"/>
    <cellStyle name="Notas 3 6 2 5" xfId="37250"/>
    <cellStyle name="Notas 3 6 2 6" xfId="37251"/>
    <cellStyle name="Notas 3 6 3" xfId="37252"/>
    <cellStyle name="Notas 3 6 4" xfId="37253"/>
    <cellStyle name="Notas 3 7" xfId="37254"/>
    <cellStyle name="Notas 3 7 2" xfId="37255"/>
    <cellStyle name="Notas 3 7 2 2" xfId="37256"/>
    <cellStyle name="Notas 3 7 2 2 2" xfId="37257"/>
    <cellStyle name="Notas 3 7 2 2 2 2" xfId="37258"/>
    <cellStyle name="Notas 3 7 2 2 2 3" xfId="37259"/>
    <cellStyle name="Notas 3 7 2 2 2 4" xfId="37260"/>
    <cellStyle name="Notas 3 7 2 2 3" xfId="37261"/>
    <cellStyle name="Notas 3 7 2 2 3 2" xfId="37262"/>
    <cellStyle name="Notas 3 7 2 2 3 3" xfId="37263"/>
    <cellStyle name="Notas 3 7 2 2 3 4" xfId="37264"/>
    <cellStyle name="Notas 3 7 2 2 4" xfId="37265"/>
    <cellStyle name="Notas 3 7 2 2 5" xfId="37266"/>
    <cellStyle name="Notas 3 7 2 2 6" xfId="37267"/>
    <cellStyle name="Notas 3 7 2 3" xfId="37268"/>
    <cellStyle name="Notas 3 7 2 3 2" xfId="37269"/>
    <cellStyle name="Notas 3 7 2 3 2 2" xfId="37270"/>
    <cellStyle name="Notas 3 7 2 3 2 3" xfId="37271"/>
    <cellStyle name="Notas 3 7 2 3 2 4" xfId="37272"/>
    <cellStyle name="Notas 3 7 2 3 3" xfId="37273"/>
    <cellStyle name="Notas 3 7 2 3 3 2" xfId="37274"/>
    <cellStyle name="Notas 3 7 2 3 3 3" xfId="37275"/>
    <cellStyle name="Notas 3 7 2 3 3 4" xfId="37276"/>
    <cellStyle name="Notas 3 7 2 3 4" xfId="37277"/>
    <cellStyle name="Notas 3 7 2 3 5" xfId="37278"/>
    <cellStyle name="Notas 3 7 2 3 6" xfId="37279"/>
    <cellStyle name="Notas 3 7 2 4" xfId="37280"/>
    <cellStyle name="Notas 3 7 2 5" xfId="37281"/>
    <cellStyle name="Notas 3 7 2 6" xfId="37282"/>
    <cellStyle name="Notas 3 7 3" xfId="37283"/>
    <cellStyle name="Notas 3 7 4" xfId="37284"/>
    <cellStyle name="Notas 3 8" xfId="37285"/>
    <cellStyle name="Notas 3 8 2" xfId="37286"/>
    <cellStyle name="Notas 3 8 2 2" xfId="37287"/>
    <cellStyle name="Notas 3 8 2 2 2" xfId="37288"/>
    <cellStyle name="Notas 3 8 2 2 2 2" xfId="37289"/>
    <cellStyle name="Notas 3 8 2 2 2 3" xfId="37290"/>
    <cellStyle name="Notas 3 8 2 2 2 4" xfId="37291"/>
    <cellStyle name="Notas 3 8 2 2 3" xfId="37292"/>
    <cellStyle name="Notas 3 8 2 2 3 2" xfId="37293"/>
    <cellStyle name="Notas 3 8 2 2 3 3" xfId="37294"/>
    <cellStyle name="Notas 3 8 2 2 3 4" xfId="37295"/>
    <cellStyle name="Notas 3 8 2 2 4" xfId="37296"/>
    <cellStyle name="Notas 3 8 2 2 5" xfId="37297"/>
    <cellStyle name="Notas 3 8 2 2 6" xfId="37298"/>
    <cellStyle name="Notas 3 8 2 3" xfId="37299"/>
    <cellStyle name="Notas 3 8 2 3 2" xfId="37300"/>
    <cellStyle name="Notas 3 8 2 3 2 2" xfId="37301"/>
    <cellStyle name="Notas 3 8 2 3 2 3" xfId="37302"/>
    <cellStyle name="Notas 3 8 2 3 2 4" xfId="37303"/>
    <cellStyle name="Notas 3 8 2 3 3" xfId="37304"/>
    <cellStyle name="Notas 3 8 2 3 3 2" xfId="37305"/>
    <cellStyle name="Notas 3 8 2 3 3 3" xfId="37306"/>
    <cellStyle name="Notas 3 8 2 3 3 4" xfId="37307"/>
    <cellStyle name="Notas 3 8 2 3 4" xfId="37308"/>
    <cellStyle name="Notas 3 8 2 3 5" xfId="37309"/>
    <cellStyle name="Notas 3 8 2 3 6" xfId="37310"/>
    <cellStyle name="Notas 3 8 2 4" xfId="37311"/>
    <cellStyle name="Notas 3 8 2 5" xfId="37312"/>
    <cellStyle name="Notas 3 8 2 6" xfId="37313"/>
    <cellStyle name="Notas 3 8 3" xfId="37314"/>
    <cellStyle name="Notas 3 8 4" xfId="37315"/>
    <cellStyle name="Notas 3 9" xfId="37316"/>
    <cellStyle name="Notas 3 9 2" xfId="37317"/>
    <cellStyle name="Notas 3 9 2 2" xfId="37318"/>
    <cellStyle name="Notas 3 9 2 2 2" xfId="37319"/>
    <cellStyle name="Notas 3 9 2 2 3" xfId="37320"/>
    <cellStyle name="Notas 3 9 2 2 4" xfId="37321"/>
    <cellStyle name="Notas 3 9 2 3" xfId="37322"/>
    <cellStyle name="Notas 3 9 2 3 2" xfId="37323"/>
    <cellStyle name="Notas 3 9 2 3 3" xfId="37324"/>
    <cellStyle name="Notas 3 9 2 3 4" xfId="37325"/>
    <cellStyle name="Notas 3 9 2 4" xfId="37326"/>
    <cellStyle name="Notas 3 9 2 5" xfId="37327"/>
    <cellStyle name="Notas 3 9 2 6" xfId="37328"/>
    <cellStyle name="Notas 3 9 3" xfId="37329"/>
    <cellStyle name="Notas 3 9 3 2" xfId="37330"/>
    <cellStyle name="Notas 3 9 3 2 2" xfId="37331"/>
    <cellStyle name="Notas 3 9 3 2 3" xfId="37332"/>
    <cellStyle name="Notas 3 9 3 2 4" xfId="37333"/>
    <cellStyle name="Notas 3 9 3 3" xfId="37334"/>
    <cellStyle name="Notas 3 9 3 3 2" xfId="37335"/>
    <cellStyle name="Notas 3 9 3 3 3" xfId="37336"/>
    <cellStyle name="Notas 3 9 3 3 4" xfId="37337"/>
    <cellStyle name="Notas 3 9 3 4" xfId="37338"/>
    <cellStyle name="Notas 3 9 3 5" xfId="37339"/>
    <cellStyle name="Notas 3 9 3 6" xfId="37340"/>
    <cellStyle name="Notas 3 9 4" xfId="37341"/>
    <cellStyle name="Notas 3 9 4 2" xfId="37342"/>
    <cellStyle name="Notas 3 9 4 3" xfId="37343"/>
    <cellStyle name="Notas 3 9 4 4" xfId="37344"/>
    <cellStyle name="Notas 3 9 5" xfId="37345"/>
    <cellStyle name="Notas 3 9 6" xfId="37346"/>
    <cellStyle name="Notas 4" xfId="37347"/>
    <cellStyle name="Notas 4 10" xfId="37348"/>
    <cellStyle name="Notas 4 10 2" xfId="37349"/>
    <cellStyle name="Notas 4 10 2 2" xfId="37350"/>
    <cellStyle name="Notas 4 10 2 2 2" xfId="37351"/>
    <cellStyle name="Notas 4 10 2 2 3" xfId="37352"/>
    <cellStyle name="Notas 4 10 2 2 4" xfId="37353"/>
    <cellStyle name="Notas 4 10 2 3" xfId="37354"/>
    <cellStyle name="Notas 4 10 2 3 2" xfId="37355"/>
    <cellStyle name="Notas 4 10 2 3 3" xfId="37356"/>
    <cellStyle name="Notas 4 10 2 3 4" xfId="37357"/>
    <cellStyle name="Notas 4 10 2 4" xfId="37358"/>
    <cellStyle name="Notas 4 10 2 5" xfId="37359"/>
    <cellStyle name="Notas 4 10 2 6" xfId="37360"/>
    <cellStyle name="Notas 4 10 3" xfId="37361"/>
    <cellStyle name="Notas 4 10 3 2" xfId="37362"/>
    <cellStyle name="Notas 4 10 3 2 2" xfId="37363"/>
    <cellStyle name="Notas 4 10 3 2 3" xfId="37364"/>
    <cellStyle name="Notas 4 10 3 2 4" xfId="37365"/>
    <cellStyle name="Notas 4 10 3 3" xfId="37366"/>
    <cellStyle name="Notas 4 10 3 3 2" xfId="37367"/>
    <cellStyle name="Notas 4 10 3 3 3" xfId="37368"/>
    <cellStyle name="Notas 4 10 3 3 4" xfId="37369"/>
    <cellStyle name="Notas 4 10 3 4" xfId="37370"/>
    <cellStyle name="Notas 4 10 3 5" xfId="37371"/>
    <cellStyle name="Notas 4 10 3 6" xfId="37372"/>
    <cellStyle name="Notas 4 10 4" xfId="37373"/>
    <cellStyle name="Notas 4 10 4 2" xfId="37374"/>
    <cellStyle name="Notas 4 10 4 3" xfId="37375"/>
    <cellStyle name="Notas 4 10 4 4" xfId="37376"/>
    <cellStyle name="Notas 4 10 5" xfId="37377"/>
    <cellStyle name="Notas 4 10 6" xfId="37378"/>
    <cellStyle name="Notas 4 11" xfId="37379"/>
    <cellStyle name="Notas 4 11 2" xfId="37380"/>
    <cellStyle name="Notas 4 11 2 2" xfId="37381"/>
    <cellStyle name="Notas 4 11 2 2 2" xfId="37382"/>
    <cellStyle name="Notas 4 11 2 2 3" xfId="37383"/>
    <cellStyle name="Notas 4 11 2 2 4" xfId="37384"/>
    <cellStyle name="Notas 4 11 2 3" xfId="37385"/>
    <cellStyle name="Notas 4 11 2 3 2" xfId="37386"/>
    <cellStyle name="Notas 4 11 2 3 3" xfId="37387"/>
    <cellStyle name="Notas 4 11 2 3 4" xfId="37388"/>
    <cellStyle name="Notas 4 11 2 4" xfId="37389"/>
    <cellStyle name="Notas 4 11 2 5" xfId="37390"/>
    <cellStyle name="Notas 4 11 2 6" xfId="37391"/>
    <cellStyle name="Notas 4 11 3" xfId="37392"/>
    <cellStyle name="Notas 4 11 3 2" xfId="37393"/>
    <cellStyle name="Notas 4 11 3 2 2" xfId="37394"/>
    <cellStyle name="Notas 4 11 3 2 3" xfId="37395"/>
    <cellStyle name="Notas 4 11 3 2 4" xfId="37396"/>
    <cellStyle name="Notas 4 11 3 3" xfId="37397"/>
    <cellStyle name="Notas 4 11 3 3 2" xfId="37398"/>
    <cellStyle name="Notas 4 11 3 3 3" xfId="37399"/>
    <cellStyle name="Notas 4 11 3 3 4" xfId="37400"/>
    <cellStyle name="Notas 4 11 3 4" xfId="37401"/>
    <cellStyle name="Notas 4 11 3 5" xfId="37402"/>
    <cellStyle name="Notas 4 11 3 6" xfId="37403"/>
    <cellStyle name="Notas 4 11 4" xfId="37404"/>
    <cellStyle name="Notas 4 11 4 2" xfId="37405"/>
    <cellStyle name="Notas 4 11 4 3" xfId="37406"/>
    <cellStyle name="Notas 4 11 4 4" xfId="37407"/>
    <cellStyle name="Notas 4 11 5" xfId="37408"/>
    <cellStyle name="Notas 4 11 6" xfId="37409"/>
    <cellStyle name="Notas 4 12" xfId="37410"/>
    <cellStyle name="Notas 4 12 2" xfId="37411"/>
    <cellStyle name="Notas 4 12 2 2" xfId="37412"/>
    <cellStyle name="Notas 4 12 2 2 2" xfId="37413"/>
    <cellStyle name="Notas 4 12 2 2 3" xfId="37414"/>
    <cellStyle name="Notas 4 12 2 2 4" xfId="37415"/>
    <cellStyle name="Notas 4 12 2 3" xfId="37416"/>
    <cellStyle name="Notas 4 12 2 3 2" xfId="37417"/>
    <cellStyle name="Notas 4 12 2 3 3" xfId="37418"/>
    <cellStyle name="Notas 4 12 2 3 4" xfId="37419"/>
    <cellStyle name="Notas 4 12 2 4" xfId="37420"/>
    <cellStyle name="Notas 4 12 2 5" xfId="37421"/>
    <cellStyle name="Notas 4 12 2 6" xfId="37422"/>
    <cellStyle name="Notas 4 12 3" xfId="37423"/>
    <cellStyle name="Notas 4 12 3 2" xfId="37424"/>
    <cellStyle name="Notas 4 12 3 2 2" xfId="37425"/>
    <cellStyle name="Notas 4 12 3 2 3" xfId="37426"/>
    <cellStyle name="Notas 4 12 3 2 4" xfId="37427"/>
    <cellStyle name="Notas 4 12 3 3" xfId="37428"/>
    <cellStyle name="Notas 4 12 3 3 2" xfId="37429"/>
    <cellStyle name="Notas 4 12 3 3 3" xfId="37430"/>
    <cellStyle name="Notas 4 12 3 3 4" xfId="37431"/>
    <cellStyle name="Notas 4 12 3 4" xfId="37432"/>
    <cellStyle name="Notas 4 12 3 5" xfId="37433"/>
    <cellStyle name="Notas 4 12 3 6" xfId="37434"/>
    <cellStyle name="Notas 4 12 4" xfId="37435"/>
    <cellStyle name="Notas 4 12 4 2" xfId="37436"/>
    <cellStyle name="Notas 4 12 4 3" xfId="37437"/>
    <cellStyle name="Notas 4 12 4 4" xfId="37438"/>
    <cellStyle name="Notas 4 12 5" xfId="37439"/>
    <cellStyle name="Notas 4 12 6" xfId="37440"/>
    <cellStyle name="Notas 4 13" xfId="37441"/>
    <cellStyle name="Notas 4 13 2" xfId="37442"/>
    <cellStyle name="Notas 4 13 2 2" xfId="37443"/>
    <cellStyle name="Notas 4 13 2 2 2" xfId="37444"/>
    <cellStyle name="Notas 4 13 2 2 3" xfId="37445"/>
    <cellStyle name="Notas 4 13 2 2 4" xfId="37446"/>
    <cellStyle name="Notas 4 13 2 3" xfId="37447"/>
    <cellStyle name="Notas 4 13 2 3 2" xfId="37448"/>
    <cellStyle name="Notas 4 13 2 3 3" xfId="37449"/>
    <cellStyle name="Notas 4 13 2 3 4" xfId="37450"/>
    <cellStyle name="Notas 4 13 2 4" xfId="37451"/>
    <cellStyle name="Notas 4 13 2 5" xfId="37452"/>
    <cellStyle name="Notas 4 13 2 6" xfId="37453"/>
    <cellStyle name="Notas 4 13 3" xfId="37454"/>
    <cellStyle name="Notas 4 13 3 2" xfId="37455"/>
    <cellStyle name="Notas 4 13 3 2 2" xfId="37456"/>
    <cellStyle name="Notas 4 13 3 2 3" xfId="37457"/>
    <cellStyle name="Notas 4 13 3 2 4" xfId="37458"/>
    <cellStyle name="Notas 4 13 3 3" xfId="37459"/>
    <cellStyle name="Notas 4 13 3 3 2" xfId="37460"/>
    <cellStyle name="Notas 4 13 3 3 3" xfId="37461"/>
    <cellStyle name="Notas 4 13 3 3 4" xfId="37462"/>
    <cellStyle name="Notas 4 13 3 4" xfId="37463"/>
    <cellStyle name="Notas 4 13 3 5" xfId="37464"/>
    <cellStyle name="Notas 4 13 3 6" xfId="37465"/>
    <cellStyle name="Notas 4 13 4" xfId="37466"/>
    <cellStyle name="Notas 4 13 5" xfId="37467"/>
    <cellStyle name="Notas 4 13 6" xfId="37468"/>
    <cellStyle name="Notas 4 14" xfId="37469"/>
    <cellStyle name="Notas 4 15" xfId="37470"/>
    <cellStyle name="Notas 4 2" xfId="37471"/>
    <cellStyle name="Notas 4 2 10" xfId="37472"/>
    <cellStyle name="Notas 4 2 10 2" xfId="37473"/>
    <cellStyle name="Notas 4 2 10 2 2" xfId="37474"/>
    <cellStyle name="Notas 4 2 10 2 2 2" xfId="37475"/>
    <cellStyle name="Notas 4 2 10 2 2 3" xfId="37476"/>
    <cellStyle name="Notas 4 2 10 2 2 4" xfId="37477"/>
    <cellStyle name="Notas 4 2 10 2 3" xfId="37478"/>
    <cellStyle name="Notas 4 2 10 2 3 2" xfId="37479"/>
    <cellStyle name="Notas 4 2 10 2 3 3" xfId="37480"/>
    <cellStyle name="Notas 4 2 10 2 3 4" xfId="37481"/>
    <cellStyle name="Notas 4 2 10 2 4" xfId="37482"/>
    <cellStyle name="Notas 4 2 10 2 5" xfId="37483"/>
    <cellStyle name="Notas 4 2 10 2 6" xfId="37484"/>
    <cellStyle name="Notas 4 2 10 3" xfId="37485"/>
    <cellStyle name="Notas 4 2 10 3 2" xfId="37486"/>
    <cellStyle name="Notas 4 2 10 3 2 2" xfId="37487"/>
    <cellStyle name="Notas 4 2 10 3 2 3" xfId="37488"/>
    <cellStyle name="Notas 4 2 10 3 2 4" xfId="37489"/>
    <cellStyle name="Notas 4 2 10 3 3" xfId="37490"/>
    <cellStyle name="Notas 4 2 10 3 3 2" xfId="37491"/>
    <cellStyle name="Notas 4 2 10 3 3 3" xfId="37492"/>
    <cellStyle name="Notas 4 2 10 3 3 4" xfId="37493"/>
    <cellStyle name="Notas 4 2 10 3 4" xfId="37494"/>
    <cellStyle name="Notas 4 2 10 3 5" xfId="37495"/>
    <cellStyle name="Notas 4 2 10 3 6" xfId="37496"/>
    <cellStyle name="Notas 4 2 10 4" xfId="37497"/>
    <cellStyle name="Notas 4 2 10 4 2" xfId="37498"/>
    <cellStyle name="Notas 4 2 10 4 3" xfId="37499"/>
    <cellStyle name="Notas 4 2 10 4 4" xfId="37500"/>
    <cellStyle name="Notas 4 2 10 5" xfId="37501"/>
    <cellStyle name="Notas 4 2 10 6" xfId="37502"/>
    <cellStyle name="Notas 4 2 11" xfId="37503"/>
    <cellStyle name="Notas 4 2 11 2" xfId="37504"/>
    <cellStyle name="Notas 4 2 11 2 2" xfId="37505"/>
    <cellStyle name="Notas 4 2 11 2 2 2" xfId="37506"/>
    <cellStyle name="Notas 4 2 11 2 2 3" xfId="37507"/>
    <cellStyle name="Notas 4 2 11 2 2 4" xfId="37508"/>
    <cellStyle name="Notas 4 2 11 2 3" xfId="37509"/>
    <cellStyle name="Notas 4 2 11 2 3 2" xfId="37510"/>
    <cellStyle name="Notas 4 2 11 2 3 3" xfId="37511"/>
    <cellStyle name="Notas 4 2 11 2 3 4" xfId="37512"/>
    <cellStyle name="Notas 4 2 11 2 4" xfId="37513"/>
    <cellStyle name="Notas 4 2 11 2 5" xfId="37514"/>
    <cellStyle name="Notas 4 2 11 2 6" xfId="37515"/>
    <cellStyle name="Notas 4 2 11 3" xfId="37516"/>
    <cellStyle name="Notas 4 2 11 3 2" xfId="37517"/>
    <cellStyle name="Notas 4 2 11 3 2 2" xfId="37518"/>
    <cellStyle name="Notas 4 2 11 3 2 3" xfId="37519"/>
    <cellStyle name="Notas 4 2 11 3 2 4" xfId="37520"/>
    <cellStyle name="Notas 4 2 11 3 3" xfId="37521"/>
    <cellStyle name="Notas 4 2 11 3 3 2" xfId="37522"/>
    <cellStyle name="Notas 4 2 11 3 3 3" xfId="37523"/>
    <cellStyle name="Notas 4 2 11 3 3 4" xfId="37524"/>
    <cellStyle name="Notas 4 2 11 3 4" xfId="37525"/>
    <cellStyle name="Notas 4 2 11 3 5" xfId="37526"/>
    <cellStyle name="Notas 4 2 11 3 6" xfId="37527"/>
    <cellStyle name="Notas 4 2 11 4" xfId="37528"/>
    <cellStyle name="Notas 4 2 11 4 2" xfId="37529"/>
    <cellStyle name="Notas 4 2 11 4 3" xfId="37530"/>
    <cellStyle name="Notas 4 2 11 4 4" xfId="37531"/>
    <cellStyle name="Notas 4 2 11 5" xfId="37532"/>
    <cellStyle name="Notas 4 2 11 6" xfId="37533"/>
    <cellStyle name="Notas 4 2 12" xfId="37534"/>
    <cellStyle name="Notas 4 2 12 2" xfId="37535"/>
    <cellStyle name="Notas 4 2 12 2 2" xfId="37536"/>
    <cellStyle name="Notas 4 2 12 2 2 2" xfId="37537"/>
    <cellStyle name="Notas 4 2 12 2 2 3" xfId="37538"/>
    <cellStyle name="Notas 4 2 12 2 2 4" xfId="37539"/>
    <cellStyle name="Notas 4 2 12 2 3" xfId="37540"/>
    <cellStyle name="Notas 4 2 12 2 3 2" xfId="37541"/>
    <cellStyle name="Notas 4 2 12 2 3 3" xfId="37542"/>
    <cellStyle name="Notas 4 2 12 2 3 4" xfId="37543"/>
    <cellStyle name="Notas 4 2 12 2 4" xfId="37544"/>
    <cellStyle name="Notas 4 2 12 2 5" xfId="37545"/>
    <cellStyle name="Notas 4 2 12 2 6" xfId="37546"/>
    <cellStyle name="Notas 4 2 12 3" xfId="37547"/>
    <cellStyle name="Notas 4 2 12 3 2" xfId="37548"/>
    <cellStyle name="Notas 4 2 12 3 2 2" xfId="37549"/>
    <cellStyle name="Notas 4 2 12 3 2 3" xfId="37550"/>
    <cellStyle name="Notas 4 2 12 3 2 4" xfId="37551"/>
    <cellStyle name="Notas 4 2 12 3 3" xfId="37552"/>
    <cellStyle name="Notas 4 2 12 3 3 2" xfId="37553"/>
    <cellStyle name="Notas 4 2 12 3 3 3" xfId="37554"/>
    <cellStyle name="Notas 4 2 12 3 3 4" xfId="37555"/>
    <cellStyle name="Notas 4 2 12 3 4" xfId="37556"/>
    <cellStyle name="Notas 4 2 12 3 5" xfId="37557"/>
    <cellStyle name="Notas 4 2 12 3 6" xfId="37558"/>
    <cellStyle name="Notas 4 2 12 4" xfId="37559"/>
    <cellStyle name="Notas 4 2 12 5" xfId="37560"/>
    <cellStyle name="Notas 4 2 12 6" xfId="37561"/>
    <cellStyle name="Notas 4 2 13" xfId="37562"/>
    <cellStyle name="Notas 4 2 14" xfId="37563"/>
    <cellStyle name="Notas 4 2 2" xfId="37564"/>
    <cellStyle name="Notas 4 2 2 10" xfId="37565"/>
    <cellStyle name="Notas 4 2 2 10 2" xfId="37566"/>
    <cellStyle name="Notas 4 2 2 10 2 2" xfId="37567"/>
    <cellStyle name="Notas 4 2 2 10 2 2 2" xfId="37568"/>
    <cellStyle name="Notas 4 2 2 10 2 2 3" xfId="37569"/>
    <cellStyle name="Notas 4 2 2 10 2 2 4" xfId="37570"/>
    <cellStyle name="Notas 4 2 2 10 2 3" xfId="37571"/>
    <cellStyle name="Notas 4 2 2 10 2 3 2" xfId="37572"/>
    <cellStyle name="Notas 4 2 2 10 2 3 3" xfId="37573"/>
    <cellStyle name="Notas 4 2 2 10 2 3 4" xfId="37574"/>
    <cellStyle name="Notas 4 2 2 10 2 4" xfId="37575"/>
    <cellStyle name="Notas 4 2 2 10 2 5" xfId="37576"/>
    <cellStyle name="Notas 4 2 2 10 2 6" xfId="37577"/>
    <cellStyle name="Notas 4 2 2 10 3" xfId="37578"/>
    <cellStyle name="Notas 4 2 2 10 3 2" xfId="37579"/>
    <cellStyle name="Notas 4 2 2 10 3 2 2" xfId="37580"/>
    <cellStyle name="Notas 4 2 2 10 3 2 3" xfId="37581"/>
    <cellStyle name="Notas 4 2 2 10 3 2 4" xfId="37582"/>
    <cellStyle name="Notas 4 2 2 10 3 3" xfId="37583"/>
    <cellStyle name="Notas 4 2 2 10 3 3 2" xfId="37584"/>
    <cellStyle name="Notas 4 2 2 10 3 3 3" xfId="37585"/>
    <cellStyle name="Notas 4 2 2 10 3 3 4" xfId="37586"/>
    <cellStyle name="Notas 4 2 2 10 3 4" xfId="37587"/>
    <cellStyle name="Notas 4 2 2 10 3 5" xfId="37588"/>
    <cellStyle name="Notas 4 2 2 10 3 6" xfId="37589"/>
    <cellStyle name="Notas 4 2 2 10 4" xfId="37590"/>
    <cellStyle name="Notas 4 2 2 10 5" xfId="37591"/>
    <cellStyle name="Notas 4 2 2 10 6" xfId="37592"/>
    <cellStyle name="Notas 4 2 2 11" xfId="37593"/>
    <cellStyle name="Notas 4 2 2 12" xfId="37594"/>
    <cellStyle name="Notas 4 2 2 2" xfId="37595"/>
    <cellStyle name="Notas 4 2 2 2 2" xfId="37596"/>
    <cellStyle name="Notas 4 2 2 2 2 2" xfId="37597"/>
    <cellStyle name="Notas 4 2 2 2 2 2 2" xfId="37598"/>
    <cellStyle name="Notas 4 2 2 2 2 2 2 2" xfId="37599"/>
    <cellStyle name="Notas 4 2 2 2 2 2 2 3" xfId="37600"/>
    <cellStyle name="Notas 4 2 2 2 2 2 2 4" xfId="37601"/>
    <cellStyle name="Notas 4 2 2 2 2 2 3" xfId="37602"/>
    <cellStyle name="Notas 4 2 2 2 2 2 3 2" xfId="37603"/>
    <cellStyle name="Notas 4 2 2 2 2 2 3 3" xfId="37604"/>
    <cellStyle name="Notas 4 2 2 2 2 2 3 4" xfId="37605"/>
    <cellStyle name="Notas 4 2 2 2 2 2 4" xfId="37606"/>
    <cellStyle name="Notas 4 2 2 2 2 2 5" xfId="37607"/>
    <cellStyle name="Notas 4 2 2 2 2 2 6" xfId="37608"/>
    <cellStyle name="Notas 4 2 2 2 2 3" xfId="37609"/>
    <cellStyle name="Notas 4 2 2 2 2 3 2" xfId="37610"/>
    <cellStyle name="Notas 4 2 2 2 2 3 2 2" xfId="37611"/>
    <cellStyle name="Notas 4 2 2 2 2 3 2 3" xfId="37612"/>
    <cellStyle name="Notas 4 2 2 2 2 3 2 4" xfId="37613"/>
    <cellStyle name="Notas 4 2 2 2 2 3 3" xfId="37614"/>
    <cellStyle name="Notas 4 2 2 2 2 3 3 2" xfId="37615"/>
    <cellStyle name="Notas 4 2 2 2 2 3 3 3" xfId="37616"/>
    <cellStyle name="Notas 4 2 2 2 2 3 3 4" xfId="37617"/>
    <cellStyle name="Notas 4 2 2 2 2 3 4" xfId="37618"/>
    <cellStyle name="Notas 4 2 2 2 2 3 5" xfId="37619"/>
    <cellStyle name="Notas 4 2 2 2 2 3 6" xfId="37620"/>
    <cellStyle name="Notas 4 2 2 2 2 4" xfId="37621"/>
    <cellStyle name="Notas 4 2 2 2 2 5" xfId="37622"/>
    <cellStyle name="Notas 4 2 2 2 2 6" xfId="37623"/>
    <cellStyle name="Notas 4 2 2 2 3" xfId="37624"/>
    <cellStyle name="Notas 4 2 2 2 4" xfId="37625"/>
    <cellStyle name="Notas 4 2 2 3" xfId="37626"/>
    <cellStyle name="Notas 4 2 2 3 2" xfId="37627"/>
    <cellStyle name="Notas 4 2 2 3 2 2" xfId="37628"/>
    <cellStyle name="Notas 4 2 2 3 2 2 2" xfId="37629"/>
    <cellStyle name="Notas 4 2 2 3 2 2 2 2" xfId="37630"/>
    <cellStyle name="Notas 4 2 2 3 2 2 2 3" xfId="37631"/>
    <cellStyle name="Notas 4 2 2 3 2 2 2 4" xfId="37632"/>
    <cellStyle name="Notas 4 2 2 3 2 2 3" xfId="37633"/>
    <cellStyle name="Notas 4 2 2 3 2 2 3 2" xfId="37634"/>
    <cellStyle name="Notas 4 2 2 3 2 2 3 3" xfId="37635"/>
    <cellStyle name="Notas 4 2 2 3 2 2 3 4" xfId="37636"/>
    <cellStyle name="Notas 4 2 2 3 2 2 4" xfId="37637"/>
    <cellStyle name="Notas 4 2 2 3 2 2 5" xfId="37638"/>
    <cellStyle name="Notas 4 2 2 3 2 2 6" xfId="37639"/>
    <cellStyle name="Notas 4 2 2 3 2 3" xfId="37640"/>
    <cellStyle name="Notas 4 2 2 3 2 3 2" xfId="37641"/>
    <cellStyle name="Notas 4 2 2 3 2 3 2 2" xfId="37642"/>
    <cellStyle name="Notas 4 2 2 3 2 3 2 3" xfId="37643"/>
    <cellStyle name="Notas 4 2 2 3 2 3 2 4" xfId="37644"/>
    <cellStyle name="Notas 4 2 2 3 2 3 3" xfId="37645"/>
    <cellStyle name="Notas 4 2 2 3 2 3 3 2" xfId="37646"/>
    <cellStyle name="Notas 4 2 2 3 2 3 3 3" xfId="37647"/>
    <cellStyle name="Notas 4 2 2 3 2 3 3 4" xfId="37648"/>
    <cellStyle name="Notas 4 2 2 3 2 3 4" xfId="37649"/>
    <cellStyle name="Notas 4 2 2 3 2 3 5" xfId="37650"/>
    <cellStyle name="Notas 4 2 2 3 2 3 6" xfId="37651"/>
    <cellStyle name="Notas 4 2 2 3 2 4" xfId="37652"/>
    <cellStyle name="Notas 4 2 2 3 2 5" xfId="37653"/>
    <cellStyle name="Notas 4 2 2 3 2 6" xfId="37654"/>
    <cellStyle name="Notas 4 2 2 3 3" xfId="37655"/>
    <cellStyle name="Notas 4 2 2 3 4" xfId="37656"/>
    <cellStyle name="Notas 4 2 2 4" xfId="37657"/>
    <cellStyle name="Notas 4 2 2 4 2" xfId="37658"/>
    <cellStyle name="Notas 4 2 2 4 2 2" xfId="37659"/>
    <cellStyle name="Notas 4 2 2 4 2 2 2" xfId="37660"/>
    <cellStyle name="Notas 4 2 2 4 2 2 2 2" xfId="37661"/>
    <cellStyle name="Notas 4 2 2 4 2 2 2 3" xfId="37662"/>
    <cellStyle name="Notas 4 2 2 4 2 2 2 4" xfId="37663"/>
    <cellStyle name="Notas 4 2 2 4 2 2 3" xfId="37664"/>
    <cellStyle name="Notas 4 2 2 4 2 2 3 2" xfId="37665"/>
    <cellStyle name="Notas 4 2 2 4 2 2 3 3" xfId="37666"/>
    <cellStyle name="Notas 4 2 2 4 2 2 3 4" xfId="37667"/>
    <cellStyle name="Notas 4 2 2 4 2 2 4" xfId="37668"/>
    <cellStyle name="Notas 4 2 2 4 2 2 5" xfId="37669"/>
    <cellStyle name="Notas 4 2 2 4 2 2 6" xfId="37670"/>
    <cellStyle name="Notas 4 2 2 4 2 3" xfId="37671"/>
    <cellStyle name="Notas 4 2 2 4 2 3 2" xfId="37672"/>
    <cellStyle name="Notas 4 2 2 4 2 3 2 2" xfId="37673"/>
    <cellStyle name="Notas 4 2 2 4 2 3 2 3" xfId="37674"/>
    <cellStyle name="Notas 4 2 2 4 2 3 2 4" xfId="37675"/>
    <cellStyle name="Notas 4 2 2 4 2 3 3" xfId="37676"/>
    <cellStyle name="Notas 4 2 2 4 2 3 3 2" xfId="37677"/>
    <cellStyle name="Notas 4 2 2 4 2 3 3 3" xfId="37678"/>
    <cellStyle name="Notas 4 2 2 4 2 3 3 4" xfId="37679"/>
    <cellStyle name="Notas 4 2 2 4 2 3 4" xfId="37680"/>
    <cellStyle name="Notas 4 2 2 4 2 3 5" xfId="37681"/>
    <cellStyle name="Notas 4 2 2 4 2 3 6" xfId="37682"/>
    <cellStyle name="Notas 4 2 2 4 2 4" xfId="37683"/>
    <cellStyle name="Notas 4 2 2 4 2 5" xfId="37684"/>
    <cellStyle name="Notas 4 2 2 4 2 6" xfId="37685"/>
    <cellStyle name="Notas 4 2 2 4 3" xfId="37686"/>
    <cellStyle name="Notas 4 2 2 4 4" xfId="37687"/>
    <cellStyle name="Notas 4 2 2 5" xfId="37688"/>
    <cellStyle name="Notas 4 2 2 5 2" xfId="37689"/>
    <cellStyle name="Notas 4 2 2 5 2 2" xfId="37690"/>
    <cellStyle name="Notas 4 2 2 5 2 2 2" xfId="37691"/>
    <cellStyle name="Notas 4 2 2 5 2 2 2 2" xfId="37692"/>
    <cellStyle name="Notas 4 2 2 5 2 2 2 3" xfId="37693"/>
    <cellStyle name="Notas 4 2 2 5 2 2 2 4" xfId="37694"/>
    <cellStyle name="Notas 4 2 2 5 2 2 3" xfId="37695"/>
    <cellStyle name="Notas 4 2 2 5 2 2 3 2" xfId="37696"/>
    <cellStyle name="Notas 4 2 2 5 2 2 3 3" xfId="37697"/>
    <cellStyle name="Notas 4 2 2 5 2 2 3 4" xfId="37698"/>
    <cellStyle name="Notas 4 2 2 5 2 2 4" xfId="37699"/>
    <cellStyle name="Notas 4 2 2 5 2 2 5" xfId="37700"/>
    <cellStyle name="Notas 4 2 2 5 2 2 6" xfId="37701"/>
    <cellStyle name="Notas 4 2 2 5 2 3" xfId="37702"/>
    <cellStyle name="Notas 4 2 2 5 2 3 2" xfId="37703"/>
    <cellStyle name="Notas 4 2 2 5 2 3 2 2" xfId="37704"/>
    <cellStyle name="Notas 4 2 2 5 2 3 2 3" xfId="37705"/>
    <cellStyle name="Notas 4 2 2 5 2 3 2 4" xfId="37706"/>
    <cellStyle name="Notas 4 2 2 5 2 3 3" xfId="37707"/>
    <cellStyle name="Notas 4 2 2 5 2 3 3 2" xfId="37708"/>
    <cellStyle name="Notas 4 2 2 5 2 3 3 3" xfId="37709"/>
    <cellStyle name="Notas 4 2 2 5 2 3 3 4" xfId="37710"/>
    <cellStyle name="Notas 4 2 2 5 2 3 4" xfId="37711"/>
    <cellStyle name="Notas 4 2 2 5 2 3 5" xfId="37712"/>
    <cellStyle name="Notas 4 2 2 5 2 3 6" xfId="37713"/>
    <cellStyle name="Notas 4 2 2 5 2 4" xfId="37714"/>
    <cellStyle name="Notas 4 2 2 5 2 5" xfId="37715"/>
    <cellStyle name="Notas 4 2 2 5 2 6" xfId="37716"/>
    <cellStyle name="Notas 4 2 2 5 3" xfId="37717"/>
    <cellStyle name="Notas 4 2 2 5 4" xfId="37718"/>
    <cellStyle name="Notas 4 2 2 6" xfId="37719"/>
    <cellStyle name="Notas 4 2 2 6 2" xfId="37720"/>
    <cellStyle name="Notas 4 2 2 6 2 2" xfId="37721"/>
    <cellStyle name="Notas 4 2 2 6 2 2 2" xfId="37722"/>
    <cellStyle name="Notas 4 2 2 6 2 2 3" xfId="37723"/>
    <cellStyle name="Notas 4 2 2 6 2 2 4" xfId="37724"/>
    <cellStyle name="Notas 4 2 2 6 2 3" xfId="37725"/>
    <cellStyle name="Notas 4 2 2 6 2 3 2" xfId="37726"/>
    <cellStyle name="Notas 4 2 2 6 2 3 3" xfId="37727"/>
    <cellStyle name="Notas 4 2 2 6 2 3 4" xfId="37728"/>
    <cellStyle name="Notas 4 2 2 6 2 4" xfId="37729"/>
    <cellStyle name="Notas 4 2 2 6 2 5" xfId="37730"/>
    <cellStyle name="Notas 4 2 2 6 2 6" xfId="37731"/>
    <cellStyle name="Notas 4 2 2 6 3" xfId="37732"/>
    <cellStyle name="Notas 4 2 2 6 3 2" xfId="37733"/>
    <cellStyle name="Notas 4 2 2 6 3 2 2" xfId="37734"/>
    <cellStyle name="Notas 4 2 2 6 3 2 3" xfId="37735"/>
    <cellStyle name="Notas 4 2 2 6 3 2 4" xfId="37736"/>
    <cellStyle name="Notas 4 2 2 6 3 3" xfId="37737"/>
    <cellStyle name="Notas 4 2 2 6 3 3 2" xfId="37738"/>
    <cellStyle name="Notas 4 2 2 6 3 3 3" xfId="37739"/>
    <cellStyle name="Notas 4 2 2 6 3 3 4" xfId="37740"/>
    <cellStyle name="Notas 4 2 2 6 3 4" xfId="37741"/>
    <cellStyle name="Notas 4 2 2 6 3 5" xfId="37742"/>
    <cellStyle name="Notas 4 2 2 6 3 6" xfId="37743"/>
    <cellStyle name="Notas 4 2 2 6 4" xfId="37744"/>
    <cellStyle name="Notas 4 2 2 6 4 2" xfId="37745"/>
    <cellStyle name="Notas 4 2 2 6 4 3" xfId="37746"/>
    <cellStyle name="Notas 4 2 2 6 4 4" xfId="37747"/>
    <cellStyle name="Notas 4 2 2 6 5" xfId="37748"/>
    <cellStyle name="Notas 4 2 2 6 6" xfId="37749"/>
    <cellStyle name="Notas 4 2 2 7" xfId="37750"/>
    <cellStyle name="Notas 4 2 2 7 2" xfId="37751"/>
    <cellStyle name="Notas 4 2 2 7 2 2" xfId="37752"/>
    <cellStyle name="Notas 4 2 2 7 2 2 2" xfId="37753"/>
    <cellStyle name="Notas 4 2 2 7 2 2 3" xfId="37754"/>
    <cellStyle name="Notas 4 2 2 7 2 2 4" xfId="37755"/>
    <cellStyle name="Notas 4 2 2 7 2 3" xfId="37756"/>
    <cellStyle name="Notas 4 2 2 7 2 3 2" xfId="37757"/>
    <cellStyle name="Notas 4 2 2 7 2 3 3" xfId="37758"/>
    <cellStyle name="Notas 4 2 2 7 2 3 4" xfId="37759"/>
    <cellStyle name="Notas 4 2 2 7 2 4" xfId="37760"/>
    <cellStyle name="Notas 4 2 2 7 2 5" xfId="37761"/>
    <cellStyle name="Notas 4 2 2 7 2 6" xfId="37762"/>
    <cellStyle name="Notas 4 2 2 7 3" xfId="37763"/>
    <cellStyle name="Notas 4 2 2 7 3 2" xfId="37764"/>
    <cellStyle name="Notas 4 2 2 7 3 2 2" xfId="37765"/>
    <cellStyle name="Notas 4 2 2 7 3 2 3" xfId="37766"/>
    <cellStyle name="Notas 4 2 2 7 3 2 4" xfId="37767"/>
    <cellStyle name="Notas 4 2 2 7 3 3" xfId="37768"/>
    <cellStyle name="Notas 4 2 2 7 3 3 2" xfId="37769"/>
    <cellStyle name="Notas 4 2 2 7 3 3 3" xfId="37770"/>
    <cellStyle name="Notas 4 2 2 7 3 3 4" xfId="37771"/>
    <cellStyle name="Notas 4 2 2 7 3 4" xfId="37772"/>
    <cellStyle name="Notas 4 2 2 7 3 5" xfId="37773"/>
    <cellStyle name="Notas 4 2 2 7 3 6" xfId="37774"/>
    <cellStyle name="Notas 4 2 2 7 4" xfId="37775"/>
    <cellStyle name="Notas 4 2 2 7 4 2" xfId="37776"/>
    <cellStyle name="Notas 4 2 2 7 4 3" xfId="37777"/>
    <cellStyle name="Notas 4 2 2 7 4 4" xfId="37778"/>
    <cellStyle name="Notas 4 2 2 7 5" xfId="37779"/>
    <cellStyle name="Notas 4 2 2 7 6" xfId="37780"/>
    <cellStyle name="Notas 4 2 2 8" xfId="37781"/>
    <cellStyle name="Notas 4 2 2 8 2" xfId="37782"/>
    <cellStyle name="Notas 4 2 2 8 2 2" xfId="37783"/>
    <cellStyle name="Notas 4 2 2 8 2 2 2" xfId="37784"/>
    <cellStyle name="Notas 4 2 2 8 2 2 3" xfId="37785"/>
    <cellStyle name="Notas 4 2 2 8 2 2 4" xfId="37786"/>
    <cellStyle name="Notas 4 2 2 8 2 3" xfId="37787"/>
    <cellStyle name="Notas 4 2 2 8 2 3 2" xfId="37788"/>
    <cellStyle name="Notas 4 2 2 8 2 3 3" xfId="37789"/>
    <cellStyle name="Notas 4 2 2 8 2 3 4" xfId="37790"/>
    <cellStyle name="Notas 4 2 2 8 2 4" xfId="37791"/>
    <cellStyle name="Notas 4 2 2 8 2 5" xfId="37792"/>
    <cellStyle name="Notas 4 2 2 8 2 6" xfId="37793"/>
    <cellStyle name="Notas 4 2 2 8 3" xfId="37794"/>
    <cellStyle name="Notas 4 2 2 8 3 2" xfId="37795"/>
    <cellStyle name="Notas 4 2 2 8 3 2 2" xfId="37796"/>
    <cellStyle name="Notas 4 2 2 8 3 2 3" xfId="37797"/>
    <cellStyle name="Notas 4 2 2 8 3 2 4" xfId="37798"/>
    <cellStyle name="Notas 4 2 2 8 3 3" xfId="37799"/>
    <cellStyle name="Notas 4 2 2 8 3 3 2" xfId="37800"/>
    <cellStyle name="Notas 4 2 2 8 3 3 3" xfId="37801"/>
    <cellStyle name="Notas 4 2 2 8 3 3 4" xfId="37802"/>
    <cellStyle name="Notas 4 2 2 8 3 4" xfId="37803"/>
    <cellStyle name="Notas 4 2 2 8 3 5" xfId="37804"/>
    <cellStyle name="Notas 4 2 2 8 3 6" xfId="37805"/>
    <cellStyle name="Notas 4 2 2 8 4" xfId="37806"/>
    <cellStyle name="Notas 4 2 2 8 4 2" xfId="37807"/>
    <cellStyle name="Notas 4 2 2 8 4 3" xfId="37808"/>
    <cellStyle name="Notas 4 2 2 8 4 4" xfId="37809"/>
    <cellStyle name="Notas 4 2 2 8 5" xfId="37810"/>
    <cellStyle name="Notas 4 2 2 8 6" xfId="37811"/>
    <cellStyle name="Notas 4 2 2 9" xfId="37812"/>
    <cellStyle name="Notas 4 2 2 9 2" xfId="37813"/>
    <cellStyle name="Notas 4 2 2 9 2 2" xfId="37814"/>
    <cellStyle name="Notas 4 2 2 9 2 2 2" xfId="37815"/>
    <cellStyle name="Notas 4 2 2 9 2 2 3" xfId="37816"/>
    <cellStyle name="Notas 4 2 2 9 2 2 4" xfId="37817"/>
    <cellStyle name="Notas 4 2 2 9 2 3" xfId="37818"/>
    <cellStyle name="Notas 4 2 2 9 2 3 2" xfId="37819"/>
    <cellStyle name="Notas 4 2 2 9 2 3 3" xfId="37820"/>
    <cellStyle name="Notas 4 2 2 9 2 3 4" xfId="37821"/>
    <cellStyle name="Notas 4 2 2 9 2 4" xfId="37822"/>
    <cellStyle name="Notas 4 2 2 9 2 5" xfId="37823"/>
    <cellStyle name="Notas 4 2 2 9 2 6" xfId="37824"/>
    <cellStyle name="Notas 4 2 2 9 3" xfId="37825"/>
    <cellStyle name="Notas 4 2 2 9 3 2" xfId="37826"/>
    <cellStyle name="Notas 4 2 2 9 3 2 2" xfId="37827"/>
    <cellStyle name="Notas 4 2 2 9 3 2 3" xfId="37828"/>
    <cellStyle name="Notas 4 2 2 9 3 2 4" xfId="37829"/>
    <cellStyle name="Notas 4 2 2 9 3 3" xfId="37830"/>
    <cellStyle name="Notas 4 2 2 9 3 3 2" xfId="37831"/>
    <cellStyle name="Notas 4 2 2 9 3 3 3" xfId="37832"/>
    <cellStyle name="Notas 4 2 2 9 3 3 4" xfId="37833"/>
    <cellStyle name="Notas 4 2 2 9 3 4" xfId="37834"/>
    <cellStyle name="Notas 4 2 2 9 3 5" xfId="37835"/>
    <cellStyle name="Notas 4 2 2 9 3 6" xfId="37836"/>
    <cellStyle name="Notas 4 2 2 9 4" xfId="37837"/>
    <cellStyle name="Notas 4 2 2 9 4 2" xfId="37838"/>
    <cellStyle name="Notas 4 2 2 9 4 3" xfId="37839"/>
    <cellStyle name="Notas 4 2 2 9 4 4" xfId="37840"/>
    <cellStyle name="Notas 4 2 2 9 5" xfId="37841"/>
    <cellStyle name="Notas 4 2 2 9 6" xfId="37842"/>
    <cellStyle name="Notas 4 2 3" xfId="37843"/>
    <cellStyle name="Notas 4 2 3 10" xfId="37844"/>
    <cellStyle name="Notas 4 2 3 10 2" xfId="37845"/>
    <cellStyle name="Notas 4 2 3 10 2 2" xfId="37846"/>
    <cellStyle name="Notas 4 2 3 10 2 2 2" xfId="37847"/>
    <cellStyle name="Notas 4 2 3 10 2 2 3" xfId="37848"/>
    <cellStyle name="Notas 4 2 3 10 2 2 4" xfId="37849"/>
    <cellStyle name="Notas 4 2 3 10 2 3" xfId="37850"/>
    <cellStyle name="Notas 4 2 3 10 2 3 2" xfId="37851"/>
    <cellStyle name="Notas 4 2 3 10 2 3 3" xfId="37852"/>
    <cellStyle name="Notas 4 2 3 10 2 3 4" xfId="37853"/>
    <cellStyle name="Notas 4 2 3 10 2 4" xfId="37854"/>
    <cellStyle name="Notas 4 2 3 10 2 5" xfId="37855"/>
    <cellStyle name="Notas 4 2 3 10 2 6" xfId="37856"/>
    <cellStyle name="Notas 4 2 3 10 3" xfId="37857"/>
    <cellStyle name="Notas 4 2 3 10 3 2" xfId="37858"/>
    <cellStyle name="Notas 4 2 3 10 3 2 2" xfId="37859"/>
    <cellStyle name="Notas 4 2 3 10 3 2 3" xfId="37860"/>
    <cellStyle name="Notas 4 2 3 10 3 2 4" xfId="37861"/>
    <cellStyle name="Notas 4 2 3 10 3 3" xfId="37862"/>
    <cellStyle name="Notas 4 2 3 10 3 3 2" xfId="37863"/>
    <cellStyle name="Notas 4 2 3 10 3 3 3" xfId="37864"/>
    <cellStyle name="Notas 4 2 3 10 3 3 4" xfId="37865"/>
    <cellStyle name="Notas 4 2 3 10 3 4" xfId="37866"/>
    <cellStyle name="Notas 4 2 3 10 3 5" xfId="37867"/>
    <cellStyle name="Notas 4 2 3 10 3 6" xfId="37868"/>
    <cellStyle name="Notas 4 2 3 10 4" xfId="37869"/>
    <cellStyle name="Notas 4 2 3 10 5" xfId="37870"/>
    <cellStyle name="Notas 4 2 3 10 6" xfId="37871"/>
    <cellStyle name="Notas 4 2 3 11" xfId="37872"/>
    <cellStyle name="Notas 4 2 3 12" xfId="37873"/>
    <cellStyle name="Notas 4 2 3 2" xfId="37874"/>
    <cellStyle name="Notas 4 2 3 2 2" xfId="37875"/>
    <cellStyle name="Notas 4 2 3 2 2 2" xfId="37876"/>
    <cellStyle name="Notas 4 2 3 2 2 2 2" xfId="37877"/>
    <cellStyle name="Notas 4 2 3 2 2 2 2 2" xfId="37878"/>
    <cellStyle name="Notas 4 2 3 2 2 2 2 3" xfId="37879"/>
    <cellStyle name="Notas 4 2 3 2 2 2 2 4" xfId="37880"/>
    <cellStyle name="Notas 4 2 3 2 2 2 3" xfId="37881"/>
    <cellStyle name="Notas 4 2 3 2 2 2 3 2" xfId="37882"/>
    <cellStyle name="Notas 4 2 3 2 2 2 3 3" xfId="37883"/>
    <cellStyle name="Notas 4 2 3 2 2 2 3 4" xfId="37884"/>
    <cellStyle name="Notas 4 2 3 2 2 2 4" xfId="37885"/>
    <cellStyle name="Notas 4 2 3 2 2 2 5" xfId="37886"/>
    <cellStyle name="Notas 4 2 3 2 2 2 6" xfId="37887"/>
    <cellStyle name="Notas 4 2 3 2 2 3" xfId="37888"/>
    <cellStyle name="Notas 4 2 3 2 2 3 2" xfId="37889"/>
    <cellStyle name="Notas 4 2 3 2 2 3 2 2" xfId="37890"/>
    <cellStyle name="Notas 4 2 3 2 2 3 2 3" xfId="37891"/>
    <cellStyle name="Notas 4 2 3 2 2 3 2 4" xfId="37892"/>
    <cellStyle name="Notas 4 2 3 2 2 3 3" xfId="37893"/>
    <cellStyle name="Notas 4 2 3 2 2 3 3 2" xfId="37894"/>
    <cellStyle name="Notas 4 2 3 2 2 3 3 3" xfId="37895"/>
    <cellStyle name="Notas 4 2 3 2 2 3 3 4" xfId="37896"/>
    <cellStyle name="Notas 4 2 3 2 2 3 4" xfId="37897"/>
    <cellStyle name="Notas 4 2 3 2 2 3 5" xfId="37898"/>
    <cellStyle name="Notas 4 2 3 2 2 3 6" xfId="37899"/>
    <cellStyle name="Notas 4 2 3 2 2 4" xfId="37900"/>
    <cellStyle name="Notas 4 2 3 2 2 5" xfId="37901"/>
    <cellStyle name="Notas 4 2 3 2 2 6" xfId="37902"/>
    <cellStyle name="Notas 4 2 3 2 3" xfId="37903"/>
    <cellStyle name="Notas 4 2 3 2 4" xfId="37904"/>
    <cellStyle name="Notas 4 2 3 3" xfId="37905"/>
    <cellStyle name="Notas 4 2 3 3 2" xfId="37906"/>
    <cellStyle name="Notas 4 2 3 3 2 2" xfId="37907"/>
    <cellStyle name="Notas 4 2 3 3 2 2 2" xfId="37908"/>
    <cellStyle name="Notas 4 2 3 3 2 2 2 2" xfId="37909"/>
    <cellStyle name="Notas 4 2 3 3 2 2 2 3" xfId="37910"/>
    <cellStyle name="Notas 4 2 3 3 2 2 2 4" xfId="37911"/>
    <cellStyle name="Notas 4 2 3 3 2 2 3" xfId="37912"/>
    <cellStyle name="Notas 4 2 3 3 2 2 3 2" xfId="37913"/>
    <cellStyle name="Notas 4 2 3 3 2 2 3 3" xfId="37914"/>
    <cellStyle name="Notas 4 2 3 3 2 2 3 4" xfId="37915"/>
    <cellStyle name="Notas 4 2 3 3 2 2 4" xfId="37916"/>
    <cellStyle name="Notas 4 2 3 3 2 2 5" xfId="37917"/>
    <cellStyle name="Notas 4 2 3 3 2 2 6" xfId="37918"/>
    <cellStyle name="Notas 4 2 3 3 2 3" xfId="37919"/>
    <cellStyle name="Notas 4 2 3 3 2 3 2" xfId="37920"/>
    <cellStyle name="Notas 4 2 3 3 2 3 2 2" xfId="37921"/>
    <cellStyle name="Notas 4 2 3 3 2 3 2 3" xfId="37922"/>
    <cellStyle name="Notas 4 2 3 3 2 3 2 4" xfId="37923"/>
    <cellStyle name="Notas 4 2 3 3 2 3 3" xfId="37924"/>
    <cellStyle name="Notas 4 2 3 3 2 3 3 2" xfId="37925"/>
    <cellStyle name="Notas 4 2 3 3 2 3 3 3" xfId="37926"/>
    <cellStyle name="Notas 4 2 3 3 2 3 3 4" xfId="37927"/>
    <cellStyle name="Notas 4 2 3 3 2 3 4" xfId="37928"/>
    <cellStyle name="Notas 4 2 3 3 2 3 5" xfId="37929"/>
    <cellStyle name="Notas 4 2 3 3 2 3 6" xfId="37930"/>
    <cellStyle name="Notas 4 2 3 3 2 4" xfId="37931"/>
    <cellStyle name="Notas 4 2 3 3 2 5" xfId="37932"/>
    <cellStyle name="Notas 4 2 3 3 2 6" xfId="37933"/>
    <cellStyle name="Notas 4 2 3 3 3" xfId="37934"/>
    <cellStyle name="Notas 4 2 3 3 4" xfId="37935"/>
    <cellStyle name="Notas 4 2 3 4" xfId="37936"/>
    <cellStyle name="Notas 4 2 3 4 2" xfId="37937"/>
    <cellStyle name="Notas 4 2 3 4 2 2" xfId="37938"/>
    <cellStyle name="Notas 4 2 3 4 2 2 2" xfId="37939"/>
    <cellStyle name="Notas 4 2 3 4 2 2 2 2" xfId="37940"/>
    <cellStyle name="Notas 4 2 3 4 2 2 2 3" xfId="37941"/>
    <cellStyle name="Notas 4 2 3 4 2 2 2 4" xfId="37942"/>
    <cellStyle name="Notas 4 2 3 4 2 2 3" xfId="37943"/>
    <cellStyle name="Notas 4 2 3 4 2 2 3 2" xfId="37944"/>
    <cellStyle name="Notas 4 2 3 4 2 2 3 3" xfId="37945"/>
    <cellStyle name="Notas 4 2 3 4 2 2 3 4" xfId="37946"/>
    <cellStyle name="Notas 4 2 3 4 2 2 4" xfId="37947"/>
    <cellStyle name="Notas 4 2 3 4 2 2 5" xfId="37948"/>
    <cellStyle name="Notas 4 2 3 4 2 2 6" xfId="37949"/>
    <cellStyle name="Notas 4 2 3 4 2 3" xfId="37950"/>
    <cellStyle name="Notas 4 2 3 4 2 3 2" xfId="37951"/>
    <cellStyle name="Notas 4 2 3 4 2 3 2 2" xfId="37952"/>
    <cellStyle name="Notas 4 2 3 4 2 3 2 3" xfId="37953"/>
    <cellStyle name="Notas 4 2 3 4 2 3 2 4" xfId="37954"/>
    <cellStyle name="Notas 4 2 3 4 2 3 3" xfId="37955"/>
    <cellStyle name="Notas 4 2 3 4 2 3 3 2" xfId="37956"/>
    <cellStyle name="Notas 4 2 3 4 2 3 3 3" xfId="37957"/>
    <cellStyle name="Notas 4 2 3 4 2 3 3 4" xfId="37958"/>
    <cellStyle name="Notas 4 2 3 4 2 3 4" xfId="37959"/>
    <cellStyle name="Notas 4 2 3 4 2 3 5" xfId="37960"/>
    <cellStyle name="Notas 4 2 3 4 2 3 6" xfId="37961"/>
    <cellStyle name="Notas 4 2 3 4 2 4" xfId="37962"/>
    <cellStyle name="Notas 4 2 3 4 2 5" xfId="37963"/>
    <cellStyle name="Notas 4 2 3 4 2 6" xfId="37964"/>
    <cellStyle name="Notas 4 2 3 4 3" xfId="37965"/>
    <cellStyle name="Notas 4 2 3 4 4" xfId="37966"/>
    <cellStyle name="Notas 4 2 3 5" xfId="37967"/>
    <cellStyle name="Notas 4 2 3 5 2" xfId="37968"/>
    <cellStyle name="Notas 4 2 3 5 2 2" xfId="37969"/>
    <cellStyle name="Notas 4 2 3 5 2 2 2" xfId="37970"/>
    <cellStyle name="Notas 4 2 3 5 2 2 2 2" xfId="37971"/>
    <cellStyle name="Notas 4 2 3 5 2 2 2 3" xfId="37972"/>
    <cellStyle name="Notas 4 2 3 5 2 2 2 4" xfId="37973"/>
    <cellStyle name="Notas 4 2 3 5 2 2 3" xfId="37974"/>
    <cellStyle name="Notas 4 2 3 5 2 2 3 2" xfId="37975"/>
    <cellStyle name="Notas 4 2 3 5 2 2 3 3" xfId="37976"/>
    <cellStyle name="Notas 4 2 3 5 2 2 3 4" xfId="37977"/>
    <cellStyle name="Notas 4 2 3 5 2 2 4" xfId="37978"/>
    <cellStyle name="Notas 4 2 3 5 2 2 5" xfId="37979"/>
    <cellStyle name="Notas 4 2 3 5 2 2 6" xfId="37980"/>
    <cellStyle name="Notas 4 2 3 5 2 3" xfId="37981"/>
    <cellStyle name="Notas 4 2 3 5 2 3 2" xfId="37982"/>
    <cellStyle name="Notas 4 2 3 5 2 3 2 2" xfId="37983"/>
    <cellStyle name="Notas 4 2 3 5 2 3 2 3" xfId="37984"/>
    <cellStyle name="Notas 4 2 3 5 2 3 2 4" xfId="37985"/>
    <cellStyle name="Notas 4 2 3 5 2 3 3" xfId="37986"/>
    <cellStyle name="Notas 4 2 3 5 2 3 3 2" xfId="37987"/>
    <cellStyle name="Notas 4 2 3 5 2 3 3 3" xfId="37988"/>
    <cellStyle name="Notas 4 2 3 5 2 3 3 4" xfId="37989"/>
    <cellStyle name="Notas 4 2 3 5 2 3 4" xfId="37990"/>
    <cellStyle name="Notas 4 2 3 5 2 3 5" xfId="37991"/>
    <cellStyle name="Notas 4 2 3 5 2 3 6" xfId="37992"/>
    <cellStyle name="Notas 4 2 3 5 2 4" xfId="37993"/>
    <cellStyle name="Notas 4 2 3 5 2 5" xfId="37994"/>
    <cellStyle name="Notas 4 2 3 5 2 6" xfId="37995"/>
    <cellStyle name="Notas 4 2 3 5 3" xfId="37996"/>
    <cellStyle name="Notas 4 2 3 5 4" xfId="37997"/>
    <cellStyle name="Notas 4 2 3 6" xfId="37998"/>
    <cellStyle name="Notas 4 2 3 6 2" xfId="37999"/>
    <cellStyle name="Notas 4 2 3 6 2 2" xfId="38000"/>
    <cellStyle name="Notas 4 2 3 6 2 2 2" xfId="38001"/>
    <cellStyle name="Notas 4 2 3 6 2 2 3" xfId="38002"/>
    <cellStyle name="Notas 4 2 3 6 2 2 4" xfId="38003"/>
    <cellStyle name="Notas 4 2 3 6 2 3" xfId="38004"/>
    <cellStyle name="Notas 4 2 3 6 2 3 2" xfId="38005"/>
    <cellStyle name="Notas 4 2 3 6 2 3 3" xfId="38006"/>
    <cellStyle name="Notas 4 2 3 6 2 3 4" xfId="38007"/>
    <cellStyle name="Notas 4 2 3 6 2 4" xfId="38008"/>
    <cellStyle name="Notas 4 2 3 6 2 5" xfId="38009"/>
    <cellStyle name="Notas 4 2 3 6 2 6" xfId="38010"/>
    <cellStyle name="Notas 4 2 3 6 3" xfId="38011"/>
    <cellStyle name="Notas 4 2 3 6 3 2" xfId="38012"/>
    <cellStyle name="Notas 4 2 3 6 3 2 2" xfId="38013"/>
    <cellStyle name="Notas 4 2 3 6 3 2 3" xfId="38014"/>
    <cellStyle name="Notas 4 2 3 6 3 2 4" xfId="38015"/>
    <cellStyle name="Notas 4 2 3 6 3 3" xfId="38016"/>
    <cellStyle name="Notas 4 2 3 6 3 3 2" xfId="38017"/>
    <cellStyle name="Notas 4 2 3 6 3 3 3" xfId="38018"/>
    <cellStyle name="Notas 4 2 3 6 3 3 4" xfId="38019"/>
    <cellStyle name="Notas 4 2 3 6 3 4" xfId="38020"/>
    <cellStyle name="Notas 4 2 3 6 3 5" xfId="38021"/>
    <cellStyle name="Notas 4 2 3 6 3 6" xfId="38022"/>
    <cellStyle name="Notas 4 2 3 6 4" xfId="38023"/>
    <cellStyle name="Notas 4 2 3 6 4 2" xfId="38024"/>
    <cellStyle name="Notas 4 2 3 6 4 3" xfId="38025"/>
    <cellStyle name="Notas 4 2 3 6 4 4" xfId="38026"/>
    <cellStyle name="Notas 4 2 3 6 5" xfId="38027"/>
    <cellStyle name="Notas 4 2 3 6 6" xfId="38028"/>
    <cellStyle name="Notas 4 2 3 7" xfId="38029"/>
    <cellStyle name="Notas 4 2 3 7 2" xfId="38030"/>
    <cellStyle name="Notas 4 2 3 7 2 2" xfId="38031"/>
    <cellStyle name="Notas 4 2 3 7 2 2 2" xfId="38032"/>
    <cellStyle name="Notas 4 2 3 7 2 2 3" xfId="38033"/>
    <cellStyle name="Notas 4 2 3 7 2 2 4" xfId="38034"/>
    <cellStyle name="Notas 4 2 3 7 2 3" xfId="38035"/>
    <cellStyle name="Notas 4 2 3 7 2 3 2" xfId="38036"/>
    <cellStyle name="Notas 4 2 3 7 2 3 3" xfId="38037"/>
    <cellStyle name="Notas 4 2 3 7 2 3 4" xfId="38038"/>
    <cellStyle name="Notas 4 2 3 7 2 4" xfId="38039"/>
    <cellStyle name="Notas 4 2 3 7 2 5" xfId="38040"/>
    <cellStyle name="Notas 4 2 3 7 2 6" xfId="38041"/>
    <cellStyle name="Notas 4 2 3 7 3" xfId="38042"/>
    <cellStyle name="Notas 4 2 3 7 3 2" xfId="38043"/>
    <cellStyle name="Notas 4 2 3 7 3 2 2" xfId="38044"/>
    <cellStyle name="Notas 4 2 3 7 3 2 3" xfId="38045"/>
    <cellStyle name="Notas 4 2 3 7 3 2 4" xfId="38046"/>
    <cellStyle name="Notas 4 2 3 7 3 3" xfId="38047"/>
    <cellStyle name="Notas 4 2 3 7 3 3 2" xfId="38048"/>
    <cellStyle name="Notas 4 2 3 7 3 3 3" xfId="38049"/>
    <cellStyle name="Notas 4 2 3 7 3 3 4" xfId="38050"/>
    <cellStyle name="Notas 4 2 3 7 3 4" xfId="38051"/>
    <cellStyle name="Notas 4 2 3 7 3 5" xfId="38052"/>
    <cellStyle name="Notas 4 2 3 7 3 6" xfId="38053"/>
    <cellStyle name="Notas 4 2 3 7 4" xfId="38054"/>
    <cellStyle name="Notas 4 2 3 7 4 2" xfId="38055"/>
    <cellStyle name="Notas 4 2 3 7 4 3" xfId="38056"/>
    <cellStyle name="Notas 4 2 3 7 4 4" xfId="38057"/>
    <cellStyle name="Notas 4 2 3 7 5" xfId="38058"/>
    <cellStyle name="Notas 4 2 3 7 6" xfId="38059"/>
    <cellStyle name="Notas 4 2 3 8" xfId="38060"/>
    <cellStyle name="Notas 4 2 3 8 2" xfId="38061"/>
    <cellStyle name="Notas 4 2 3 8 2 2" xfId="38062"/>
    <cellStyle name="Notas 4 2 3 8 2 2 2" xfId="38063"/>
    <cellStyle name="Notas 4 2 3 8 2 2 3" xfId="38064"/>
    <cellStyle name="Notas 4 2 3 8 2 2 4" xfId="38065"/>
    <cellStyle name="Notas 4 2 3 8 2 3" xfId="38066"/>
    <cellStyle name="Notas 4 2 3 8 2 3 2" xfId="38067"/>
    <cellStyle name="Notas 4 2 3 8 2 3 3" xfId="38068"/>
    <cellStyle name="Notas 4 2 3 8 2 3 4" xfId="38069"/>
    <cellStyle name="Notas 4 2 3 8 2 4" xfId="38070"/>
    <cellStyle name="Notas 4 2 3 8 2 5" xfId="38071"/>
    <cellStyle name="Notas 4 2 3 8 2 6" xfId="38072"/>
    <cellStyle name="Notas 4 2 3 8 3" xfId="38073"/>
    <cellStyle name="Notas 4 2 3 8 3 2" xfId="38074"/>
    <cellStyle name="Notas 4 2 3 8 3 2 2" xfId="38075"/>
    <cellStyle name="Notas 4 2 3 8 3 2 3" xfId="38076"/>
    <cellStyle name="Notas 4 2 3 8 3 2 4" xfId="38077"/>
    <cellStyle name="Notas 4 2 3 8 3 3" xfId="38078"/>
    <cellStyle name="Notas 4 2 3 8 3 3 2" xfId="38079"/>
    <cellStyle name="Notas 4 2 3 8 3 3 3" xfId="38080"/>
    <cellStyle name="Notas 4 2 3 8 3 3 4" xfId="38081"/>
    <cellStyle name="Notas 4 2 3 8 3 4" xfId="38082"/>
    <cellStyle name="Notas 4 2 3 8 3 5" xfId="38083"/>
    <cellStyle name="Notas 4 2 3 8 3 6" xfId="38084"/>
    <cellStyle name="Notas 4 2 3 8 4" xfId="38085"/>
    <cellStyle name="Notas 4 2 3 8 4 2" xfId="38086"/>
    <cellStyle name="Notas 4 2 3 8 4 3" xfId="38087"/>
    <cellStyle name="Notas 4 2 3 8 4 4" xfId="38088"/>
    <cellStyle name="Notas 4 2 3 8 5" xfId="38089"/>
    <cellStyle name="Notas 4 2 3 8 6" xfId="38090"/>
    <cellStyle name="Notas 4 2 3 9" xfId="38091"/>
    <cellStyle name="Notas 4 2 3 9 2" xfId="38092"/>
    <cellStyle name="Notas 4 2 3 9 2 2" xfId="38093"/>
    <cellStyle name="Notas 4 2 3 9 2 2 2" xfId="38094"/>
    <cellStyle name="Notas 4 2 3 9 2 2 3" xfId="38095"/>
    <cellStyle name="Notas 4 2 3 9 2 2 4" xfId="38096"/>
    <cellStyle name="Notas 4 2 3 9 2 3" xfId="38097"/>
    <cellStyle name="Notas 4 2 3 9 2 3 2" xfId="38098"/>
    <cellStyle name="Notas 4 2 3 9 2 3 3" xfId="38099"/>
    <cellStyle name="Notas 4 2 3 9 2 3 4" xfId="38100"/>
    <cellStyle name="Notas 4 2 3 9 2 4" xfId="38101"/>
    <cellStyle name="Notas 4 2 3 9 2 5" xfId="38102"/>
    <cellStyle name="Notas 4 2 3 9 2 6" xfId="38103"/>
    <cellStyle name="Notas 4 2 3 9 3" xfId="38104"/>
    <cellStyle name="Notas 4 2 3 9 3 2" xfId="38105"/>
    <cellStyle name="Notas 4 2 3 9 3 2 2" xfId="38106"/>
    <cellStyle name="Notas 4 2 3 9 3 2 3" xfId="38107"/>
    <cellStyle name="Notas 4 2 3 9 3 2 4" xfId="38108"/>
    <cellStyle name="Notas 4 2 3 9 3 3" xfId="38109"/>
    <cellStyle name="Notas 4 2 3 9 3 3 2" xfId="38110"/>
    <cellStyle name="Notas 4 2 3 9 3 3 3" xfId="38111"/>
    <cellStyle name="Notas 4 2 3 9 3 3 4" xfId="38112"/>
    <cellStyle name="Notas 4 2 3 9 3 4" xfId="38113"/>
    <cellStyle name="Notas 4 2 3 9 3 5" xfId="38114"/>
    <cellStyle name="Notas 4 2 3 9 3 6" xfId="38115"/>
    <cellStyle name="Notas 4 2 3 9 4" xfId="38116"/>
    <cellStyle name="Notas 4 2 3 9 4 2" xfId="38117"/>
    <cellStyle name="Notas 4 2 3 9 4 3" xfId="38118"/>
    <cellStyle name="Notas 4 2 3 9 4 4" xfId="38119"/>
    <cellStyle name="Notas 4 2 3 9 5" xfId="38120"/>
    <cellStyle name="Notas 4 2 3 9 6" xfId="38121"/>
    <cellStyle name="Notas 4 2 4" xfId="38122"/>
    <cellStyle name="Notas 4 2 4 2" xfId="38123"/>
    <cellStyle name="Notas 4 2 4 2 2" xfId="38124"/>
    <cellStyle name="Notas 4 2 4 2 2 2" xfId="38125"/>
    <cellStyle name="Notas 4 2 4 2 2 2 2" xfId="38126"/>
    <cellStyle name="Notas 4 2 4 2 2 2 3" xfId="38127"/>
    <cellStyle name="Notas 4 2 4 2 2 2 4" xfId="38128"/>
    <cellStyle name="Notas 4 2 4 2 2 3" xfId="38129"/>
    <cellStyle name="Notas 4 2 4 2 2 3 2" xfId="38130"/>
    <cellStyle name="Notas 4 2 4 2 2 3 3" xfId="38131"/>
    <cellStyle name="Notas 4 2 4 2 2 3 4" xfId="38132"/>
    <cellStyle name="Notas 4 2 4 2 2 4" xfId="38133"/>
    <cellStyle name="Notas 4 2 4 2 2 5" xfId="38134"/>
    <cellStyle name="Notas 4 2 4 2 2 6" xfId="38135"/>
    <cellStyle name="Notas 4 2 4 2 3" xfId="38136"/>
    <cellStyle name="Notas 4 2 4 2 3 2" xfId="38137"/>
    <cellStyle name="Notas 4 2 4 2 3 2 2" xfId="38138"/>
    <cellStyle name="Notas 4 2 4 2 3 2 3" xfId="38139"/>
    <cellStyle name="Notas 4 2 4 2 3 2 4" xfId="38140"/>
    <cellStyle name="Notas 4 2 4 2 3 3" xfId="38141"/>
    <cellStyle name="Notas 4 2 4 2 3 3 2" xfId="38142"/>
    <cellStyle name="Notas 4 2 4 2 3 3 3" xfId="38143"/>
    <cellStyle name="Notas 4 2 4 2 3 3 4" xfId="38144"/>
    <cellStyle name="Notas 4 2 4 2 3 4" xfId="38145"/>
    <cellStyle name="Notas 4 2 4 2 3 5" xfId="38146"/>
    <cellStyle name="Notas 4 2 4 2 3 6" xfId="38147"/>
    <cellStyle name="Notas 4 2 4 2 4" xfId="38148"/>
    <cellStyle name="Notas 4 2 4 2 5" xfId="38149"/>
    <cellStyle name="Notas 4 2 4 2 6" xfId="38150"/>
    <cellStyle name="Notas 4 2 4 3" xfId="38151"/>
    <cellStyle name="Notas 4 2 4 4" xfId="38152"/>
    <cellStyle name="Notas 4 2 5" xfId="38153"/>
    <cellStyle name="Notas 4 2 5 2" xfId="38154"/>
    <cellStyle name="Notas 4 2 5 2 2" xfId="38155"/>
    <cellStyle name="Notas 4 2 5 2 2 2" xfId="38156"/>
    <cellStyle name="Notas 4 2 5 2 2 2 2" xfId="38157"/>
    <cellStyle name="Notas 4 2 5 2 2 2 3" xfId="38158"/>
    <cellStyle name="Notas 4 2 5 2 2 2 4" xfId="38159"/>
    <cellStyle name="Notas 4 2 5 2 2 3" xfId="38160"/>
    <cellStyle name="Notas 4 2 5 2 2 3 2" xfId="38161"/>
    <cellStyle name="Notas 4 2 5 2 2 3 3" xfId="38162"/>
    <cellStyle name="Notas 4 2 5 2 2 3 4" xfId="38163"/>
    <cellStyle name="Notas 4 2 5 2 2 4" xfId="38164"/>
    <cellStyle name="Notas 4 2 5 2 2 5" xfId="38165"/>
    <cellStyle name="Notas 4 2 5 2 2 6" xfId="38166"/>
    <cellStyle name="Notas 4 2 5 2 3" xfId="38167"/>
    <cellStyle name="Notas 4 2 5 2 3 2" xfId="38168"/>
    <cellStyle name="Notas 4 2 5 2 3 2 2" xfId="38169"/>
    <cellStyle name="Notas 4 2 5 2 3 2 3" xfId="38170"/>
    <cellStyle name="Notas 4 2 5 2 3 2 4" xfId="38171"/>
    <cellStyle name="Notas 4 2 5 2 3 3" xfId="38172"/>
    <cellStyle name="Notas 4 2 5 2 3 3 2" xfId="38173"/>
    <cellStyle name="Notas 4 2 5 2 3 3 3" xfId="38174"/>
    <cellStyle name="Notas 4 2 5 2 3 3 4" xfId="38175"/>
    <cellStyle name="Notas 4 2 5 2 3 4" xfId="38176"/>
    <cellStyle name="Notas 4 2 5 2 3 5" xfId="38177"/>
    <cellStyle name="Notas 4 2 5 2 3 6" xfId="38178"/>
    <cellStyle name="Notas 4 2 5 2 4" xfId="38179"/>
    <cellStyle name="Notas 4 2 5 2 5" xfId="38180"/>
    <cellStyle name="Notas 4 2 5 2 6" xfId="38181"/>
    <cellStyle name="Notas 4 2 5 3" xfId="38182"/>
    <cellStyle name="Notas 4 2 5 4" xfId="38183"/>
    <cellStyle name="Notas 4 2 6" xfId="38184"/>
    <cellStyle name="Notas 4 2 6 2" xfId="38185"/>
    <cellStyle name="Notas 4 2 6 2 2" xfId="38186"/>
    <cellStyle name="Notas 4 2 6 2 2 2" xfId="38187"/>
    <cellStyle name="Notas 4 2 6 2 2 2 2" xfId="38188"/>
    <cellStyle name="Notas 4 2 6 2 2 2 3" xfId="38189"/>
    <cellStyle name="Notas 4 2 6 2 2 2 4" xfId="38190"/>
    <cellStyle name="Notas 4 2 6 2 2 3" xfId="38191"/>
    <cellStyle name="Notas 4 2 6 2 2 3 2" xfId="38192"/>
    <cellStyle name="Notas 4 2 6 2 2 3 3" xfId="38193"/>
    <cellStyle name="Notas 4 2 6 2 2 3 4" xfId="38194"/>
    <cellStyle name="Notas 4 2 6 2 2 4" xfId="38195"/>
    <cellStyle name="Notas 4 2 6 2 2 5" xfId="38196"/>
    <cellStyle name="Notas 4 2 6 2 2 6" xfId="38197"/>
    <cellStyle name="Notas 4 2 6 2 3" xfId="38198"/>
    <cellStyle name="Notas 4 2 6 2 3 2" xfId="38199"/>
    <cellStyle name="Notas 4 2 6 2 3 2 2" xfId="38200"/>
    <cellStyle name="Notas 4 2 6 2 3 2 3" xfId="38201"/>
    <cellStyle name="Notas 4 2 6 2 3 2 4" xfId="38202"/>
    <cellStyle name="Notas 4 2 6 2 3 3" xfId="38203"/>
    <cellStyle name="Notas 4 2 6 2 3 3 2" xfId="38204"/>
    <cellStyle name="Notas 4 2 6 2 3 3 3" xfId="38205"/>
    <cellStyle name="Notas 4 2 6 2 3 3 4" xfId="38206"/>
    <cellStyle name="Notas 4 2 6 2 3 4" xfId="38207"/>
    <cellStyle name="Notas 4 2 6 2 3 5" xfId="38208"/>
    <cellStyle name="Notas 4 2 6 2 3 6" xfId="38209"/>
    <cellStyle name="Notas 4 2 6 2 4" xfId="38210"/>
    <cellStyle name="Notas 4 2 6 2 5" xfId="38211"/>
    <cellStyle name="Notas 4 2 6 2 6" xfId="38212"/>
    <cellStyle name="Notas 4 2 6 3" xfId="38213"/>
    <cellStyle name="Notas 4 2 6 4" xfId="38214"/>
    <cellStyle name="Notas 4 2 7" xfId="38215"/>
    <cellStyle name="Notas 4 2 7 2" xfId="38216"/>
    <cellStyle name="Notas 4 2 7 2 2" xfId="38217"/>
    <cellStyle name="Notas 4 2 7 2 2 2" xfId="38218"/>
    <cellStyle name="Notas 4 2 7 2 2 2 2" xfId="38219"/>
    <cellStyle name="Notas 4 2 7 2 2 2 3" xfId="38220"/>
    <cellStyle name="Notas 4 2 7 2 2 2 4" xfId="38221"/>
    <cellStyle name="Notas 4 2 7 2 2 3" xfId="38222"/>
    <cellStyle name="Notas 4 2 7 2 2 3 2" xfId="38223"/>
    <cellStyle name="Notas 4 2 7 2 2 3 3" xfId="38224"/>
    <cellStyle name="Notas 4 2 7 2 2 3 4" xfId="38225"/>
    <cellStyle name="Notas 4 2 7 2 2 4" xfId="38226"/>
    <cellStyle name="Notas 4 2 7 2 2 5" xfId="38227"/>
    <cellStyle name="Notas 4 2 7 2 2 6" xfId="38228"/>
    <cellStyle name="Notas 4 2 7 2 3" xfId="38229"/>
    <cellStyle name="Notas 4 2 7 2 3 2" xfId="38230"/>
    <cellStyle name="Notas 4 2 7 2 3 2 2" xfId="38231"/>
    <cellStyle name="Notas 4 2 7 2 3 2 3" xfId="38232"/>
    <cellStyle name="Notas 4 2 7 2 3 2 4" xfId="38233"/>
    <cellStyle name="Notas 4 2 7 2 3 3" xfId="38234"/>
    <cellStyle name="Notas 4 2 7 2 3 3 2" xfId="38235"/>
    <cellStyle name="Notas 4 2 7 2 3 3 3" xfId="38236"/>
    <cellStyle name="Notas 4 2 7 2 3 3 4" xfId="38237"/>
    <cellStyle name="Notas 4 2 7 2 3 4" xfId="38238"/>
    <cellStyle name="Notas 4 2 7 2 3 5" xfId="38239"/>
    <cellStyle name="Notas 4 2 7 2 3 6" xfId="38240"/>
    <cellStyle name="Notas 4 2 7 2 4" xfId="38241"/>
    <cellStyle name="Notas 4 2 7 2 5" xfId="38242"/>
    <cellStyle name="Notas 4 2 7 2 6" xfId="38243"/>
    <cellStyle name="Notas 4 2 7 3" xfId="38244"/>
    <cellStyle name="Notas 4 2 7 4" xfId="38245"/>
    <cellStyle name="Notas 4 2 8" xfId="38246"/>
    <cellStyle name="Notas 4 2 8 2" xfId="38247"/>
    <cellStyle name="Notas 4 2 8 2 2" xfId="38248"/>
    <cellStyle name="Notas 4 2 8 2 2 2" xfId="38249"/>
    <cellStyle name="Notas 4 2 8 2 2 3" xfId="38250"/>
    <cellStyle name="Notas 4 2 8 2 2 4" xfId="38251"/>
    <cellStyle name="Notas 4 2 8 2 3" xfId="38252"/>
    <cellStyle name="Notas 4 2 8 2 3 2" xfId="38253"/>
    <cellStyle name="Notas 4 2 8 2 3 3" xfId="38254"/>
    <cellStyle name="Notas 4 2 8 2 3 4" xfId="38255"/>
    <cellStyle name="Notas 4 2 8 2 4" xfId="38256"/>
    <cellStyle name="Notas 4 2 8 2 5" xfId="38257"/>
    <cellStyle name="Notas 4 2 8 2 6" xfId="38258"/>
    <cellStyle name="Notas 4 2 8 3" xfId="38259"/>
    <cellStyle name="Notas 4 2 8 3 2" xfId="38260"/>
    <cellStyle name="Notas 4 2 8 3 2 2" xfId="38261"/>
    <cellStyle name="Notas 4 2 8 3 2 3" xfId="38262"/>
    <cellStyle name="Notas 4 2 8 3 2 4" xfId="38263"/>
    <cellStyle name="Notas 4 2 8 3 3" xfId="38264"/>
    <cellStyle name="Notas 4 2 8 3 3 2" xfId="38265"/>
    <cellStyle name="Notas 4 2 8 3 3 3" xfId="38266"/>
    <cellStyle name="Notas 4 2 8 3 3 4" xfId="38267"/>
    <cellStyle name="Notas 4 2 8 3 4" xfId="38268"/>
    <cellStyle name="Notas 4 2 8 3 5" xfId="38269"/>
    <cellStyle name="Notas 4 2 8 3 6" xfId="38270"/>
    <cellStyle name="Notas 4 2 8 4" xfId="38271"/>
    <cellStyle name="Notas 4 2 8 4 2" xfId="38272"/>
    <cellStyle name="Notas 4 2 8 4 3" xfId="38273"/>
    <cellStyle name="Notas 4 2 8 4 4" xfId="38274"/>
    <cellStyle name="Notas 4 2 8 5" xfId="38275"/>
    <cellStyle name="Notas 4 2 8 6" xfId="38276"/>
    <cellStyle name="Notas 4 2 9" xfId="38277"/>
    <cellStyle name="Notas 4 2 9 2" xfId="38278"/>
    <cellStyle name="Notas 4 2 9 2 2" xfId="38279"/>
    <cellStyle name="Notas 4 2 9 2 2 2" xfId="38280"/>
    <cellStyle name="Notas 4 2 9 2 2 3" xfId="38281"/>
    <cellStyle name="Notas 4 2 9 2 2 4" xfId="38282"/>
    <cellStyle name="Notas 4 2 9 2 3" xfId="38283"/>
    <cellStyle name="Notas 4 2 9 2 3 2" xfId="38284"/>
    <cellStyle name="Notas 4 2 9 2 3 3" xfId="38285"/>
    <cellStyle name="Notas 4 2 9 2 3 4" xfId="38286"/>
    <cellStyle name="Notas 4 2 9 2 4" xfId="38287"/>
    <cellStyle name="Notas 4 2 9 2 5" xfId="38288"/>
    <cellStyle name="Notas 4 2 9 2 6" xfId="38289"/>
    <cellStyle name="Notas 4 2 9 3" xfId="38290"/>
    <cellStyle name="Notas 4 2 9 3 2" xfId="38291"/>
    <cellStyle name="Notas 4 2 9 3 2 2" xfId="38292"/>
    <cellStyle name="Notas 4 2 9 3 2 3" xfId="38293"/>
    <cellStyle name="Notas 4 2 9 3 2 4" xfId="38294"/>
    <cellStyle name="Notas 4 2 9 3 3" xfId="38295"/>
    <cellStyle name="Notas 4 2 9 3 3 2" xfId="38296"/>
    <cellStyle name="Notas 4 2 9 3 3 3" xfId="38297"/>
    <cellStyle name="Notas 4 2 9 3 3 4" xfId="38298"/>
    <cellStyle name="Notas 4 2 9 3 4" xfId="38299"/>
    <cellStyle name="Notas 4 2 9 3 5" xfId="38300"/>
    <cellStyle name="Notas 4 2 9 3 6" xfId="38301"/>
    <cellStyle name="Notas 4 2 9 4" xfId="38302"/>
    <cellStyle name="Notas 4 2 9 4 2" xfId="38303"/>
    <cellStyle name="Notas 4 2 9 4 3" xfId="38304"/>
    <cellStyle name="Notas 4 2 9 4 4" xfId="38305"/>
    <cellStyle name="Notas 4 2 9 5" xfId="38306"/>
    <cellStyle name="Notas 4 2 9 6" xfId="38307"/>
    <cellStyle name="Notas 4 3" xfId="38308"/>
    <cellStyle name="Notas 4 3 10" xfId="38309"/>
    <cellStyle name="Notas 4 3 10 2" xfId="38310"/>
    <cellStyle name="Notas 4 3 10 2 2" xfId="38311"/>
    <cellStyle name="Notas 4 3 10 2 2 2" xfId="38312"/>
    <cellStyle name="Notas 4 3 10 2 2 3" xfId="38313"/>
    <cellStyle name="Notas 4 3 10 2 2 4" xfId="38314"/>
    <cellStyle name="Notas 4 3 10 2 3" xfId="38315"/>
    <cellStyle name="Notas 4 3 10 2 3 2" xfId="38316"/>
    <cellStyle name="Notas 4 3 10 2 3 3" xfId="38317"/>
    <cellStyle name="Notas 4 3 10 2 3 4" xfId="38318"/>
    <cellStyle name="Notas 4 3 10 2 4" xfId="38319"/>
    <cellStyle name="Notas 4 3 10 2 5" xfId="38320"/>
    <cellStyle name="Notas 4 3 10 2 6" xfId="38321"/>
    <cellStyle name="Notas 4 3 10 3" xfId="38322"/>
    <cellStyle name="Notas 4 3 10 3 2" xfId="38323"/>
    <cellStyle name="Notas 4 3 10 3 2 2" xfId="38324"/>
    <cellStyle name="Notas 4 3 10 3 2 3" xfId="38325"/>
    <cellStyle name="Notas 4 3 10 3 2 4" xfId="38326"/>
    <cellStyle name="Notas 4 3 10 3 3" xfId="38327"/>
    <cellStyle name="Notas 4 3 10 3 3 2" xfId="38328"/>
    <cellStyle name="Notas 4 3 10 3 3 3" xfId="38329"/>
    <cellStyle name="Notas 4 3 10 3 3 4" xfId="38330"/>
    <cellStyle name="Notas 4 3 10 3 4" xfId="38331"/>
    <cellStyle name="Notas 4 3 10 3 5" xfId="38332"/>
    <cellStyle name="Notas 4 3 10 3 6" xfId="38333"/>
    <cellStyle name="Notas 4 3 10 4" xfId="38334"/>
    <cellStyle name="Notas 4 3 10 5" xfId="38335"/>
    <cellStyle name="Notas 4 3 10 6" xfId="38336"/>
    <cellStyle name="Notas 4 3 11" xfId="38337"/>
    <cellStyle name="Notas 4 3 12" xfId="38338"/>
    <cellStyle name="Notas 4 3 2" xfId="38339"/>
    <cellStyle name="Notas 4 3 2 2" xfId="38340"/>
    <cellStyle name="Notas 4 3 2 2 2" xfId="38341"/>
    <cellStyle name="Notas 4 3 2 2 2 2" xfId="38342"/>
    <cellStyle name="Notas 4 3 2 2 2 2 2" xfId="38343"/>
    <cellStyle name="Notas 4 3 2 2 2 2 3" xfId="38344"/>
    <cellStyle name="Notas 4 3 2 2 2 2 4" xfId="38345"/>
    <cellStyle name="Notas 4 3 2 2 2 3" xfId="38346"/>
    <cellStyle name="Notas 4 3 2 2 2 3 2" xfId="38347"/>
    <cellStyle name="Notas 4 3 2 2 2 3 3" xfId="38348"/>
    <cellStyle name="Notas 4 3 2 2 2 3 4" xfId="38349"/>
    <cellStyle name="Notas 4 3 2 2 2 4" xfId="38350"/>
    <cellStyle name="Notas 4 3 2 2 2 5" xfId="38351"/>
    <cellStyle name="Notas 4 3 2 2 2 6" xfId="38352"/>
    <cellStyle name="Notas 4 3 2 2 3" xfId="38353"/>
    <cellStyle name="Notas 4 3 2 2 3 2" xfId="38354"/>
    <cellStyle name="Notas 4 3 2 2 3 2 2" xfId="38355"/>
    <cellStyle name="Notas 4 3 2 2 3 2 3" xfId="38356"/>
    <cellStyle name="Notas 4 3 2 2 3 2 4" xfId="38357"/>
    <cellStyle name="Notas 4 3 2 2 3 3" xfId="38358"/>
    <cellStyle name="Notas 4 3 2 2 3 3 2" xfId="38359"/>
    <cellStyle name="Notas 4 3 2 2 3 3 3" xfId="38360"/>
    <cellStyle name="Notas 4 3 2 2 3 3 4" xfId="38361"/>
    <cellStyle name="Notas 4 3 2 2 3 4" xfId="38362"/>
    <cellStyle name="Notas 4 3 2 2 3 5" xfId="38363"/>
    <cellStyle name="Notas 4 3 2 2 3 6" xfId="38364"/>
    <cellStyle name="Notas 4 3 2 2 4" xfId="38365"/>
    <cellStyle name="Notas 4 3 2 2 5" xfId="38366"/>
    <cellStyle name="Notas 4 3 2 2 6" xfId="38367"/>
    <cellStyle name="Notas 4 3 2 3" xfId="38368"/>
    <cellStyle name="Notas 4 3 2 4" xfId="38369"/>
    <cellStyle name="Notas 4 3 3" xfId="38370"/>
    <cellStyle name="Notas 4 3 3 2" xfId="38371"/>
    <cellStyle name="Notas 4 3 3 2 2" xfId="38372"/>
    <cellStyle name="Notas 4 3 3 2 2 2" xfId="38373"/>
    <cellStyle name="Notas 4 3 3 2 2 2 2" xfId="38374"/>
    <cellStyle name="Notas 4 3 3 2 2 2 3" xfId="38375"/>
    <cellStyle name="Notas 4 3 3 2 2 2 4" xfId="38376"/>
    <cellStyle name="Notas 4 3 3 2 2 3" xfId="38377"/>
    <cellStyle name="Notas 4 3 3 2 2 3 2" xfId="38378"/>
    <cellStyle name="Notas 4 3 3 2 2 3 3" xfId="38379"/>
    <cellStyle name="Notas 4 3 3 2 2 3 4" xfId="38380"/>
    <cellStyle name="Notas 4 3 3 2 2 4" xfId="38381"/>
    <cellStyle name="Notas 4 3 3 2 2 5" xfId="38382"/>
    <cellStyle name="Notas 4 3 3 2 2 6" xfId="38383"/>
    <cellStyle name="Notas 4 3 3 2 3" xfId="38384"/>
    <cellStyle name="Notas 4 3 3 2 3 2" xfId="38385"/>
    <cellStyle name="Notas 4 3 3 2 3 2 2" xfId="38386"/>
    <cellStyle name="Notas 4 3 3 2 3 2 3" xfId="38387"/>
    <cellStyle name="Notas 4 3 3 2 3 2 4" xfId="38388"/>
    <cellStyle name="Notas 4 3 3 2 3 3" xfId="38389"/>
    <cellStyle name="Notas 4 3 3 2 3 3 2" xfId="38390"/>
    <cellStyle name="Notas 4 3 3 2 3 3 3" xfId="38391"/>
    <cellStyle name="Notas 4 3 3 2 3 3 4" xfId="38392"/>
    <cellStyle name="Notas 4 3 3 2 3 4" xfId="38393"/>
    <cellStyle name="Notas 4 3 3 2 3 5" xfId="38394"/>
    <cellStyle name="Notas 4 3 3 2 3 6" xfId="38395"/>
    <cellStyle name="Notas 4 3 3 2 4" xfId="38396"/>
    <cellStyle name="Notas 4 3 3 2 5" xfId="38397"/>
    <cellStyle name="Notas 4 3 3 2 6" xfId="38398"/>
    <cellStyle name="Notas 4 3 3 3" xfId="38399"/>
    <cellStyle name="Notas 4 3 3 4" xfId="38400"/>
    <cellStyle name="Notas 4 3 4" xfId="38401"/>
    <cellStyle name="Notas 4 3 4 2" xfId="38402"/>
    <cellStyle name="Notas 4 3 4 2 2" xfId="38403"/>
    <cellStyle name="Notas 4 3 4 2 2 2" xfId="38404"/>
    <cellStyle name="Notas 4 3 4 2 2 2 2" xfId="38405"/>
    <cellStyle name="Notas 4 3 4 2 2 2 3" xfId="38406"/>
    <cellStyle name="Notas 4 3 4 2 2 2 4" xfId="38407"/>
    <cellStyle name="Notas 4 3 4 2 2 3" xfId="38408"/>
    <cellStyle name="Notas 4 3 4 2 2 3 2" xfId="38409"/>
    <cellStyle name="Notas 4 3 4 2 2 3 3" xfId="38410"/>
    <cellStyle name="Notas 4 3 4 2 2 3 4" xfId="38411"/>
    <cellStyle name="Notas 4 3 4 2 2 4" xfId="38412"/>
    <cellStyle name="Notas 4 3 4 2 2 5" xfId="38413"/>
    <cellStyle name="Notas 4 3 4 2 2 6" xfId="38414"/>
    <cellStyle name="Notas 4 3 4 2 3" xfId="38415"/>
    <cellStyle name="Notas 4 3 4 2 3 2" xfId="38416"/>
    <cellStyle name="Notas 4 3 4 2 3 2 2" xfId="38417"/>
    <cellStyle name="Notas 4 3 4 2 3 2 3" xfId="38418"/>
    <cellStyle name="Notas 4 3 4 2 3 2 4" xfId="38419"/>
    <cellStyle name="Notas 4 3 4 2 3 3" xfId="38420"/>
    <cellStyle name="Notas 4 3 4 2 3 3 2" xfId="38421"/>
    <cellStyle name="Notas 4 3 4 2 3 3 3" xfId="38422"/>
    <cellStyle name="Notas 4 3 4 2 3 3 4" xfId="38423"/>
    <cellStyle name="Notas 4 3 4 2 3 4" xfId="38424"/>
    <cellStyle name="Notas 4 3 4 2 3 5" xfId="38425"/>
    <cellStyle name="Notas 4 3 4 2 3 6" xfId="38426"/>
    <cellStyle name="Notas 4 3 4 2 4" xfId="38427"/>
    <cellStyle name="Notas 4 3 4 2 5" xfId="38428"/>
    <cellStyle name="Notas 4 3 4 2 6" xfId="38429"/>
    <cellStyle name="Notas 4 3 4 3" xfId="38430"/>
    <cellStyle name="Notas 4 3 4 4" xfId="38431"/>
    <cellStyle name="Notas 4 3 5" xfId="38432"/>
    <cellStyle name="Notas 4 3 5 2" xfId="38433"/>
    <cellStyle name="Notas 4 3 5 2 2" xfId="38434"/>
    <cellStyle name="Notas 4 3 5 2 2 2" xfId="38435"/>
    <cellStyle name="Notas 4 3 5 2 2 2 2" xfId="38436"/>
    <cellStyle name="Notas 4 3 5 2 2 2 3" xfId="38437"/>
    <cellStyle name="Notas 4 3 5 2 2 2 4" xfId="38438"/>
    <cellStyle name="Notas 4 3 5 2 2 3" xfId="38439"/>
    <cellStyle name="Notas 4 3 5 2 2 3 2" xfId="38440"/>
    <cellStyle name="Notas 4 3 5 2 2 3 3" xfId="38441"/>
    <cellStyle name="Notas 4 3 5 2 2 3 4" xfId="38442"/>
    <cellStyle name="Notas 4 3 5 2 2 4" xfId="38443"/>
    <cellStyle name="Notas 4 3 5 2 2 5" xfId="38444"/>
    <cellStyle name="Notas 4 3 5 2 2 6" xfId="38445"/>
    <cellStyle name="Notas 4 3 5 2 3" xfId="38446"/>
    <cellStyle name="Notas 4 3 5 2 3 2" xfId="38447"/>
    <cellStyle name="Notas 4 3 5 2 3 2 2" xfId="38448"/>
    <cellStyle name="Notas 4 3 5 2 3 2 3" xfId="38449"/>
    <cellStyle name="Notas 4 3 5 2 3 2 4" xfId="38450"/>
    <cellStyle name="Notas 4 3 5 2 3 3" xfId="38451"/>
    <cellStyle name="Notas 4 3 5 2 3 3 2" xfId="38452"/>
    <cellStyle name="Notas 4 3 5 2 3 3 3" xfId="38453"/>
    <cellStyle name="Notas 4 3 5 2 3 3 4" xfId="38454"/>
    <cellStyle name="Notas 4 3 5 2 3 4" xfId="38455"/>
    <cellStyle name="Notas 4 3 5 2 3 5" xfId="38456"/>
    <cellStyle name="Notas 4 3 5 2 3 6" xfId="38457"/>
    <cellStyle name="Notas 4 3 5 2 4" xfId="38458"/>
    <cellStyle name="Notas 4 3 5 2 5" xfId="38459"/>
    <cellStyle name="Notas 4 3 5 2 6" xfId="38460"/>
    <cellStyle name="Notas 4 3 5 3" xfId="38461"/>
    <cellStyle name="Notas 4 3 5 4" xfId="38462"/>
    <cellStyle name="Notas 4 3 6" xfId="38463"/>
    <cellStyle name="Notas 4 3 6 2" xfId="38464"/>
    <cellStyle name="Notas 4 3 6 2 2" xfId="38465"/>
    <cellStyle name="Notas 4 3 6 2 2 2" xfId="38466"/>
    <cellStyle name="Notas 4 3 6 2 2 3" xfId="38467"/>
    <cellStyle name="Notas 4 3 6 2 2 4" xfId="38468"/>
    <cellStyle name="Notas 4 3 6 2 3" xfId="38469"/>
    <cellStyle name="Notas 4 3 6 2 3 2" xfId="38470"/>
    <cellStyle name="Notas 4 3 6 2 3 3" xfId="38471"/>
    <cellStyle name="Notas 4 3 6 2 3 4" xfId="38472"/>
    <cellStyle name="Notas 4 3 6 2 4" xfId="38473"/>
    <cellStyle name="Notas 4 3 6 2 5" xfId="38474"/>
    <cellStyle name="Notas 4 3 6 2 6" xfId="38475"/>
    <cellStyle name="Notas 4 3 6 3" xfId="38476"/>
    <cellStyle name="Notas 4 3 6 3 2" xfId="38477"/>
    <cellStyle name="Notas 4 3 6 3 2 2" xfId="38478"/>
    <cellStyle name="Notas 4 3 6 3 2 3" xfId="38479"/>
    <cellStyle name="Notas 4 3 6 3 2 4" xfId="38480"/>
    <cellStyle name="Notas 4 3 6 3 3" xfId="38481"/>
    <cellStyle name="Notas 4 3 6 3 3 2" xfId="38482"/>
    <cellStyle name="Notas 4 3 6 3 3 3" xfId="38483"/>
    <cellStyle name="Notas 4 3 6 3 3 4" xfId="38484"/>
    <cellStyle name="Notas 4 3 6 3 4" xfId="38485"/>
    <cellStyle name="Notas 4 3 6 3 5" xfId="38486"/>
    <cellStyle name="Notas 4 3 6 3 6" xfId="38487"/>
    <cellStyle name="Notas 4 3 6 4" xfId="38488"/>
    <cellStyle name="Notas 4 3 6 4 2" xfId="38489"/>
    <cellStyle name="Notas 4 3 6 4 3" xfId="38490"/>
    <cellStyle name="Notas 4 3 6 4 4" xfId="38491"/>
    <cellStyle name="Notas 4 3 6 5" xfId="38492"/>
    <cellStyle name="Notas 4 3 6 6" xfId="38493"/>
    <cellStyle name="Notas 4 3 7" xfId="38494"/>
    <cellStyle name="Notas 4 3 7 2" xfId="38495"/>
    <cellStyle name="Notas 4 3 7 2 2" xfId="38496"/>
    <cellStyle name="Notas 4 3 7 2 2 2" xfId="38497"/>
    <cellStyle name="Notas 4 3 7 2 2 3" xfId="38498"/>
    <cellStyle name="Notas 4 3 7 2 2 4" xfId="38499"/>
    <cellStyle name="Notas 4 3 7 2 3" xfId="38500"/>
    <cellStyle name="Notas 4 3 7 2 3 2" xfId="38501"/>
    <cellStyle name="Notas 4 3 7 2 3 3" xfId="38502"/>
    <cellStyle name="Notas 4 3 7 2 3 4" xfId="38503"/>
    <cellStyle name="Notas 4 3 7 2 4" xfId="38504"/>
    <cellStyle name="Notas 4 3 7 2 5" xfId="38505"/>
    <cellStyle name="Notas 4 3 7 2 6" xfId="38506"/>
    <cellStyle name="Notas 4 3 7 3" xfId="38507"/>
    <cellStyle name="Notas 4 3 7 3 2" xfId="38508"/>
    <cellStyle name="Notas 4 3 7 3 2 2" xfId="38509"/>
    <cellStyle name="Notas 4 3 7 3 2 3" xfId="38510"/>
    <cellStyle name="Notas 4 3 7 3 2 4" xfId="38511"/>
    <cellStyle name="Notas 4 3 7 3 3" xfId="38512"/>
    <cellStyle name="Notas 4 3 7 3 3 2" xfId="38513"/>
    <cellStyle name="Notas 4 3 7 3 3 3" xfId="38514"/>
    <cellStyle name="Notas 4 3 7 3 3 4" xfId="38515"/>
    <cellStyle name="Notas 4 3 7 3 4" xfId="38516"/>
    <cellStyle name="Notas 4 3 7 3 5" xfId="38517"/>
    <cellStyle name="Notas 4 3 7 3 6" xfId="38518"/>
    <cellStyle name="Notas 4 3 7 4" xfId="38519"/>
    <cellStyle name="Notas 4 3 7 4 2" xfId="38520"/>
    <cellStyle name="Notas 4 3 7 4 3" xfId="38521"/>
    <cellStyle name="Notas 4 3 7 4 4" xfId="38522"/>
    <cellStyle name="Notas 4 3 7 5" xfId="38523"/>
    <cellStyle name="Notas 4 3 7 6" xfId="38524"/>
    <cellStyle name="Notas 4 3 8" xfId="38525"/>
    <cellStyle name="Notas 4 3 8 2" xfId="38526"/>
    <cellStyle name="Notas 4 3 8 2 2" xfId="38527"/>
    <cellStyle name="Notas 4 3 8 2 2 2" xfId="38528"/>
    <cellStyle name="Notas 4 3 8 2 2 3" xfId="38529"/>
    <cellStyle name="Notas 4 3 8 2 2 4" xfId="38530"/>
    <cellStyle name="Notas 4 3 8 2 3" xfId="38531"/>
    <cellStyle name="Notas 4 3 8 2 3 2" xfId="38532"/>
    <cellStyle name="Notas 4 3 8 2 3 3" xfId="38533"/>
    <cellStyle name="Notas 4 3 8 2 3 4" xfId="38534"/>
    <cellStyle name="Notas 4 3 8 2 4" xfId="38535"/>
    <cellStyle name="Notas 4 3 8 2 5" xfId="38536"/>
    <cellStyle name="Notas 4 3 8 2 6" xfId="38537"/>
    <cellStyle name="Notas 4 3 8 3" xfId="38538"/>
    <cellStyle name="Notas 4 3 8 3 2" xfId="38539"/>
    <cellStyle name="Notas 4 3 8 3 2 2" xfId="38540"/>
    <cellStyle name="Notas 4 3 8 3 2 3" xfId="38541"/>
    <cellStyle name="Notas 4 3 8 3 2 4" xfId="38542"/>
    <cellStyle name="Notas 4 3 8 3 3" xfId="38543"/>
    <cellStyle name="Notas 4 3 8 3 3 2" xfId="38544"/>
    <cellStyle name="Notas 4 3 8 3 3 3" xfId="38545"/>
    <cellStyle name="Notas 4 3 8 3 3 4" xfId="38546"/>
    <cellStyle name="Notas 4 3 8 3 4" xfId="38547"/>
    <cellStyle name="Notas 4 3 8 3 5" xfId="38548"/>
    <cellStyle name="Notas 4 3 8 3 6" xfId="38549"/>
    <cellStyle name="Notas 4 3 8 4" xfId="38550"/>
    <cellStyle name="Notas 4 3 8 4 2" xfId="38551"/>
    <cellStyle name="Notas 4 3 8 4 3" xfId="38552"/>
    <cellStyle name="Notas 4 3 8 4 4" xfId="38553"/>
    <cellStyle name="Notas 4 3 8 5" xfId="38554"/>
    <cellStyle name="Notas 4 3 8 6" xfId="38555"/>
    <cellStyle name="Notas 4 3 9" xfId="38556"/>
    <cellStyle name="Notas 4 3 9 2" xfId="38557"/>
    <cellStyle name="Notas 4 3 9 2 2" xfId="38558"/>
    <cellStyle name="Notas 4 3 9 2 2 2" xfId="38559"/>
    <cellStyle name="Notas 4 3 9 2 2 3" xfId="38560"/>
    <cellStyle name="Notas 4 3 9 2 2 4" xfId="38561"/>
    <cellStyle name="Notas 4 3 9 2 3" xfId="38562"/>
    <cellStyle name="Notas 4 3 9 2 3 2" xfId="38563"/>
    <cellStyle name="Notas 4 3 9 2 3 3" xfId="38564"/>
    <cellStyle name="Notas 4 3 9 2 3 4" xfId="38565"/>
    <cellStyle name="Notas 4 3 9 2 4" xfId="38566"/>
    <cellStyle name="Notas 4 3 9 2 5" xfId="38567"/>
    <cellStyle name="Notas 4 3 9 2 6" xfId="38568"/>
    <cellStyle name="Notas 4 3 9 3" xfId="38569"/>
    <cellStyle name="Notas 4 3 9 3 2" xfId="38570"/>
    <cellStyle name="Notas 4 3 9 3 2 2" xfId="38571"/>
    <cellStyle name="Notas 4 3 9 3 2 3" xfId="38572"/>
    <cellStyle name="Notas 4 3 9 3 2 4" xfId="38573"/>
    <cellStyle name="Notas 4 3 9 3 3" xfId="38574"/>
    <cellStyle name="Notas 4 3 9 3 3 2" xfId="38575"/>
    <cellStyle name="Notas 4 3 9 3 3 3" xfId="38576"/>
    <cellStyle name="Notas 4 3 9 3 3 4" xfId="38577"/>
    <cellStyle name="Notas 4 3 9 3 4" xfId="38578"/>
    <cellStyle name="Notas 4 3 9 3 5" xfId="38579"/>
    <cellStyle name="Notas 4 3 9 3 6" xfId="38580"/>
    <cellStyle name="Notas 4 3 9 4" xfId="38581"/>
    <cellStyle name="Notas 4 3 9 4 2" xfId="38582"/>
    <cellStyle name="Notas 4 3 9 4 3" xfId="38583"/>
    <cellStyle name="Notas 4 3 9 4 4" xfId="38584"/>
    <cellStyle name="Notas 4 3 9 5" xfId="38585"/>
    <cellStyle name="Notas 4 3 9 6" xfId="38586"/>
    <cellStyle name="Notas 4 4" xfId="38587"/>
    <cellStyle name="Notas 4 4 10" xfId="38588"/>
    <cellStyle name="Notas 4 4 10 2" xfId="38589"/>
    <cellStyle name="Notas 4 4 10 2 2" xfId="38590"/>
    <cellStyle name="Notas 4 4 10 2 2 2" xfId="38591"/>
    <cellStyle name="Notas 4 4 10 2 2 3" xfId="38592"/>
    <cellStyle name="Notas 4 4 10 2 2 4" xfId="38593"/>
    <cellStyle name="Notas 4 4 10 2 3" xfId="38594"/>
    <cellStyle name="Notas 4 4 10 2 3 2" xfId="38595"/>
    <cellStyle name="Notas 4 4 10 2 3 3" xfId="38596"/>
    <cellStyle name="Notas 4 4 10 2 3 4" xfId="38597"/>
    <cellStyle name="Notas 4 4 10 2 4" xfId="38598"/>
    <cellStyle name="Notas 4 4 10 2 5" xfId="38599"/>
    <cellStyle name="Notas 4 4 10 2 6" xfId="38600"/>
    <cellStyle name="Notas 4 4 10 3" xfId="38601"/>
    <cellStyle name="Notas 4 4 10 3 2" xfId="38602"/>
    <cellStyle name="Notas 4 4 10 3 2 2" xfId="38603"/>
    <cellStyle name="Notas 4 4 10 3 2 3" xfId="38604"/>
    <cellStyle name="Notas 4 4 10 3 2 4" xfId="38605"/>
    <cellStyle name="Notas 4 4 10 3 3" xfId="38606"/>
    <cellStyle name="Notas 4 4 10 3 3 2" xfId="38607"/>
    <cellStyle name="Notas 4 4 10 3 3 3" xfId="38608"/>
    <cellStyle name="Notas 4 4 10 3 3 4" xfId="38609"/>
    <cellStyle name="Notas 4 4 10 3 4" xfId="38610"/>
    <cellStyle name="Notas 4 4 10 3 5" xfId="38611"/>
    <cellStyle name="Notas 4 4 10 3 6" xfId="38612"/>
    <cellStyle name="Notas 4 4 10 4" xfId="38613"/>
    <cellStyle name="Notas 4 4 10 5" xfId="38614"/>
    <cellStyle name="Notas 4 4 10 6" xfId="38615"/>
    <cellStyle name="Notas 4 4 11" xfId="38616"/>
    <cellStyle name="Notas 4 4 12" xfId="38617"/>
    <cellStyle name="Notas 4 4 2" xfId="38618"/>
    <cellStyle name="Notas 4 4 2 2" xfId="38619"/>
    <cellStyle name="Notas 4 4 2 2 2" xfId="38620"/>
    <cellStyle name="Notas 4 4 2 2 2 2" xfId="38621"/>
    <cellStyle name="Notas 4 4 2 2 2 2 2" xfId="38622"/>
    <cellStyle name="Notas 4 4 2 2 2 2 3" xfId="38623"/>
    <cellStyle name="Notas 4 4 2 2 2 2 4" xfId="38624"/>
    <cellStyle name="Notas 4 4 2 2 2 3" xfId="38625"/>
    <cellStyle name="Notas 4 4 2 2 2 3 2" xfId="38626"/>
    <cellStyle name="Notas 4 4 2 2 2 3 3" xfId="38627"/>
    <cellStyle name="Notas 4 4 2 2 2 3 4" xfId="38628"/>
    <cellStyle name="Notas 4 4 2 2 2 4" xfId="38629"/>
    <cellStyle name="Notas 4 4 2 2 2 5" xfId="38630"/>
    <cellStyle name="Notas 4 4 2 2 2 6" xfId="38631"/>
    <cellStyle name="Notas 4 4 2 2 3" xfId="38632"/>
    <cellStyle name="Notas 4 4 2 2 3 2" xfId="38633"/>
    <cellStyle name="Notas 4 4 2 2 3 2 2" xfId="38634"/>
    <cellStyle name="Notas 4 4 2 2 3 2 3" xfId="38635"/>
    <cellStyle name="Notas 4 4 2 2 3 2 4" xfId="38636"/>
    <cellStyle name="Notas 4 4 2 2 3 3" xfId="38637"/>
    <cellStyle name="Notas 4 4 2 2 3 3 2" xfId="38638"/>
    <cellStyle name="Notas 4 4 2 2 3 3 3" xfId="38639"/>
    <cellStyle name="Notas 4 4 2 2 3 3 4" xfId="38640"/>
    <cellStyle name="Notas 4 4 2 2 3 4" xfId="38641"/>
    <cellStyle name="Notas 4 4 2 2 3 5" xfId="38642"/>
    <cellStyle name="Notas 4 4 2 2 3 6" xfId="38643"/>
    <cellStyle name="Notas 4 4 2 2 4" xfId="38644"/>
    <cellStyle name="Notas 4 4 2 2 5" xfId="38645"/>
    <cellStyle name="Notas 4 4 2 2 6" xfId="38646"/>
    <cellStyle name="Notas 4 4 2 3" xfId="38647"/>
    <cellStyle name="Notas 4 4 2 4" xfId="38648"/>
    <cellStyle name="Notas 4 4 3" xfId="38649"/>
    <cellStyle name="Notas 4 4 3 2" xfId="38650"/>
    <cellStyle name="Notas 4 4 3 2 2" xfId="38651"/>
    <cellStyle name="Notas 4 4 3 2 2 2" xfId="38652"/>
    <cellStyle name="Notas 4 4 3 2 2 2 2" xfId="38653"/>
    <cellStyle name="Notas 4 4 3 2 2 2 3" xfId="38654"/>
    <cellStyle name="Notas 4 4 3 2 2 2 4" xfId="38655"/>
    <cellStyle name="Notas 4 4 3 2 2 3" xfId="38656"/>
    <cellStyle name="Notas 4 4 3 2 2 3 2" xfId="38657"/>
    <cellStyle name="Notas 4 4 3 2 2 3 3" xfId="38658"/>
    <cellStyle name="Notas 4 4 3 2 2 3 4" xfId="38659"/>
    <cellStyle name="Notas 4 4 3 2 2 4" xfId="38660"/>
    <cellStyle name="Notas 4 4 3 2 2 5" xfId="38661"/>
    <cellStyle name="Notas 4 4 3 2 2 6" xfId="38662"/>
    <cellStyle name="Notas 4 4 3 2 3" xfId="38663"/>
    <cellStyle name="Notas 4 4 3 2 3 2" xfId="38664"/>
    <cellStyle name="Notas 4 4 3 2 3 2 2" xfId="38665"/>
    <cellStyle name="Notas 4 4 3 2 3 2 3" xfId="38666"/>
    <cellStyle name="Notas 4 4 3 2 3 2 4" xfId="38667"/>
    <cellStyle name="Notas 4 4 3 2 3 3" xfId="38668"/>
    <cellStyle name="Notas 4 4 3 2 3 3 2" xfId="38669"/>
    <cellStyle name="Notas 4 4 3 2 3 3 3" xfId="38670"/>
    <cellStyle name="Notas 4 4 3 2 3 3 4" xfId="38671"/>
    <cellStyle name="Notas 4 4 3 2 3 4" xfId="38672"/>
    <cellStyle name="Notas 4 4 3 2 3 5" xfId="38673"/>
    <cellStyle name="Notas 4 4 3 2 3 6" xfId="38674"/>
    <cellStyle name="Notas 4 4 3 2 4" xfId="38675"/>
    <cellStyle name="Notas 4 4 3 2 5" xfId="38676"/>
    <cellStyle name="Notas 4 4 3 2 6" xfId="38677"/>
    <cellStyle name="Notas 4 4 3 3" xfId="38678"/>
    <cellStyle name="Notas 4 4 3 4" xfId="38679"/>
    <cellStyle name="Notas 4 4 4" xfId="38680"/>
    <cellStyle name="Notas 4 4 4 2" xfId="38681"/>
    <cellStyle name="Notas 4 4 4 2 2" xfId="38682"/>
    <cellStyle name="Notas 4 4 4 2 2 2" xfId="38683"/>
    <cellStyle name="Notas 4 4 4 2 2 2 2" xfId="38684"/>
    <cellStyle name="Notas 4 4 4 2 2 2 3" xfId="38685"/>
    <cellStyle name="Notas 4 4 4 2 2 2 4" xfId="38686"/>
    <cellStyle name="Notas 4 4 4 2 2 3" xfId="38687"/>
    <cellStyle name="Notas 4 4 4 2 2 3 2" xfId="38688"/>
    <cellStyle name="Notas 4 4 4 2 2 3 3" xfId="38689"/>
    <cellStyle name="Notas 4 4 4 2 2 3 4" xfId="38690"/>
    <cellStyle name="Notas 4 4 4 2 2 4" xfId="38691"/>
    <cellStyle name="Notas 4 4 4 2 2 5" xfId="38692"/>
    <cellStyle name="Notas 4 4 4 2 2 6" xfId="38693"/>
    <cellStyle name="Notas 4 4 4 2 3" xfId="38694"/>
    <cellStyle name="Notas 4 4 4 2 3 2" xfId="38695"/>
    <cellStyle name="Notas 4 4 4 2 3 2 2" xfId="38696"/>
    <cellStyle name="Notas 4 4 4 2 3 2 3" xfId="38697"/>
    <cellStyle name="Notas 4 4 4 2 3 2 4" xfId="38698"/>
    <cellStyle name="Notas 4 4 4 2 3 3" xfId="38699"/>
    <cellStyle name="Notas 4 4 4 2 3 3 2" xfId="38700"/>
    <cellStyle name="Notas 4 4 4 2 3 3 3" xfId="38701"/>
    <cellStyle name="Notas 4 4 4 2 3 3 4" xfId="38702"/>
    <cellStyle name="Notas 4 4 4 2 3 4" xfId="38703"/>
    <cellStyle name="Notas 4 4 4 2 3 5" xfId="38704"/>
    <cellStyle name="Notas 4 4 4 2 3 6" xfId="38705"/>
    <cellStyle name="Notas 4 4 4 2 4" xfId="38706"/>
    <cellStyle name="Notas 4 4 4 2 5" xfId="38707"/>
    <cellStyle name="Notas 4 4 4 2 6" xfId="38708"/>
    <cellStyle name="Notas 4 4 4 3" xfId="38709"/>
    <cellStyle name="Notas 4 4 4 4" xfId="38710"/>
    <cellStyle name="Notas 4 4 5" xfId="38711"/>
    <cellStyle name="Notas 4 4 5 2" xfId="38712"/>
    <cellStyle name="Notas 4 4 5 2 2" xfId="38713"/>
    <cellStyle name="Notas 4 4 5 2 2 2" xfId="38714"/>
    <cellStyle name="Notas 4 4 5 2 2 2 2" xfId="38715"/>
    <cellStyle name="Notas 4 4 5 2 2 2 3" xfId="38716"/>
    <cellStyle name="Notas 4 4 5 2 2 2 4" xfId="38717"/>
    <cellStyle name="Notas 4 4 5 2 2 3" xfId="38718"/>
    <cellStyle name="Notas 4 4 5 2 2 3 2" xfId="38719"/>
    <cellStyle name="Notas 4 4 5 2 2 3 3" xfId="38720"/>
    <cellStyle name="Notas 4 4 5 2 2 3 4" xfId="38721"/>
    <cellStyle name="Notas 4 4 5 2 2 4" xfId="38722"/>
    <cellStyle name="Notas 4 4 5 2 2 5" xfId="38723"/>
    <cellStyle name="Notas 4 4 5 2 2 6" xfId="38724"/>
    <cellStyle name="Notas 4 4 5 2 3" xfId="38725"/>
    <cellStyle name="Notas 4 4 5 2 3 2" xfId="38726"/>
    <cellStyle name="Notas 4 4 5 2 3 2 2" xfId="38727"/>
    <cellStyle name="Notas 4 4 5 2 3 2 3" xfId="38728"/>
    <cellStyle name="Notas 4 4 5 2 3 2 4" xfId="38729"/>
    <cellStyle name="Notas 4 4 5 2 3 3" xfId="38730"/>
    <cellStyle name="Notas 4 4 5 2 3 3 2" xfId="38731"/>
    <cellStyle name="Notas 4 4 5 2 3 3 3" xfId="38732"/>
    <cellStyle name="Notas 4 4 5 2 3 3 4" xfId="38733"/>
    <cellStyle name="Notas 4 4 5 2 3 4" xfId="38734"/>
    <cellStyle name="Notas 4 4 5 2 3 5" xfId="38735"/>
    <cellStyle name="Notas 4 4 5 2 3 6" xfId="38736"/>
    <cellStyle name="Notas 4 4 5 2 4" xfId="38737"/>
    <cellStyle name="Notas 4 4 5 2 5" xfId="38738"/>
    <cellStyle name="Notas 4 4 5 2 6" xfId="38739"/>
    <cellStyle name="Notas 4 4 5 3" xfId="38740"/>
    <cellStyle name="Notas 4 4 5 4" xfId="38741"/>
    <cellStyle name="Notas 4 4 6" xfId="38742"/>
    <cellStyle name="Notas 4 4 6 2" xfId="38743"/>
    <cellStyle name="Notas 4 4 6 2 2" xfId="38744"/>
    <cellStyle name="Notas 4 4 6 2 2 2" xfId="38745"/>
    <cellStyle name="Notas 4 4 6 2 2 3" xfId="38746"/>
    <cellStyle name="Notas 4 4 6 2 2 4" xfId="38747"/>
    <cellStyle name="Notas 4 4 6 2 3" xfId="38748"/>
    <cellStyle name="Notas 4 4 6 2 3 2" xfId="38749"/>
    <cellStyle name="Notas 4 4 6 2 3 3" xfId="38750"/>
    <cellStyle name="Notas 4 4 6 2 3 4" xfId="38751"/>
    <cellStyle name="Notas 4 4 6 2 4" xfId="38752"/>
    <cellStyle name="Notas 4 4 6 2 5" xfId="38753"/>
    <cellStyle name="Notas 4 4 6 2 6" xfId="38754"/>
    <cellStyle name="Notas 4 4 6 3" xfId="38755"/>
    <cellStyle name="Notas 4 4 6 3 2" xfId="38756"/>
    <cellStyle name="Notas 4 4 6 3 2 2" xfId="38757"/>
    <cellStyle name="Notas 4 4 6 3 2 3" xfId="38758"/>
    <cellStyle name="Notas 4 4 6 3 2 4" xfId="38759"/>
    <cellStyle name="Notas 4 4 6 3 3" xfId="38760"/>
    <cellStyle name="Notas 4 4 6 3 3 2" xfId="38761"/>
    <cellStyle name="Notas 4 4 6 3 3 3" xfId="38762"/>
    <cellStyle name="Notas 4 4 6 3 3 4" xfId="38763"/>
    <cellStyle name="Notas 4 4 6 3 4" xfId="38764"/>
    <cellStyle name="Notas 4 4 6 3 5" xfId="38765"/>
    <cellStyle name="Notas 4 4 6 3 6" xfId="38766"/>
    <cellStyle name="Notas 4 4 6 4" xfId="38767"/>
    <cellStyle name="Notas 4 4 6 4 2" xfId="38768"/>
    <cellStyle name="Notas 4 4 6 4 3" xfId="38769"/>
    <cellStyle name="Notas 4 4 6 4 4" xfId="38770"/>
    <cellStyle name="Notas 4 4 6 5" xfId="38771"/>
    <cellStyle name="Notas 4 4 6 6" xfId="38772"/>
    <cellStyle name="Notas 4 4 7" xfId="38773"/>
    <cellStyle name="Notas 4 4 7 2" xfId="38774"/>
    <cellStyle name="Notas 4 4 7 2 2" xfId="38775"/>
    <cellStyle name="Notas 4 4 7 2 2 2" xfId="38776"/>
    <cellStyle name="Notas 4 4 7 2 2 3" xfId="38777"/>
    <cellStyle name="Notas 4 4 7 2 2 4" xfId="38778"/>
    <cellStyle name="Notas 4 4 7 2 3" xfId="38779"/>
    <cellStyle name="Notas 4 4 7 2 3 2" xfId="38780"/>
    <cellStyle name="Notas 4 4 7 2 3 3" xfId="38781"/>
    <cellStyle name="Notas 4 4 7 2 3 4" xfId="38782"/>
    <cellStyle name="Notas 4 4 7 2 4" xfId="38783"/>
    <cellStyle name="Notas 4 4 7 2 5" xfId="38784"/>
    <cellStyle name="Notas 4 4 7 2 6" xfId="38785"/>
    <cellStyle name="Notas 4 4 7 3" xfId="38786"/>
    <cellStyle name="Notas 4 4 7 3 2" xfId="38787"/>
    <cellStyle name="Notas 4 4 7 3 2 2" xfId="38788"/>
    <cellStyle name="Notas 4 4 7 3 2 3" xfId="38789"/>
    <cellStyle name="Notas 4 4 7 3 2 4" xfId="38790"/>
    <cellStyle name="Notas 4 4 7 3 3" xfId="38791"/>
    <cellStyle name="Notas 4 4 7 3 3 2" xfId="38792"/>
    <cellStyle name="Notas 4 4 7 3 3 3" xfId="38793"/>
    <cellStyle name="Notas 4 4 7 3 3 4" xfId="38794"/>
    <cellStyle name="Notas 4 4 7 3 4" xfId="38795"/>
    <cellStyle name="Notas 4 4 7 3 5" xfId="38796"/>
    <cellStyle name="Notas 4 4 7 3 6" xfId="38797"/>
    <cellStyle name="Notas 4 4 7 4" xfId="38798"/>
    <cellStyle name="Notas 4 4 7 4 2" xfId="38799"/>
    <cellStyle name="Notas 4 4 7 4 3" xfId="38800"/>
    <cellStyle name="Notas 4 4 7 4 4" xfId="38801"/>
    <cellStyle name="Notas 4 4 7 5" xfId="38802"/>
    <cellStyle name="Notas 4 4 7 6" xfId="38803"/>
    <cellStyle name="Notas 4 4 8" xfId="38804"/>
    <cellStyle name="Notas 4 4 8 2" xfId="38805"/>
    <cellStyle name="Notas 4 4 8 2 2" xfId="38806"/>
    <cellStyle name="Notas 4 4 8 2 2 2" xfId="38807"/>
    <cellStyle name="Notas 4 4 8 2 2 3" xfId="38808"/>
    <cellStyle name="Notas 4 4 8 2 2 4" xfId="38809"/>
    <cellStyle name="Notas 4 4 8 2 3" xfId="38810"/>
    <cellStyle name="Notas 4 4 8 2 3 2" xfId="38811"/>
    <cellStyle name="Notas 4 4 8 2 3 3" xfId="38812"/>
    <cellStyle name="Notas 4 4 8 2 3 4" xfId="38813"/>
    <cellStyle name="Notas 4 4 8 2 4" xfId="38814"/>
    <cellStyle name="Notas 4 4 8 2 5" xfId="38815"/>
    <cellStyle name="Notas 4 4 8 2 6" xfId="38816"/>
    <cellStyle name="Notas 4 4 8 3" xfId="38817"/>
    <cellStyle name="Notas 4 4 8 3 2" xfId="38818"/>
    <cellStyle name="Notas 4 4 8 3 2 2" xfId="38819"/>
    <cellStyle name="Notas 4 4 8 3 2 3" xfId="38820"/>
    <cellStyle name="Notas 4 4 8 3 2 4" xfId="38821"/>
    <cellStyle name="Notas 4 4 8 3 3" xfId="38822"/>
    <cellStyle name="Notas 4 4 8 3 3 2" xfId="38823"/>
    <cellStyle name="Notas 4 4 8 3 3 3" xfId="38824"/>
    <cellStyle name="Notas 4 4 8 3 3 4" xfId="38825"/>
    <cellStyle name="Notas 4 4 8 3 4" xfId="38826"/>
    <cellStyle name="Notas 4 4 8 3 5" xfId="38827"/>
    <cellStyle name="Notas 4 4 8 3 6" xfId="38828"/>
    <cellStyle name="Notas 4 4 8 4" xfId="38829"/>
    <cellStyle name="Notas 4 4 8 4 2" xfId="38830"/>
    <cellStyle name="Notas 4 4 8 4 3" xfId="38831"/>
    <cellStyle name="Notas 4 4 8 4 4" xfId="38832"/>
    <cellStyle name="Notas 4 4 8 5" xfId="38833"/>
    <cellStyle name="Notas 4 4 8 6" xfId="38834"/>
    <cellStyle name="Notas 4 4 9" xfId="38835"/>
    <cellStyle name="Notas 4 4 9 2" xfId="38836"/>
    <cellStyle name="Notas 4 4 9 2 2" xfId="38837"/>
    <cellStyle name="Notas 4 4 9 2 2 2" xfId="38838"/>
    <cellStyle name="Notas 4 4 9 2 2 3" xfId="38839"/>
    <cellStyle name="Notas 4 4 9 2 2 4" xfId="38840"/>
    <cellStyle name="Notas 4 4 9 2 3" xfId="38841"/>
    <cellStyle name="Notas 4 4 9 2 3 2" xfId="38842"/>
    <cellStyle name="Notas 4 4 9 2 3 3" xfId="38843"/>
    <cellStyle name="Notas 4 4 9 2 3 4" xfId="38844"/>
    <cellStyle name="Notas 4 4 9 2 4" xfId="38845"/>
    <cellStyle name="Notas 4 4 9 2 5" xfId="38846"/>
    <cellStyle name="Notas 4 4 9 2 6" xfId="38847"/>
    <cellStyle name="Notas 4 4 9 3" xfId="38848"/>
    <cellStyle name="Notas 4 4 9 3 2" xfId="38849"/>
    <cellStyle name="Notas 4 4 9 3 2 2" xfId="38850"/>
    <cellStyle name="Notas 4 4 9 3 2 3" xfId="38851"/>
    <cellStyle name="Notas 4 4 9 3 2 4" xfId="38852"/>
    <cellStyle name="Notas 4 4 9 3 3" xfId="38853"/>
    <cellStyle name="Notas 4 4 9 3 3 2" xfId="38854"/>
    <cellStyle name="Notas 4 4 9 3 3 3" xfId="38855"/>
    <cellStyle name="Notas 4 4 9 3 3 4" xfId="38856"/>
    <cellStyle name="Notas 4 4 9 3 4" xfId="38857"/>
    <cellStyle name="Notas 4 4 9 3 5" xfId="38858"/>
    <cellStyle name="Notas 4 4 9 3 6" xfId="38859"/>
    <cellStyle name="Notas 4 4 9 4" xfId="38860"/>
    <cellStyle name="Notas 4 4 9 4 2" xfId="38861"/>
    <cellStyle name="Notas 4 4 9 4 3" xfId="38862"/>
    <cellStyle name="Notas 4 4 9 4 4" xfId="38863"/>
    <cellStyle name="Notas 4 4 9 5" xfId="38864"/>
    <cellStyle name="Notas 4 4 9 6" xfId="38865"/>
    <cellStyle name="Notas 4 5" xfId="38866"/>
    <cellStyle name="Notas 4 5 2" xfId="38867"/>
    <cellStyle name="Notas 4 5 2 2" xfId="38868"/>
    <cellStyle name="Notas 4 5 2 2 2" xfId="38869"/>
    <cellStyle name="Notas 4 5 2 2 2 2" xfId="38870"/>
    <cellStyle name="Notas 4 5 2 2 2 3" xfId="38871"/>
    <cellStyle name="Notas 4 5 2 2 2 4" xfId="38872"/>
    <cellStyle name="Notas 4 5 2 2 3" xfId="38873"/>
    <cellStyle name="Notas 4 5 2 2 3 2" xfId="38874"/>
    <cellStyle name="Notas 4 5 2 2 3 3" xfId="38875"/>
    <cellStyle name="Notas 4 5 2 2 3 4" xfId="38876"/>
    <cellStyle name="Notas 4 5 2 2 4" xfId="38877"/>
    <cellStyle name="Notas 4 5 2 2 5" xfId="38878"/>
    <cellStyle name="Notas 4 5 2 2 6" xfId="38879"/>
    <cellStyle name="Notas 4 5 2 3" xfId="38880"/>
    <cellStyle name="Notas 4 5 2 3 2" xfId="38881"/>
    <cellStyle name="Notas 4 5 2 3 2 2" xfId="38882"/>
    <cellStyle name="Notas 4 5 2 3 2 3" xfId="38883"/>
    <cellStyle name="Notas 4 5 2 3 2 4" xfId="38884"/>
    <cellStyle name="Notas 4 5 2 3 3" xfId="38885"/>
    <cellStyle name="Notas 4 5 2 3 3 2" xfId="38886"/>
    <cellStyle name="Notas 4 5 2 3 3 3" xfId="38887"/>
    <cellStyle name="Notas 4 5 2 3 3 4" xfId="38888"/>
    <cellStyle name="Notas 4 5 2 3 4" xfId="38889"/>
    <cellStyle name="Notas 4 5 2 3 5" xfId="38890"/>
    <cellStyle name="Notas 4 5 2 3 6" xfId="38891"/>
    <cellStyle name="Notas 4 5 2 4" xfId="38892"/>
    <cellStyle name="Notas 4 5 2 5" xfId="38893"/>
    <cellStyle name="Notas 4 5 2 6" xfId="38894"/>
    <cellStyle name="Notas 4 5 3" xfId="38895"/>
    <cellStyle name="Notas 4 5 4" xfId="38896"/>
    <cellStyle name="Notas 4 6" xfId="38897"/>
    <cellStyle name="Notas 4 6 2" xfId="38898"/>
    <cellStyle name="Notas 4 6 2 2" xfId="38899"/>
    <cellStyle name="Notas 4 6 2 2 2" xfId="38900"/>
    <cellStyle name="Notas 4 6 2 2 2 2" xfId="38901"/>
    <cellStyle name="Notas 4 6 2 2 2 3" xfId="38902"/>
    <cellStyle name="Notas 4 6 2 2 2 4" xfId="38903"/>
    <cellStyle name="Notas 4 6 2 2 3" xfId="38904"/>
    <cellStyle name="Notas 4 6 2 2 3 2" xfId="38905"/>
    <cellStyle name="Notas 4 6 2 2 3 3" xfId="38906"/>
    <cellStyle name="Notas 4 6 2 2 3 4" xfId="38907"/>
    <cellStyle name="Notas 4 6 2 2 4" xfId="38908"/>
    <cellStyle name="Notas 4 6 2 2 5" xfId="38909"/>
    <cellStyle name="Notas 4 6 2 2 6" xfId="38910"/>
    <cellStyle name="Notas 4 6 2 3" xfId="38911"/>
    <cellStyle name="Notas 4 6 2 3 2" xfId="38912"/>
    <cellStyle name="Notas 4 6 2 3 2 2" xfId="38913"/>
    <cellStyle name="Notas 4 6 2 3 2 3" xfId="38914"/>
    <cellStyle name="Notas 4 6 2 3 2 4" xfId="38915"/>
    <cellStyle name="Notas 4 6 2 3 3" xfId="38916"/>
    <cellStyle name="Notas 4 6 2 3 3 2" xfId="38917"/>
    <cellStyle name="Notas 4 6 2 3 3 3" xfId="38918"/>
    <cellStyle name="Notas 4 6 2 3 3 4" xfId="38919"/>
    <cellStyle name="Notas 4 6 2 3 4" xfId="38920"/>
    <cellStyle name="Notas 4 6 2 3 5" xfId="38921"/>
    <cellStyle name="Notas 4 6 2 3 6" xfId="38922"/>
    <cellStyle name="Notas 4 6 2 4" xfId="38923"/>
    <cellStyle name="Notas 4 6 2 5" xfId="38924"/>
    <cellStyle name="Notas 4 6 2 6" xfId="38925"/>
    <cellStyle name="Notas 4 6 3" xfId="38926"/>
    <cellStyle name="Notas 4 6 4" xfId="38927"/>
    <cellStyle name="Notas 4 7" xfId="38928"/>
    <cellStyle name="Notas 4 7 2" xfId="38929"/>
    <cellStyle name="Notas 4 7 2 2" xfId="38930"/>
    <cellStyle name="Notas 4 7 2 2 2" xfId="38931"/>
    <cellStyle name="Notas 4 7 2 2 2 2" xfId="38932"/>
    <cellStyle name="Notas 4 7 2 2 2 3" xfId="38933"/>
    <cellStyle name="Notas 4 7 2 2 2 4" xfId="38934"/>
    <cellStyle name="Notas 4 7 2 2 3" xfId="38935"/>
    <cellStyle name="Notas 4 7 2 2 3 2" xfId="38936"/>
    <cellStyle name="Notas 4 7 2 2 3 3" xfId="38937"/>
    <cellStyle name="Notas 4 7 2 2 3 4" xfId="38938"/>
    <cellStyle name="Notas 4 7 2 2 4" xfId="38939"/>
    <cellStyle name="Notas 4 7 2 2 5" xfId="38940"/>
    <cellStyle name="Notas 4 7 2 2 6" xfId="38941"/>
    <cellStyle name="Notas 4 7 2 3" xfId="38942"/>
    <cellStyle name="Notas 4 7 2 3 2" xfId="38943"/>
    <cellStyle name="Notas 4 7 2 3 2 2" xfId="38944"/>
    <cellStyle name="Notas 4 7 2 3 2 3" xfId="38945"/>
    <cellStyle name="Notas 4 7 2 3 2 4" xfId="38946"/>
    <cellStyle name="Notas 4 7 2 3 3" xfId="38947"/>
    <cellStyle name="Notas 4 7 2 3 3 2" xfId="38948"/>
    <cellStyle name="Notas 4 7 2 3 3 3" xfId="38949"/>
    <cellStyle name="Notas 4 7 2 3 3 4" xfId="38950"/>
    <cellStyle name="Notas 4 7 2 3 4" xfId="38951"/>
    <cellStyle name="Notas 4 7 2 3 5" xfId="38952"/>
    <cellStyle name="Notas 4 7 2 3 6" xfId="38953"/>
    <cellStyle name="Notas 4 7 2 4" xfId="38954"/>
    <cellStyle name="Notas 4 7 2 5" xfId="38955"/>
    <cellStyle name="Notas 4 7 2 6" xfId="38956"/>
    <cellStyle name="Notas 4 7 3" xfId="38957"/>
    <cellStyle name="Notas 4 7 4" xfId="38958"/>
    <cellStyle name="Notas 4 8" xfId="38959"/>
    <cellStyle name="Notas 4 8 2" xfId="38960"/>
    <cellStyle name="Notas 4 8 2 2" xfId="38961"/>
    <cellStyle name="Notas 4 8 2 2 2" xfId="38962"/>
    <cellStyle name="Notas 4 8 2 2 2 2" xfId="38963"/>
    <cellStyle name="Notas 4 8 2 2 2 3" xfId="38964"/>
    <cellStyle name="Notas 4 8 2 2 2 4" xfId="38965"/>
    <cellStyle name="Notas 4 8 2 2 3" xfId="38966"/>
    <cellStyle name="Notas 4 8 2 2 3 2" xfId="38967"/>
    <cellStyle name="Notas 4 8 2 2 3 3" xfId="38968"/>
    <cellStyle name="Notas 4 8 2 2 3 4" xfId="38969"/>
    <cellStyle name="Notas 4 8 2 2 4" xfId="38970"/>
    <cellStyle name="Notas 4 8 2 2 5" xfId="38971"/>
    <cellStyle name="Notas 4 8 2 2 6" xfId="38972"/>
    <cellStyle name="Notas 4 8 2 3" xfId="38973"/>
    <cellStyle name="Notas 4 8 2 3 2" xfId="38974"/>
    <cellStyle name="Notas 4 8 2 3 2 2" xfId="38975"/>
    <cellStyle name="Notas 4 8 2 3 2 3" xfId="38976"/>
    <cellStyle name="Notas 4 8 2 3 2 4" xfId="38977"/>
    <cellStyle name="Notas 4 8 2 3 3" xfId="38978"/>
    <cellStyle name="Notas 4 8 2 3 3 2" xfId="38979"/>
    <cellStyle name="Notas 4 8 2 3 3 3" xfId="38980"/>
    <cellStyle name="Notas 4 8 2 3 3 4" xfId="38981"/>
    <cellStyle name="Notas 4 8 2 3 4" xfId="38982"/>
    <cellStyle name="Notas 4 8 2 3 5" xfId="38983"/>
    <cellStyle name="Notas 4 8 2 3 6" xfId="38984"/>
    <cellStyle name="Notas 4 8 2 4" xfId="38985"/>
    <cellStyle name="Notas 4 8 2 5" xfId="38986"/>
    <cellStyle name="Notas 4 8 2 6" xfId="38987"/>
    <cellStyle name="Notas 4 8 3" xfId="38988"/>
    <cellStyle name="Notas 4 8 4" xfId="38989"/>
    <cellStyle name="Notas 4 9" xfId="38990"/>
    <cellStyle name="Notas 4 9 2" xfId="38991"/>
    <cellStyle name="Notas 4 9 2 2" xfId="38992"/>
    <cellStyle name="Notas 4 9 2 2 2" xfId="38993"/>
    <cellStyle name="Notas 4 9 2 2 3" xfId="38994"/>
    <cellStyle name="Notas 4 9 2 2 4" xfId="38995"/>
    <cellStyle name="Notas 4 9 2 3" xfId="38996"/>
    <cellStyle name="Notas 4 9 2 3 2" xfId="38997"/>
    <cellStyle name="Notas 4 9 2 3 3" xfId="38998"/>
    <cellStyle name="Notas 4 9 2 3 4" xfId="38999"/>
    <cellStyle name="Notas 4 9 2 4" xfId="39000"/>
    <cellStyle name="Notas 4 9 2 5" xfId="39001"/>
    <cellStyle name="Notas 4 9 2 6" xfId="39002"/>
    <cellStyle name="Notas 4 9 3" xfId="39003"/>
    <cellStyle name="Notas 4 9 3 2" xfId="39004"/>
    <cellStyle name="Notas 4 9 3 2 2" xfId="39005"/>
    <cellStyle name="Notas 4 9 3 2 3" xfId="39006"/>
    <cellStyle name="Notas 4 9 3 2 4" xfId="39007"/>
    <cellStyle name="Notas 4 9 3 3" xfId="39008"/>
    <cellStyle name="Notas 4 9 3 3 2" xfId="39009"/>
    <cellStyle name="Notas 4 9 3 3 3" xfId="39010"/>
    <cellStyle name="Notas 4 9 3 3 4" xfId="39011"/>
    <cellStyle name="Notas 4 9 3 4" xfId="39012"/>
    <cellStyle name="Notas 4 9 3 5" xfId="39013"/>
    <cellStyle name="Notas 4 9 3 6" xfId="39014"/>
    <cellStyle name="Notas 4 9 4" xfId="39015"/>
    <cellStyle name="Notas 4 9 4 2" xfId="39016"/>
    <cellStyle name="Notas 4 9 4 3" xfId="39017"/>
    <cellStyle name="Notas 4 9 4 4" xfId="39018"/>
    <cellStyle name="Notas 4 9 5" xfId="39019"/>
    <cellStyle name="Notas 4 9 6" xfId="39020"/>
    <cellStyle name="Notas 5" xfId="39021"/>
    <cellStyle name="Notas 5 10" xfId="39022"/>
    <cellStyle name="Notas 5 10 2" xfId="39023"/>
    <cellStyle name="Notas 5 10 2 2" xfId="39024"/>
    <cellStyle name="Notas 5 10 2 2 2" xfId="39025"/>
    <cellStyle name="Notas 5 10 2 2 3" xfId="39026"/>
    <cellStyle name="Notas 5 10 2 2 4" xfId="39027"/>
    <cellStyle name="Notas 5 10 2 3" xfId="39028"/>
    <cellStyle name="Notas 5 10 2 3 2" xfId="39029"/>
    <cellStyle name="Notas 5 10 2 3 3" xfId="39030"/>
    <cellStyle name="Notas 5 10 2 3 4" xfId="39031"/>
    <cellStyle name="Notas 5 10 2 4" xfId="39032"/>
    <cellStyle name="Notas 5 10 2 5" xfId="39033"/>
    <cellStyle name="Notas 5 10 2 6" xfId="39034"/>
    <cellStyle name="Notas 5 10 3" xfId="39035"/>
    <cellStyle name="Notas 5 10 3 2" xfId="39036"/>
    <cellStyle name="Notas 5 10 3 2 2" xfId="39037"/>
    <cellStyle name="Notas 5 10 3 2 3" xfId="39038"/>
    <cellStyle name="Notas 5 10 3 2 4" xfId="39039"/>
    <cellStyle name="Notas 5 10 3 3" xfId="39040"/>
    <cellStyle name="Notas 5 10 3 3 2" xfId="39041"/>
    <cellStyle name="Notas 5 10 3 3 3" xfId="39042"/>
    <cellStyle name="Notas 5 10 3 3 4" xfId="39043"/>
    <cellStyle name="Notas 5 10 3 4" xfId="39044"/>
    <cellStyle name="Notas 5 10 3 5" xfId="39045"/>
    <cellStyle name="Notas 5 10 3 6" xfId="39046"/>
    <cellStyle name="Notas 5 10 4" xfId="39047"/>
    <cellStyle name="Notas 5 10 4 2" xfId="39048"/>
    <cellStyle name="Notas 5 10 4 3" xfId="39049"/>
    <cellStyle name="Notas 5 10 4 4" xfId="39050"/>
    <cellStyle name="Notas 5 10 5" xfId="39051"/>
    <cellStyle name="Notas 5 10 6" xfId="39052"/>
    <cellStyle name="Notas 5 11" xfId="39053"/>
    <cellStyle name="Notas 5 11 2" xfId="39054"/>
    <cellStyle name="Notas 5 11 2 2" xfId="39055"/>
    <cellStyle name="Notas 5 11 2 2 2" xfId="39056"/>
    <cellStyle name="Notas 5 11 2 2 3" xfId="39057"/>
    <cellStyle name="Notas 5 11 2 2 4" xfId="39058"/>
    <cellStyle name="Notas 5 11 2 3" xfId="39059"/>
    <cellStyle name="Notas 5 11 2 3 2" xfId="39060"/>
    <cellStyle name="Notas 5 11 2 3 3" xfId="39061"/>
    <cellStyle name="Notas 5 11 2 3 4" xfId="39062"/>
    <cellStyle name="Notas 5 11 2 4" xfId="39063"/>
    <cellStyle name="Notas 5 11 2 5" xfId="39064"/>
    <cellStyle name="Notas 5 11 2 6" xfId="39065"/>
    <cellStyle name="Notas 5 11 3" xfId="39066"/>
    <cellStyle name="Notas 5 11 3 2" xfId="39067"/>
    <cellStyle name="Notas 5 11 3 2 2" xfId="39068"/>
    <cellStyle name="Notas 5 11 3 2 3" xfId="39069"/>
    <cellStyle name="Notas 5 11 3 2 4" xfId="39070"/>
    <cellStyle name="Notas 5 11 3 3" xfId="39071"/>
    <cellStyle name="Notas 5 11 3 3 2" xfId="39072"/>
    <cellStyle name="Notas 5 11 3 3 3" xfId="39073"/>
    <cellStyle name="Notas 5 11 3 3 4" xfId="39074"/>
    <cellStyle name="Notas 5 11 3 4" xfId="39075"/>
    <cellStyle name="Notas 5 11 3 5" xfId="39076"/>
    <cellStyle name="Notas 5 11 3 6" xfId="39077"/>
    <cellStyle name="Notas 5 11 4" xfId="39078"/>
    <cellStyle name="Notas 5 11 4 2" xfId="39079"/>
    <cellStyle name="Notas 5 11 4 3" xfId="39080"/>
    <cellStyle name="Notas 5 11 4 4" xfId="39081"/>
    <cellStyle name="Notas 5 11 5" xfId="39082"/>
    <cellStyle name="Notas 5 11 6" xfId="39083"/>
    <cellStyle name="Notas 5 12" xfId="39084"/>
    <cellStyle name="Notas 5 12 2" xfId="39085"/>
    <cellStyle name="Notas 5 12 2 2" xfId="39086"/>
    <cellStyle name="Notas 5 12 2 2 2" xfId="39087"/>
    <cellStyle name="Notas 5 12 2 2 3" xfId="39088"/>
    <cellStyle name="Notas 5 12 2 2 4" xfId="39089"/>
    <cellStyle name="Notas 5 12 2 3" xfId="39090"/>
    <cellStyle name="Notas 5 12 2 3 2" xfId="39091"/>
    <cellStyle name="Notas 5 12 2 3 3" xfId="39092"/>
    <cellStyle name="Notas 5 12 2 3 4" xfId="39093"/>
    <cellStyle name="Notas 5 12 2 4" xfId="39094"/>
    <cellStyle name="Notas 5 12 2 5" xfId="39095"/>
    <cellStyle name="Notas 5 12 2 6" xfId="39096"/>
    <cellStyle name="Notas 5 12 3" xfId="39097"/>
    <cellStyle name="Notas 5 12 3 2" xfId="39098"/>
    <cellStyle name="Notas 5 12 3 2 2" xfId="39099"/>
    <cellStyle name="Notas 5 12 3 2 3" xfId="39100"/>
    <cellStyle name="Notas 5 12 3 2 4" xfId="39101"/>
    <cellStyle name="Notas 5 12 3 3" xfId="39102"/>
    <cellStyle name="Notas 5 12 3 3 2" xfId="39103"/>
    <cellStyle name="Notas 5 12 3 3 3" xfId="39104"/>
    <cellStyle name="Notas 5 12 3 3 4" xfId="39105"/>
    <cellStyle name="Notas 5 12 3 4" xfId="39106"/>
    <cellStyle name="Notas 5 12 3 5" xfId="39107"/>
    <cellStyle name="Notas 5 12 3 6" xfId="39108"/>
    <cellStyle name="Notas 5 12 4" xfId="39109"/>
    <cellStyle name="Notas 5 12 4 2" xfId="39110"/>
    <cellStyle name="Notas 5 12 4 3" xfId="39111"/>
    <cellStyle name="Notas 5 12 4 4" xfId="39112"/>
    <cellStyle name="Notas 5 12 5" xfId="39113"/>
    <cellStyle name="Notas 5 12 6" xfId="39114"/>
    <cellStyle name="Notas 5 13" xfId="39115"/>
    <cellStyle name="Notas 5 13 2" xfId="39116"/>
    <cellStyle name="Notas 5 13 2 2" xfId="39117"/>
    <cellStyle name="Notas 5 13 2 2 2" xfId="39118"/>
    <cellStyle name="Notas 5 13 2 2 3" xfId="39119"/>
    <cellStyle name="Notas 5 13 2 2 4" xfId="39120"/>
    <cellStyle name="Notas 5 13 2 3" xfId="39121"/>
    <cellStyle name="Notas 5 13 2 3 2" xfId="39122"/>
    <cellStyle name="Notas 5 13 2 3 3" xfId="39123"/>
    <cellStyle name="Notas 5 13 2 3 4" xfId="39124"/>
    <cellStyle name="Notas 5 13 2 4" xfId="39125"/>
    <cellStyle name="Notas 5 13 2 5" xfId="39126"/>
    <cellStyle name="Notas 5 13 2 6" xfId="39127"/>
    <cellStyle name="Notas 5 13 3" xfId="39128"/>
    <cellStyle name="Notas 5 13 3 2" xfId="39129"/>
    <cellStyle name="Notas 5 13 3 2 2" xfId="39130"/>
    <cellStyle name="Notas 5 13 3 2 3" xfId="39131"/>
    <cellStyle name="Notas 5 13 3 2 4" xfId="39132"/>
    <cellStyle name="Notas 5 13 3 3" xfId="39133"/>
    <cellStyle name="Notas 5 13 3 3 2" xfId="39134"/>
    <cellStyle name="Notas 5 13 3 3 3" xfId="39135"/>
    <cellStyle name="Notas 5 13 3 3 4" xfId="39136"/>
    <cellStyle name="Notas 5 13 3 4" xfId="39137"/>
    <cellStyle name="Notas 5 13 3 5" xfId="39138"/>
    <cellStyle name="Notas 5 13 3 6" xfId="39139"/>
    <cellStyle name="Notas 5 13 4" xfId="39140"/>
    <cellStyle name="Notas 5 13 5" xfId="39141"/>
    <cellStyle name="Notas 5 13 6" xfId="39142"/>
    <cellStyle name="Notas 5 14" xfId="39143"/>
    <cellStyle name="Notas 5 15" xfId="39144"/>
    <cellStyle name="Notas 5 2" xfId="39145"/>
    <cellStyle name="Notas 5 2 10" xfId="39146"/>
    <cellStyle name="Notas 5 2 10 2" xfId="39147"/>
    <cellStyle name="Notas 5 2 10 2 2" xfId="39148"/>
    <cellStyle name="Notas 5 2 10 2 2 2" xfId="39149"/>
    <cellStyle name="Notas 5 2 10 2 2 3" xfId="39150"/>
    <cellStyle name="Notas 5 2 10 2 2 4" xfId="39151"/>
    <cellStyle name="Notas 5 2 10 2 3" xfId="39152"/>
    <cellStyle name="Notas 5 2 10 2 3 2" xfId="39153"/>
    <cellStyle name="Notas 5 2 10 2 3 3" xfId="39154"/>
    <cellStyle name="Notas 5 2 10 2 3 4" xfId="39155"/>
    <cellStyle name="Notas 5 2 10 2 4" xfId="39156"/>
    <cellStyle name="Notas 5 2 10 2 5" xfId="39157"/>
    <cellStyle name="Notas 5 2 10 2 6" xfId="39158"/>
    <cellStyle name="Notas 5 2 10 3" xfId="39159"/>
    <cellStyle name="Notas 5 2 10 3 2" xfId="39160"/>
    <cellStyle name="Notas 5 2 10 3 2 2" xfId="39161"/>
    <cellStyle name="Notas 5 2 10 3 2 3" xfId="39162"/>
    <cellStyle name="Notas 5 2 10 3 2 4" xfId="39163"/>
    <cellStyle name="Notas 5 2 10 3 3" xfId="39164"/>
    <cellStyle name="Notas 5 2 10 3 3 2" xfId="39165"/>
    <cellStyle name="Notas 5 2 10 3 3 3" xfId="39166"/>
    <cellStyle name="Notas 5 2 10 3 3 4" xfId="39167"/>
    <cellStyle name="Notas 5 2 10 3 4" xfId="39168"/>
    <cellStyle name="Notas 5 2 10 3 5" xfId="39169"/>
    <cellStyle name="Notas 5 2 10 3 6" xfId="39170"/>
    <cellStyle name="Notas 5 2 10 4" xfId="39171"/>
    <cellStyle name="Notas 5 2 10 4 2" xfId="39172"/>
    <cellStyle name="Notas 5 2 10 4 3" xfId="39173"/>
    <cellStyle name="Notas 5 2 10 4 4" xfId="39174"/>
    <cellStyle name="Notas 5 2 10 5" xfId="39175"/>
    <cellStyle name="Notas 5 2 10 6" xfId="39176"/>
    <cellStyle name="Notas 5 2 11" xfId="39177"/>
    <cellStyle name="Notas 5 2 11 2" xfId="39178"/>
    <cellStyle name="Notas 5 2 11 2 2" xfId="39179"/>
    <cellStyle name="Notas 5 2 11 2 2 2" xfId="39180"/>
    <cellStyle name="Notas 5 2 11 2 2 3" xfId="39181"/>
    <cellStyle name="Notas 5 2 11 2 2 4" xfId="39182"/>
    <cellStyle name="Notas 5 2 11 2 3" xfId="39183"/>
    <cellStyle name="Notas 5 2 11 2 3 2" xfId="39184"/>
    <cellStyle name="Notas 5 2 11 2 3 3" xfId="39185"/>
    <cellStyle name="Notas 5 2 11 2 3 4" xfId="39186"/>
    <cellStyle name="Notas 5 2 11 2 4" xfId="39187"/>
    <cellStyle name="Notas 5 2 11 2 5" xfId="39188"/>
    <cellStyle name="Notas 5 2 11 2 6" xfId="39189"/>
    <cellStyle name="Notas 5 2 11 3" xfId="39190"/>
    <cellStyle name="Notas 5 2 11 3 2" xfId="39191"/>
    <cellStyle name="Notas 5 2 11 3 2 2" xfId="39192"/>
    <cellStyle name="Notas 5 2 11 3 2 3" xfId="39193"/>
    <cellStyle name="Notas 5 2 11 3 2 4" xfId="39194"/>
    <cellStyle name="Notas 5 2 11 3 3" xfId="39195"/>
    <cellStyle name="Notas 5 2 11 3 3 2" xfId="39196"/>
    <cellStyle name="Notas 5 2 11 3 3 3" xfId="39197"/>
    <cellStyle name="Notas 5 2 11 3 3 4" xfId="39198"/>
    <cellStyle name="Notas 5 2 11 3 4" xfId="39199"/>
    <cellStyle name="Notas 5 2 11 3 5" xfId="39200"/>
    <cellStyle name="Notas 5 2 11 3 6" xfId="39201"/>
    <cellStyle name="Notas 5 2 11 4" xfId="39202"/>
    <cellStyle name="Notas 5 2 11 4 2" xfId="39203"/>
    <cellStyle name="Notas 5 2 11 4 3" xfId="39204"/>
    <cellStyle name="Notas 5 2 11 4 4" xfId="39205"/>
    <cellStyle name="Notas 5 2 11 5" xfId="39206"/>
    <cellStyle name="Notas 5 2 11 6" xfId="39207"/>
    <cellStyle name="Notas 5 2 12" xfId="39208"/>
    <cellStyle name="Notas 5 2 12 2" xfId="39209"/>
    <cellStyle name="Notas 5 2 12 2 2" xfId="39210"/>
    <cellStyle name="Notas 5 2 12 2 2 2" xfId="39211"/>
    <cellStyle name="Notas 5 2 12 2 2 3" xfId="39212"/>
    <cellStyle name="Notas 5 2 12 2 2 4" xfId="39213"/>
    <cellStyle name="Notas 5 2 12 2 3" xfId="39214"/>
    <cellStyle name="Notas 5 2 12 2 3 2" xfId="39215"/>
    <cellStyle name="Notas 5 2 12 2 3 3" xfId="39216"/>
    <cellStyle name="Notas 5 2 12 2 3 4" xfId="39217"/>
    <cellStyle name="Notas 5 2 12 2 4" xfId="39218"/>
    <cellStyle name="Notas 5 2 12 2 5" xfId="39219"/>
    <cellStyle name="Notas 5 2 12 2 6" xfId="39220"/>
    <cellStyle name="Notas 5 2 12 3" xfId="39221"/>
    <cellStyle name="Notas 5 2 12 3 2" xfId="39222"/>
    <cellStyle name="Notas 5 2 12 3 2 2" xfId="39223"/>
    <cellStyle name="Notas 5 2 12 3 2 3" xfId="39224"/>
    <cellStyle name="Notas 5 2 12 3 2 4" xfId="39225"/>
    <cellStyle name="Notas 5 2 12 3 3" xfId="39226"/>
    <cellStyle name="Notas 5 2 12 3 3 2" xfId="39227"/>
    <cellStyle name="Notas 5 2 12 3 3 3" xfId="39228"/>
    <cellStyle name="Notas 5 2 12 3 3 4" xfId="39229"/>
    <cellStyle name="Notas 5 2 12 3 4" xfId="39230"/>
    <cellStyle name="Notas 5 2 12 3 5" xfId="39231"/>
    <cellStyle name="Notas 5 2 12 3 6" xfId="39232"/>
    <cellStyle name="Notas 5 2 12 4" xfId="39233"/>
    <cellStyle name="Notas 5 2 12 5" xfId="39234"/>
    <cellStyle name="Notas 5 2 12 6" xfId="39235"/>
    <cellStyle name="Notas 5 2 13" xfId="39236"/>
    <cellStyle name="Notas 5 2 14" xfId="39237"/>
    <cellStyle name="Notas 5 2 2" xfId="39238"/>
    <cellStyle name="Notas 5 2 2 10" xfId="39239"/>
    <cellStyle name="Notas 5 2 2 10 2" xfId="39240"/>
    <cellStyle name="Notas 5 2 2 10 2 2" xfId="39241"/>
    <cellStyle name="Notas 5 2 2 10 2 2 2" xfId="39242"/>
    <cellStyle name="Notas 5 2 2 10 2 2 3" xfId="39243"/>
    <cellStyle name="Notas 5 2 2 10 2 2 4" xfId="39244"/>
    <cellStyle name="Notas 5 2 2 10 2 3" xfId="39245"/>
    <cellStyle name="Notas 5 2 2 10 2 3 2" xfId="39246"/>
    <cellStyle name="Notas 5 2 2 10 2 3 3" xfId="39247"/>
    <cellStyle name="Notas 5 2 2 10 2 3 4" xfId="39248"/>
    <cellStyle name="Notas 5 2 2 10 2 4" xfId="39249"/>
    <cellStyle name="Notas 5 2 2 10 2 5" xfId="39250"/>
    <cellStyle name="Notas 5 2 2 10 2 6" xfId="39251"/>
    <cellStyle name="Notas 5 2 2 10 3" xfId="39252"/>
    <cellStyle name="Notas 5 2 2 10 3 2" xfId="39253"/>
    <cellStyle name="Notas 5 2 2 10 3 2 2" xfId="39254"/>
    <cellStyle name="Notas 5 2 2 10 3 2 3" xfId="39255"/>
    <cellStyle name="Notas 5 2 2 10 3 2 4" xfId="39256"/>
    <cellStyle name="Notas 5 2 2 10 3 3" xfId="39257"/>
    <cellStyle name="Notas 5 2 2 10 3 3 2" xfId="39258"/>
    <cellStyle name="Notas 5 2 2 10 3 3 3" xfId="39259"/>
    <cellStyle name="Notas 5 2 2 10 3 3 4" xfId="39260"/>
    <cellStyle name="Notas 5 2 2 10 3 4" xfId="39261"/>
    <cellStyle name="Notas 5 2 2 10 3 5" xfId="39262"/>
    <cellStyle name="Notas 5 2 2 10 3 6" xfId="39263"/>
    <cellStyle name="Notas 5 2 2 10 4" xfId="39264"/>
    <cellStyle name="Notas 5 2 2 10 5" xfId="39265"/>
    <cellStyle name="Notas 5 2 2 10 6" xfId="39266"/>
    <cellStyle name="Notas 5 2 2 11" xfId="39267"/>
    <cellStyle name="Notas 5 2 2 12" xfId="39268"/>
    <cellStyle name="Notas 5 2 2 2" xfId="39269"/>
    <cellStyle name="Notas 5 2 2 2 2" xfId="39270"/>
    <cellStyle name="Notas 5 2 2 2 2 2" xfId="39271"/>
    <cellStyle name="Notas 5 2 2 2 2 2 2" xfId="39272"/>
    <cellStyle name="Notas 5 2 2 2 2 2 2 2" xfId="39273"/>
    <cellStyle name="Notas 5 2 2 2 2 2 2 3" xfId="39274"/>
    <cellStyle name="Notas 5 2 2 2 2 2 2 4" xfId="39275"/>
    <cellStyle name="Notas 5 2 2 2 2 2 3" xfId="39276"/>
    <cellStyle name="Notas 5 2 2 2 2 2 3 2" xfId="39277"/>
    <cellStyle name="Notas 5 2 2 2 2 2 3 3" xfId="39278"/>
    <cellStyle name="Notas 5 2 2 2 2 2 3 4" xfId="39279"/>
    <cellStyle name="Notas 5 2 2 2 2 2 4" xfId="39280"/>
    <cellStyle name="Notas 5 2 2 2 2 2 5" xfId="39281"/>
    <cellStyle name="Notas 5 2 2 2 2 2 6" xfId="39282"/>
    <cellStyle name="Notas 5 2 2 2 2 3" xfId="39283"/>
    <cellStyle name="Notas 5 2 2 2 2 3 2" xfId="39284"/>
    <cellStyle name="Notas 5 2 2 2 2 3 2 2" xfId="39285"/>
    <cellStyle name="Notas 5 2 2 2 2 3 2 3" xfId="39286"/>
    <cellStyle name="Notas 5 2 2 2 2 3 2 4" xfId="39287"/>
    <cellStyle name="Notas 5 2 2 2 2 3 3" xfId="39288"/>
    <cellStyle name="Notas 5 2 2 2 2 3 3 2" xfId="39289"/>
    <cellStyle name="Notas 5 2 2 2 2 3 3 3" xfId="39290"/>
    <cellStyle name="Notas 5 2 2 2 2 3 3 4" xfId="39291"/>
    <cellStyle name="Notas 5 2 2 2 2 3 4" xfId="39292"/>
    <cellStyle name="Notas 5 2 2 2 2 3 5" xfId="39293"/>
    <cellStyle name="Notas 5 2 2 2 2 3 6" xfId="39294"/>
    <cellStyle name="Notas 5 2 2 2 2 4" xfId="39295"/>
    <cellStyle name="Notas 5 2 2 2 2 5" xfId="39296"/>
    <cellStyle name="Notas 5 2 2 2 2 6" xfId="39297"/>
    <cellStyle name="Notas 5 2 2 2 3" xfId="39298"/>
    <cellStyle name="Notas 5 2 2 2 4" xfId="39299"/>
    <cellStyle name="Notas 5 2 2 3" xfId="39300"/>
    <cellStyle name="Notas 5 2 2 3 2" xfId="39301"/>
    <cellStyle name="Notas 5 2 2 3 2 2" xfId="39302"/>
    <cellStyle name="Notas 5 2 2 3 2 2 2" xfId="39303"/>
    <cellStyle name="Notas 5 2 2 3 2 2 2 2" xfId="39304"/>
    <cellStyle name="Notas 5 2 2 3 2 2 2 3" xfId="39305"/>
    <cellStyle name="Notas 5 2 2 3 2 2 2 4" xfId="39306"/>
    <cellStyle name="Notas 5 2 2 3 2 2 3" xfId="39307"/>
    <cellStyle name="Notas 5 2 2 3 2 2 3 2" xfId="39308"/>
    <cellStyle name="Notas 5 2 2 3 2 2 3 3" xfId="39309"/>
    <cellStyle name="Notas 5 2 2 3 2 2 3 4" xfId="39310"/>
    <cellStyle name="Notas 5 2 2 3 2 2 4" xfId="39311"/>
    <cellStyle name="Notas 5 2 2 3 2 2 5" xfId="39312"/>
    <cellStyle name="Notas 5 2 2 3 2 2 6" xfId="39313"/>
    <cellStyle name="Notas 5 2 2 3 2 3" xfId="39314"/>
    <cellStyle name="Notas 5 2 2 3 2 3 2" xfId="39315"/>
    <cellStyle name="Notas 5 2 2 3 2 3 2 2" xfId="39316"/>
    <cellStyle name="Notas 5 2 2 3 2 3 2 3" xfId="39317"/>
    <cellStyle name="Notas 5 2 2 3 2 3 2 4" xfId="39318"/>
    <cellStyle name="Notas 5 2 2 3 2 3 3" xfId="39319"/>
    <cellStyle name="Notas 5 2 2 3 2 3 3 2" xfId="39320"/>
    <cellStyle name="Notas 5 2 2 3 2 3 3 3" xfId="39321"/>
    <cellStyle name="Notas 5 2 2 3 2 3 3 4" xfId="39322"/>
    <cellStyle name="Notas 5 2 2 3 2 3 4" xfId="39323"/>
    <cellStyle name="Notas 5 2 2 3 2 3 5" xfId="39324"/>
    <cellStyle name="Notas 5 2 2 3 2 3 6" xfId="39325"/>
    <cellStyle name="Notas 5 2 2 3 2 4" xfId="39326"/>
    <cellStyle name="Notas 5 2 2 3 2 5" xfId="39327"/>
    <cellStyle name="Notas 5 2 2 3 2 6" xfId="39328"/>
    <cellStyle name="Notas 5 2 2 3 3" xfId="39329"/>
    <cellStyle name="Notas 5 2 2 3 4" xfId="39330"/>
    <cellStyle name="Notas 5 2 2 4" xfId="39331"/>
    <cellStyle name="Notas 5 2 2 4 2" xfId="39332"/>
    <cellStyle name="Notas 5 2 2 4 2 2" xfId="39333"/>
    <cellStyle name="Notas 5 2 2 4 2 2 2" xfId="39334"/>
    <cellStyle name="Notas 5 2 2 4 2 2 2 2" xfId="39335"/>
    <cellStyle name="Notas 5 2 2 4 2 2 2 3" xfId="39336"/>
    <cellStyle name="Notas 5 2 2 4 2 2 2 4" xfId="39337"/>
    <cellStyle name="Notas 5 2 2 4 2 2 3" xfId="39338"/>
    <cellStyle name="Notas 5 2 2 4 2 2 3 2" xfId="39339"/>
    <cellStyle name="Notas 5 2 2 4 2 2 3 3" xfId="39340"/>
    <cellStyle name="Notas 5 2 2 4 2 2 3 4" xfId="39341"/>
    <cellStyle name="Notas 5 2 2 4 2 2 4" xfId="39342"/>
    <cellStyle name="Notas 5 2 2 4 2 2 5" xfId="39343"/>
    <cellStyle name="Notas 5 2 2 4 2 2 6" xfId="39344"/>
    <cellStyle name="Notas 5 2 2 4 2 3" xfId="39345"/>
    <cellStyle name="Notas 5 2 2 4 2 3 2" xfId="39346"/>
    <cellStyle name="Notas 5 2 2 4 2 3 2 2" xfId="39347"/>
    <cellStyle name="Notas 5 2 2 4 2 3 2 3" xfId="39348"/>
    <cellStyle name="Notas 5 2 2 4 2 3 2 4" xfId="39349"/>
    <cellStyle name="Notas 5 2 2 4 2 3 3" xfId="39350"/>
    <cellStyle name="Notas 5 2 2 4 2 3 3 2" xfId="39351"/>
    <cellStyle name="Notas 5 2 2 4 2 3 3 3" xfId="39352"/>
    <cellStyle name="Notas 5 2 2 4 2 3 3 4" xfId="39353"/>
    <cellStyle name="Notas 5 2 2 4 2 3 4" xfId="39354"/>
    <cellStyle name="Notas 5 2 2 4 2 3 5" xfId="39355"/>
    <cellStyle name="Notas 5 2 2 4 2 3 6" xfId="39356"/>
    <cellStyle name="Notas 5 2 2 4 2 4" xfId="39357"/>
    <cellStyle name="Notas 5 2 2 4 2 5" xfId="39358"/>
    <cellStyle name="Notas 5 2 2 4 2 6" xfId="39359"/>
    <cellStyle name="Notas 5 2 2 4 3" xfId="39360"/>
    <cellStyle name="Notas 5 2 2 4 4" xfId="39361"/>
    <cellStyle name="Notas 5 2 2 5" xfId="39362"/>
    <cellStyle name="Notas 5 2 2 5 2" xfId="39363"/>
    <cellStyle name="Notas 5 2 2 5 2 2" xfId="39364"/>
    <cellStyle name="Notas 5 2 2 5 2 2 2" xfId="39365"/>
    <cellStyle name="Notas 5 2 2 5 2 2 2 2" xfId="39366"/>
    <cellStyle name="Notas 5 2 2 5 2 2 2 3" xfId="39367"/>
    <cellStyle name="Notas 5 2 2 5 2 2 2 4" xfId="39368"/>
    <cellStyle name="Notas 5 2 2 5 2 2 3" xfId="39369"/>
    <cellStyle name="Notas 5 2 2 5 2 2 3 2" xfId="39370"/>
    <cellStyle name="Notas 5 2 2 5 2 2 3 3" xfId="39371"/>
    <cellStyle name="Notas 5 2 2 5 2 2 3 4" xfId="39372"/>
    <cellStyle name="Notas 5 2 2 5 2 2 4" xfId="39373"/>
    <cellStyle name="Notas 5 2 2 5 2 2 5" xfId="39374"/>
    <cellStyle name="Notas 5 2 2 5 2 2 6" xfId="39375"/>
    <cellStyle name="Notas 5 2 2 5 2 3" xfId="39376"/>
    <cellStyle name="Notas 5 2 2 5 2 3 2" xfId="39377"/>
    <cellStyle name="Notas 5 2 2 5 2 3 2 2" xfId="39378"/>
    <cellStyle name="Notas 5 2 2 5 2 3 2 3" xfId="39379"/>
    <cellStyle name="Notas 5 2 2 5 2 3 2 4" xfId="39380"/>
    <cellStyle name="Notas 5 2 2 5 2 3 3" xfId="39381"/>
    <cellStyle name="Notas 5 2 2 5 2 3 3 2" xfId="39382"/>
    <cellStyle name="Notas 5 2 2 5 2 3 3 3" xfId="39383"/>
    <cellStyle name="Notas 5 2 2 5 2 3 3 4" xfId="39384"/>
    <cellStyle name="Notas 5 2 2 5 2 3 4" xfId="39385"/>
    <cellStyle name="Notas 5 2 2 5 2 3 5" xfId="39386"/>
    <cellStyle name="Notas 5 2 2 5 2 3 6" xfId="39387"/>
    <cellStyle name="Notas 5 2 2 5 2 4" xfId="39388"/>
    <cellStyle name="Notas 5 2 2 5 2 5" xfId="39389"/>
    <cellStyle name="Notas 5 2 2 5 2 6" xfId="39390"/>
    <cellStyle name="Notas 5 2 2 5 3" xfId="39391"/>
    <cellStyle name="Notas 5 2 2 5 4" xfId="39392"/>
    <cellStyle name="Notas 5 2 2 6" xfId="39393"/>
    <cellStyle name="Notas 5 2 2 6 2" xfId="39394"/>
    <cellStyle name="Notas 5 2 2 6 2 2" xfId="39395"/>
    <cellStyle name="Notas 5 2 2 6 2 2 2" xfId="39396"/>
    <cellStyle name="Notas 5 2 2 6 2 2 3" xfId="39397"/>
    <cellStyle name="Notas 5 2 2 6 2 2 4" xfId="39398"/>
    <cellStyle name="Notas 5 2 2 6 2 3" xfId="39399"/>
    <cellStyle name="Notas 5 2 2 6 2 3 2" xfId="39400"/>
    <cellStyle name="Notas 5 2 2 6 2 3 3" xfId="39401"/>
    <cellStyle name="Notas 5 2 2 6 2 3 4" xfId="39402"/>
    <cellStyle name="Notas 5 2 2 6 2 4" xfId="39403"/>
    <cellStyle name="Notas 5 2 2 6 2 5" xfId="39404"/>
    <cellStyle name="Notas 5 2 2 6 2 6" xfId="39405"/>
    <cellStyle name="Notas 5 2 2 6 3" xfId="39406"/>
    <cellStyle name="Notas 5 2 2 6 3 2" xfId="39407"/>
    <cellStyle name="Notas 5 2 2 6 3 2 2" xfId="39408"/>
    <cellStyle name="Notas 5 2 2 6 3 2 3" xfId="39409"/>
    <cellStyle name="Notas 5 2 2 6 3 2 4" xfId="39410"/>
    <cellStyle name="Notas 5 2 2 6 3 3" xfId="39411"/>
    <cellStyle name="Notas 5 2 2 6 3 3 2" xfId="39412"/>
    <cellStyle name="Notas 5 2 2 6 3 3 3" xfId="39413"/>
    <cellStyle name="Notas 5 2 2 6 3 3 4" xfId="39414"/>
    <cellStyle name="Notas 5 2 2 6 3 4" xfId="39415"/>
    <cellStyle name="Notas 5 2 2 6 3 5" xfId="39416"/>
    <cellStyle name="Notas 5 2 2 6 3 6" xfId="39417"/>
    <cellStyle name="Notas 5 2 2 6 4" xfId="39418"/>
    <cellStyle name="Notas 5 2 2 6 4 2" xfId="39419"/>
    <cellStyle name="Notas 5 2 2 6 4 3" xfId="39420"/>
    <cellStyle name="Notas 5 2 2 6 4 4" xfId="39421"/>
    <cellStyle name="Notas 5 2 2 6 5" xfId="39422"/>
    <cellStyle name="Notas 5 2 2 6 6" xfId="39423"/>
    <cellStyle name="Notas 5 2 2 7" xfId="39424"/>
    <cellStyle name="Notas 5 2 2 7 2" xfId="39425"/>
    <cellStyle name="Notas 5 2 2 7 2 2" xfId="39426"/>
    <cellStyle name="Notas 5 2 2 7 2 2 2" xfId="39427"/>
    <cellStyle name="Notas 5 2 2 7 2 2 3" xfId="39428"/>
    <cellStyle name="Notas 5 2 2 7 2 2 4" xfId="39429"/>
    <cellStyle name="Notas 5 2 2 7 2 3" xfId="39430"/>
    <cellStyle name="Notas 5 2 2 7 2 3 2" xfId="39431"/>
    <cellStyle name="Notas 5 2 2 7 2 3 3" xfId="39432"/>
    <cellStyle name="Notas 5 2 2 7 2 3 4" xfId="39433"/>
    <cellStyle name="Notas 5 2 2 7 2 4" xfId="39434"/>
    <cellStyle name="Notas 5 2 2 7 2 5" xfId="39435"/>
    <cellStyle name="Notas 5 2 2 7 2 6" xfId="39436"/>
    <cellStyle name="Notas 5 2 2 7 3" xfId="39437"/>
    <cellStyle name="Notas 5 2 2 7 3 2" xfId="39438"/>
    <cellStyle name="Notas 5 2 2 7 3 2 2" xfId="39439"/>
    <cellStyle name="Notas 5 2 2 7 3 2 3" xfId="39440"/>
    <cellStyle name="Notas 5 2 2 7 3 2 4" xfId="39441"/>
    <cellStyle name="Notas 5 2 2 7 3 3" xfId="39442"/>
    <cellStyle name="Notas 5 2 2 7 3 3 2" xfId="39443"/>
    <cellStyle name="Notas 5 2 2 7 3 3 3" xfId="39444"/>
    <cellStyle name="Notas 5 2 2 7 3 3 4" xfId="39445"/>
    <cellStyle name="Notas 5 2 2 7 3 4" xfId="39446"/>
    <cellStyle name="Notas 5 2 2 7 3 5" xfId="39447"/>
    <cellStyle name="Notas 5 2 2 7 3 6" xfId="39448"/>
    <cellStyle name="Notas 5 2 2 7 4" xfId="39449"/>
    <cellStyle name="Notas 5 2 2 7 4 2" xfId="39450"/>
    <cellStyle name="Notas 5 2 2 7 4 3" xfId="39451"/>
    <cellStyle name="Notas 5 2 2 7 4 4" xfId="39452"/>
    <cellStyle name="Notas 5 2 2 7 5" xfId="39453"/>
    <cellStyle name="Notas 5 2 2 7 6" xfId="39454"/>
    <cellStyle name="Notas 5 2 2 8" xfId="39455"/>
    <cellStyle name="Notas 5 2 2 8 2" xfId="39456"/>
    <cellStyle name="Notas 5 2 2 8 2 2" xfId="39457"/>
    <cellStyle name="Notas 5 2 2 8 2 2 2" xfId="39458"/>
    <cellStyle name="Notas 5 2 2 8 2 2 3" xfId="39459"/>
    <cellStyle name="Notas 5 2 2 8 2 2 4" xfId="39460"/>
    <cellStyle name="Notas 5 2 2 8 2 3" xfId="39461"/>
    <cellStyle name="Notas 5 2 2 8 2 3 2" xfId="39462"/>
    <cellStyle name="Notas 5 2 2 8 2 3 3" xfId="39463"/>
    <cellStyle name="Notas 5 2 2 8 2 3 4" xfId="39464"/>
    <cellStyle name="Notas 5 2 2 8 2 4" xfId="39465"/>
    <cellStyle name="Notas 5 2 2 8 2 5" xfId="39466"/>
    <cellStyle name="Notas 5 2 2 8 2 6" xfId="39467"/>
    <cellStyle name="Notas 5 2 2 8 3" xfId="39468"/>
    <cellStyle name="Notas 5 2 2 8 3 2" xfId="39469"/>
    <cellStyle name="Notas 5 2 2 8 3 2 2" xfId="39470"/>
    <cellStyle name="Notas 5 2 2 8 3 2 3" xfId="39471"/>
    <cellStyle name="Notas 5 2 2 8 3 2 4" xfId="39472"/>
    <cellStyle name="Notas 5 2 2 8 3 3" xfId="39473"/>
    <cellStyle name="Notas 5 2 2 8 3 3 2" xfId="39474"/>
    <cellStyle name="Notas 5 2 2 8 3 3 3" xfId="39475"/>
    <cellStyle name="Notas 5 2 2 8 3 3 4" xfId="39476"/>
    <cellStyle name="Notas 5 2 2 8 3 4" xfId="39477"/>
    <cellStyle name="Notas 5 2 2 8 3 5" xfId="39478"/>
    <cellStyle name="Notas 5 2 2 8 3 6" xfId="39479"/>
    <cellStyle name="Notas 5 2 2 8 4" xfId="39480"/>
    <cellStyle name="Notas 5 2 2 8 4 2" xfId="39481"/>
    <cellStyle name="Notas 5 2 2 8 4 3" xfId="39482"/>
    <cellStyle name="Notas 5 2 2 8 4 4" xfId="39483"/>
    <cellStyle name="Notas 5 2 2 8 5" xfId="39484"/>
    <cellStyle name="Notas 5 2 2 8 6" xfId="39485"/>
    <cellStyle name="Notas 5 2 2 9" xfId="39486"/>
    <cellStyle name="Notas 5 2 2 9 2" xfId="39487"/>
    <cellStyle name="Notas 5 2 2 9 2 2" xfId="39488"/>
    <cellStyle name="Notas 5 2 2 9 2 2 2" xfId="39489"/>
    <cellStyle name="Notas 5 2 2 9 2 2 3" xfId="39490"/>
    <cellStyle name="Notas 5 2 2 9 2 2 4" xfId="39491"/>
    <cellStyle name="Notas 5 2 2 9 2 3" xfId="39492"/>
    <cellStyle name="Notas 5 2 2 9 2 3 2" xfId="39493"/>
    <cellStyle name="Notas 5 2 2 9 2 3 3" xfId="39494"/>
    <cellStyle name="Notas 5 2 2 9 2 3 4" xfId="39495"/>
    <cellStyle name="Notas 5 2 2 9 2 4" xfId="39496"/>
    <cellStyle name="Notas 5 2 2 9 2 5" xfId="39497"/>
    <cellStyle name="Notas 5 2 2 9 2 6" xfId="39498"/>
    <cellStyle name="Notas 5 2 2 9 3" xfId="39499"/>
    <cellStyle name="Notas 5 2 2 9 3 2" xfId="39500"/>
    <cellStyle name="Notas 5 2 2 9 3 2 2" xfId="39501"/>
    <cellStyle name="Notas 5 2 2 9 3 2 3" xfId="39502"/>
    <cellStyle name="Notas 5 2 2 9 3 2 4" xfId="39503"/>
    <cellStyle name="Notas 5 2 2 9 3 3" xfId="39504"/>
    <cellStyle name="Notas 5 2 2 9 3 3 2" xfId="39505"/>
    <cellStyle name="Notas 5 2 2 9 3 3 3" xfId="39506"/>
    <cellStyle name="Notas 5 2 2 9 3 3 4" xfId="39507"/>
    <cellStyle name="Notas 5 2 2 9 3 4" xfId="39508"/>
    <cellStyle name="Notas 5 2 2 9 3 5" xfId="39509"/>
    <cellStyle name="Notas 5 2 2 9 3 6" xfId="39510"/>
    <cellStyle name="Notas 5 2 2 9 4" xfId="39511"/>
    <cellStyle name="Notas 5 2 2 9 4 2" xfId="39512"/>
    <cellStyle name="Notas 5 2 2 9 4 3" xfId="39513"/>
    <cellStyle name="Notas 5 2 2 9 4 4" xfId="39514"/>
    <cellStyle name="Notas 5 2 2 9 5" xfId="39515"/>
    <cellStyle name="Notas 5 2 2 9 6" xfId="39516"/>
    <cellStyle name="Notas 5 2 3" xfId="39517"/>
    <cellStyle name="Notas 5 2 3 10" xfId="39518"/>
    <cellStyle name="Notas 5 2 3 10 2" xfId="39519"/>
    <cellStyle name="Notas 5 2 3 10 2 2" xfId="39520"/>
    <cellStyle name="Notas 5 2 3 10 2 2 2" xfId="39521"/>
    <cellStyle name="Notas 5 2 3 10 2 2 3" xfId="39522"/>
    <cellStyle name="Notas 5 2 3 10 2 2 4" xfId="39523"/>
    <cellStyle name="Notas 5 2 3 10 2 3" xfId="39524"/>
    <cellStyle name="Notas 5 2 3 10 2 3 2" xfId="39525"/>
    <cellStyle name="Notas 5 2 3 10 2 3 3" xfId="39526"/>
    <cellStyle name="Notas 5 2 3 10 2 3 4" xfId="39527"/>
    <cellStyle name="Notas 5 2 3 10 2 4" xfId="39528"/>
    <cellStyle name="Notas 5 2 3 10 2 5" xfId="39529"/>
    <cellStyle name="Notas 5 2 3 10 2 6" xfId="39530"/>
    <cellStyle name="Notas 5 2 3 10 3" xfId="39531"/>
    <cellStyle name="Notas 5 2 3 10 3 2" xfId="39532"/>
    <cellStyle name="Notas 5 2 3 10 3 2 2" xfId="39533"/>
    <cellStyle name="Notas 5 2 3 10 3 2 3" xfId="39534"/>
    <cellStyle name="Notas 5 2 3 10 3 2 4" xfId="39535"/>
    <cellStyle name="Notas 5 2 3 10 3 3" xfId="39536"/>
    <cellStyle name="Notas 5 2 3 10 3 3 2" xfId="39537"/>
    <cellStyle name="Notas 5 2 3 10 3 3 3" xfId="39538"/>
    <cellStyle name="Notas 5 2 3 10 3 3 4" xfId="39539"/>
    <cellStyle name="Notas 5 2 3 10 3 4" xfId="39540"/>
    <cellStyle name="Notas 5 2 3 10 3 5" xfId="39541"/>
    <cellStyle name="Notas 5 2 3 10 3 6" xfId="39542"/>
    <cellStyle name="Notas 5 2 3 10 4" xfId="39543"/>
    <cellStyle name="Notas 5 2 3 10 5" xfId="39544"/>
    <cellStyle name="Notas 5 2 3 10 6" xfId="39545"/>
    <cellStyle name="Notas 5 2 3 11" xfId="39546"/>
    <cellStyle name="Notas 5 2 3 12" xfId="39547"/>
    <cellStyle name="Notas 5 2 3 2" xfId="39548"/>
    <cellStyle name="Notas 5 2 3 2 2" xfId="39549"/>
    <cellStyle name="Notas 5 2 3 2 2 2" xfId="39550"/>
    <cellStyle name="Notas 5 2 3 2 2 2 2" xfId="39551"/>
    <cellStyle name="Notas 5 2 3 2 2 2 2 2" xfId="39552"/>
    <cellStyle name="Notas 5 2 3 2 2 2 2 3" xfId="39553"/>
    <cellStyle name="Notas 5 2 3 2 2 2 2 4" xfId="39554"/>
    <cellStyle name="Notas 5 2 3 2 2 2 3" xfId="39555"/>
    <cellStyle name="Notas 5 2 3 2 2 2 3 2" xfId="39556"/>
    <cellStyle name="Notas 5 2 3 2 2 2 3 3" xfId="39557"/>
    <cellStyle name="Notas 5 2 3 2 2 2 3 4" xfId="39558"/>
    <cellStyle name="Notas 5 2 3 2 2 2 4" xfId="39559"/>
    <cellStyle name="Notas 5 2 3 2 2 2 5" xfId="39560"/>
    <cellStyle name="Notas 5 2 3 2 2 2 6" xfId="39561"/>
    <cellStyle name="Notas 5 2 3 2 2 3" xfId="39562"/>
    <cellStyle name="Notas 5 2 3 2 2 3 2" xfId="39563"/>
    <cellStyle name="Notas 5 2 3 2 2 3 2 2" xfId="39564"/>
    <cellStyle name="Notas 5 2 3 2 2 3 2 3" xfId="39565"/>
    <cellStyle name="Notas 5 2 3 2 2 3 2 4" xfId="39566"/>
    <cellStyle name="Notas 5 2 3 2 2 3 3" xfId="39567"/>
    <cellStyle name="Notas 5 2 3 2 2 3 3 2" xfId="39568"/>
    <cellStyle name="Notas 5 2 3 2 2 3 3 3" xfId="39569"/>
    <cellStyle name="Notas 5 2 3 2 2 3 3 4" xfId="39570"/>
    <cellStyle name="Notas 5 2 3 2 2 3 4" xfId="39571"/>
    <cellStyle name="Notas 5 2 3 2 2 3 5" xfId="39572"/>
    <cellStyle name="Notas 5 2 3 2 2 3 6" xfId="39573"/>
    <cellStyle name="Notas 5 2 3 2 2 4" xfId="39574"/>
    <cellStyle name="Notas 5 2 3 2 2 5" xfId="39575"/>
    <cellStyle name="Notas 5 2 3 2 2 6" xfId="39576"/>
    <cellStyle name="Notas 5 2 3 2 3" xfId="39577"/>
    <cellStyle name="Notas 5 2 3 2 4" xfId="39578"/>
    <cellStyle name="Notas 5 2 3 3" xfId="39579"/>
    <cellStyle name="Notas 5 2 3 3 2" xfId="39580"/>
    <cellStyle name="Notas 5 2 3 3 2 2" xfId="39581"/>
    <cellStyle name="Notas 5 2 3 3 2 2 2" xfId="39582"/>
    <cellStyle name="Notas 5 2 3 3 2 2 2 2" xfId="39583"/>
    <cellStyle name="Notas 5 2 3 3 2 2 2 3" xfId="39584"/>
    <cellStyle name="Notas 5 2 3 3 2 2 2 4" xfId="39585"/>
    <cellStyle name="Notas 5 2 3 3 2 2 3" xfId="39586"/>
    <cellStyle name="Notas 5 2 3 3 2 2 3 2" xfId="39587"/>
    <cellStyle name="Notas 5 2 3 3 2 2 3 3" xfId="39588"/>
    <cellStyle name="Notas 5 2 3 3 2 2 3 4" xfId="39589"/>
    <cellStyle name="Notas 5 2 3 3 2 2 4" xfId="39590"/>
    <cellStyle name="Notas 5 2 3 3 2 2 5" xfId="39591"/>
    <cellStyle name="Notas 5 2 3 3 2 2 6" xfId="39592"/>
    <cellStyle name="Notas 5 2 3 3 2 3" xfId="39593"/>
    <cellStyle name="Notas 5 2 3 3 2 3 2" xfId="39594"/>
    <cellStyle name="Notas 5 2 3 3 2 3 2 2" xfId="39595"/>
    <cellStyle name="Notas 5 2 3 3 2 3 2 3" xfId="39596"/>
    <cellStyle name="Notas 5 2 3 3 2 3 2 4" xfId="39597"/>
    <cellStyle name="Notas 5 2 3 3 2 3 3" xfId="39598"/>
    <cellStyle name="Notas 5 2 3 3 2 3 3 2" xfId="39599"/>
    <cellStyle name="Notas 5 2 3 3 2 3 3 3" xfId="39600"/>
    <cellStyle name="Notas 5 2 3 3 2 3 3 4" xfId="39601"/>
    <cellStyle name="Notas 5 2 3 3 2 3 4" xfId="39602"/>
    <cellStyle name="Notas 5 2 3 3 2 3 5" xfId="39603"/>
    <cellStyle name="Notas 5 2 3 3 2 3 6" xfId="39604"/>
    <cellStyle name="Notas 5 2 3 3 2 4" xfId="39605"/>
    <cellStyle name="Notas 5 2 3 3 2 5" xfId="39606"/>
    <cellStyle name="Notas 5 2 3 3 2 6" xfId="39607"/>
    <cellStyle name="Notas 5 2 3 3 3" xfId="39608"/>
    <cellStyle name="Notas 5 2 3 3 4" xfId="39609"/>
    <cellStyle name="Notas 5 2 3 4" xfId="39610"/>
    <cellStyle name="Notas 5 2 3 4 2" xfId="39611"/>
    <cellStyle name="Notas 5 2 3 4 2 2" xfId="39612"/>
    <cellStyle name="Notas 5 2 3 4 2 2 2" xfId="39613"/>
    <cellStyle name="Notas 5 2 3 4 2 2 2 2" xfId="39614"/>
    <cellStyle name="Notas 5 2 3 4 2 2 2 3" xfId="39615"/>
    <cellStyle name="Notas 5 2 3 4 2 2 2 4" xfId="39616"/>
    <cellStyle name="Notas 5 2 3 4 2 2 3" xfId="39617"/>
    <cellStyle name="Notas 5 2 3 4 2 2 3 2" xfId="39618"/>
    <cellStyle name="Notas 5 2 3 4 2 2 3 3" xfId="39619"/>
    <cellStyle name="Notas 5 2 3 4 2 2 3 4" xfId="39620"/>
    <cellStyle name="Notas 5 2 3 4 2 2 4" xfId="39621"/>
    <cellStyle name="Notas 5 2 3 4 2 2 5" xfId="39622"/>
    <cellStyle name="Notas 5 2 3 4 2 2 6" xfId="39623"/>
    <cellStyle name="Notas 5 2 3 4 2 3" xfId="39624"/>
    <cellStyle name="Notas 5 2 3 4 2 3 2" xfId="39625"/>
    <cellStyle name="Notas 5 2 3 4 2 3 2 2" xfId="39626"/>
    <cellStyle name="Notas 5 2 3 4 2 3 2 3" xfId="39627"/>
    <cellStyle name="Notas 5 2 3 4 2 3 2 4" xfId="39628"/>
    <cellStyle name="Notas 5 2 3 4 2 3 3" xfId="39629"/>
    <cellStyle name="Notas 5 2 3 4 2 3 3 2" xfId="39630"/>
    <cellStyle name="Notas 5 2 3 4 2 3 3 3" xfId="39631"/>
    <cellStyle name="Notas 5 2 3 4 2 3 3 4" xfId="39632"/>
    <cellStyle name="Notas 5 2 3 4 2 3 4" xfId="39633"/>
    <cellStyle name="Notas 5 2 3 4 2 3 5" xfId="39634"/>
    <cellStyle name="Notas 5 2 3 4 2 3 6" xfId="39635"/>
    <cellStyle name="Notas 5 2 3 4 2 4" xfId="39636"/>
    <cellStyle name="Notas 5 2 3 4 2 5" xfId="39637"/>
    <cellStyle name="Notas 5 2 3 4 2 6" xfId="39638"/>
    <cellStyle name="Notas 5 2 3 4 3" xfId="39639"/>
    <cellStyle name="Notas 5 2 3 4 4" xfId="39640"/>
    <cellStyle name="Notas 5 2 3 5" xfId="39641"/>
    <cellStyle name="Notas 5 2 3 5 2" xfId="39642"/>
    <cellStyle name="Notas 5 2 3 5 2 2" xfId="39643"/>
    <cellStyle name="Notas 5 2 3 5 2 2 2" xfId="39644"/>
    <cellStyle name="Notas 5 2 3 5 2 2 2 2" xfId="39645"/>
    <cellStyle name="Notas 5 2 3 5 2 2 2 3" xfId="39646"/>
    <cellStyle name="Notas 5 2 3 5 2 2 2 4" xfId="39647"/>
    <cellStyle name="Notas 5 2 3 5 2 2 3" xfId="39648"/>
    <cellStyle name="Notas 5 2 3 5 2 2 3 2" xfId="39649"/>
    <cellStyle name="Notas 5 2 3 5 2 2 3 3" xfId="39650"/>
    <cellStyle name="Notas 5 2 3 5 2 2 3 4" xfId="39651"/>
    <cellStyle name="Notas 5 2 3 5 2 2 4" xfId="39652"/>
    <cellStyle name="Notas 5 2 3 5 2 2 5" xfId="39653"/>
    <cellStyle name="Notas 5 2 3 5 2 2 6" xfId="39654"/>
    <cellStyle name="Notas 5 2 3 5 2 3" xfId="39655"/>
    <cellStyle name="Notas 5 2 3 5 2 3 2" xfId="39656"/>
    <cellStyle name="Notas 5 2 3 5 2 3 2 2" xfId="39657"/>
    <cellStyle name="Notas 5 2 3 5 2 3 2 3" xfId="39658"/>
    <cellStyle name="Notas 5 2 3 5 2 3 2 4" xfId="39659"/>
    <cellStyle name="Notas 5 2 3 5 2 3 3" xfId="39660"/>
    <cellStyle name="Notas 5 2 3 5 2 3 3 2" xfId="39661"/>
    <cellStyle name="Notas 5 2 3 5 2 3 3 3" xfId="39662"/>
    <cellStyle name="Notas 5 2 3 5 2 3 3 4" xfId="39663"/>
    <cellStyle name="Notas 5 2 3 5 2 3 4" xfId="39664"/>
    <cellStyle name="Notas 5 2 3 5 2 3 5" xfId="39665"/>
    <cellStyle name="Notas 5 2 3 5 2 3 6" xfId="39666"/>
    <cellStyle name="Notas 5 2 3 5 2 4" xfId="39667"/>
    <cellStyle name="Notas 5 2 3 5 2 5" xfId="39668"/>
    <cellStyle name="Notas 5 2 3 5 2 6" xfId="39669"/>
    <cellStyle name="Notas 5 2 3 5 3" xfId="39670"/>
    <cellStyle name="Notas 5 2 3 5 4" xfId="39671"/>
    <cellStyle name="Notas 5 2 3 6" xfId="39672"/>
    <cellStyle name="Notas 5 2 3 6 2" xfId="39673"/>
    <cellStyle name="Notas 5 2 3 6 2 2" xfId="39674"/>
    <cellStyle name="Notas 5 2 3 6 2 2 2" xfId="39675"/>
    <cellStyle name="Notas 5 2 3 6 2 2 3" xfId="39676"/>
    <cellStyle name="Notas 5 2 3 6 2 2 4" xfId="39677"/>
    <cellStyle name="Notas 5 2 3 6 2 3" xfId="39678"/>
    <cellStyle name="Notas 5 2 3 6 2 3 2" xfId="39679"/>
    <cellStyle name="Notas 5 2 3 6 2 3 3" xfId="39680"/>
    <cellStyle name="Notas 5 2 3 6 2 3 4" xfId="39681"/>
    <cellStyle name="Notas 5 2 3 6 2 4" xfId="39682"/>
    <cellStyle name="Notas 5 2 3 6 2 5" xfId="39683"/>
    <cellStyle name="Notas 5 2 3 6 2 6" xfId="39684"/>
    <cellStyle name="Notas 5 2 3 6 3" xfId="39685"/>
    <cellStyle name="Notas 5 2 3 6 3 2" xfId="39686"/>
    <cellStyle name="Notas 5 2 3 6 3 2 2" xfId="39687"/>
    <cellStyle name="Notas 5 2 3 6 3 2 3" xfId="39688"/>
    <cellStyle name="Notas 5 2 3 6 3 2 4" xfId="39689"/>
    <cellStyle name="Notas 5 2 3 6 3 3" xfId="39690"/>
    <cellStyle name="Notas 5 2 3 6 3 3 2" xfId="39691"/>
    <cellStyle name="Notas 5 2 3 6 3 3 3" xfId="39692"/>
    <cellStyle name="Notas 5 2 3 6 3 3 4" xfId="39693"/>
    <cellStyle name="Notas 5 2 3 6 3 4" xfId="39694"/>
    <cellStyle name="Notas 5 2 3 6 3 5" xfId="39695"/>
    <cellStyle name="Notas 5 2 3 6 3 6" xfId="39696"/>
    <cellStyle name="Notas 5 2 3 6 4" xfId="39697"/>
    <cellStyle name="Notas 5 2 3 6 4 2" xfId="39698"/>
    <cellStyle name="Notas 5 2 3 6 4 3" xfId="39699"/>
    <cellStyle name="Notas 5 2 3 6 4 4" xfId="39700"/>
    <cellStyle name="Notas 5 2 3 6 5" xfId="39701"/>
    <cellStyle name="Notas 5 2 3 6 6" xfId="39702"/>
    <cellStyle name="Notas 5 2 3 7" xfId="39703"/>
    <cellStyle name="Notas 5 2 3 7 2" xfId="39704"/>
    <cellStyle name="Notas 5 2 3 7 2 2" xfId="39705"/>
    <cellStyle name="Notas 5 2 3 7 2 2 2" xfId="39706"/>
    <cellStyle name="Notas 5 2 3 7 2 2 3" xfId="39707"/>
    <cellStyle name="Notas 5 2 3 7 2 2 4" xfId="39708"/>
    <cellStyle name="Notas 5 2 3 7 2 3" xfId="39709"/>
    <cellStyle name="Notas 5 2 3 7 2 3 2" xfId="39710"/>
    <cellStyle name="Notas 5 2 3 7 2 3 3" xfId="39711"/>
    <cellStyle name="Notas 5 2 3 7 2 3 4" xfId="39712"/>
    <cellStyle name="Notas 5 2 3 7 2 4" xfId="39713"/>
    <cellStyle name="Notas 5 2 3 7 2 5" xfId="39714"/>
    <cellStyle name="Notas 5 2 3 7 2 6" xfId="39715"/>
    <cellStyle name="Notas 5 2 3 7 3" xfId="39716"/>
    <cellStyle name="Notas 5 2 3 7 3 2" xfId="39717"/>
    <cellStyle name="Notas 5 2 3 7 3 2 2" xfId="39718"/>
    <cellStyle name="Notas 5 2 3 7 3 2 3" xfId="39719"/>
    <cellStyle name="Notas 5 2 3 7 3 2 4" xfId="39720"/>
    <cellStyle name="Notas 5 2 3 7 3 3" xfId="39721"/>
    <cellStyle name="Notas 5 2 3 7 3 3 2" xfId="39722"/>
    <cellStyle name="Notas 5 2 3 7 3 3 3" xfId="39723"/>
    <cellStyle name="Notas 5 2 3 7 3 3 4" xfId="39724"/>
    <cellStyle name="Notas 5 2 3 7 3 4" xfId="39725"/>
    <cellStyle name="Notas 5 2 3 7 3 5" xfId="39726"/>
    <cellStyle name="Notas 5 2 3 7 3 6" xfId="39727"/>
    <cellStyle name="Notas 5 2 3 7 4" xfId="39728"/>
    <cellStyle name="Notas 5 2 3 7 4 2" xfId="39729"/>
    <cellStyle name="Notas 5 2 3 7 4 3" xfId="39730"/>
    <cellStyle name="Notas 5 2 3 7 4 4" xfId="39731"/>
    <cellStyle name="Notas 5 2 3 7 5" xfId="39732"/>
    <cellStyle name="Notas 5 2 3 7 6" xfId="39733"/>
    <cellStyle name="Notas 5 2 3 8" xfId="39734"/>
    <cellStyle name="Notas 5 2 3 8 2" xfId="39735"/>
    <cellStyle name="Notas 5 2 3 8 2 2" xfId="39736"/>
    <cellStyle name="Notas 5 2 3 8 2 2 2" xfId="39737"/>
    <cellStyle name="Notas 5 2 3 8 2 2 3" xfId="39738"/>
    <cellStyle name="Notas 5 2 3 8 2 2 4" xfId="39739"/>
    <cellStyle name="Notas 5 2 3 8 2 3" xfId="39740"/>
    <cellStyle name="Notas 5 2 3 8 2 3 2" xfId="39741"/>
    <cellStyle name="Notas 5 2 3 8 2 3 3" xfId="39742"/>
    <cellStyle name="Notas 5 2 3 8 2 3 4" xfId="39743"/>
    <cellStyle name="Notas 5 2 3 8 2 4" xfId="39744"/>
    <cellStyle name="Notas 5 2 3 8 2 5" xfId="39745"/>
    <cellStyle name="Notas 5 2 3 8 2 6" xfId="39746"/>
    <cellStyle name="Notas 5 2 3 8 3" xfId="39747"/>
    <cellStyle name="Notas 5 2 3 8 3 2" xfId="39748"/>
    <cellStyle name="Notas 5 2 3 8 3 2 2" xfId="39749"/>
    <cellStyle name="Notas 5 2 3 8 3 2 3" xfId="39750"/>
    <cellStyle name="Notas 5 2 3 8 3 2 4" xfId="39751"/>
    <cellStyle name="Notas 5 2 3 8 3 3" xfId="39752"/>
    <cellStyle name="Notas 5 2 3 8 3 3 2" xfId="39753"/>
    <cellStyle name="Notas 5 2 3 8 3 3 3" xfId="39754"/>
    <cellStyle name="Notas 5 2 3 8 3 3 4" xfId="39755"/>
    <cellStyle name="Notas 5 2 3 8 3 4" xfId="39756"/>
    <cellStyle name="Notas 5 2 3 8 3 5" xfId="39757"/>
    <cellStyle name="Notas 5 2 3 8 3 6" xfId="39758"/>
    <cellStyle name="Notas 5 2 3 8 4" xfId="39759"/>
    <cellStyle name="Notas 5 2 3 8 4 2" xfId="39760"/>
    <cellStyle name="Notas 5 2 3 8 4 3" xfId="39761"/>
    <cellStyle name="Notas 5 2 3 8 4 4" xfId="39762"/>
    <cellStyle name="Notas 5 2 3 8 5" xfId="39763"/>
    <cellStyle name="Notas 5 2 3 8 6" xfId="39764"/>
    <cellStyle name="Notas 5 2 3 9" xfId="39765"/>
    <cellStyle name="Notas 5 2 3 9 2" xfId="39766"/>
    <cellStyle name="Notas 5 2 3 9 2 2" xfId="39767"/>
    <cellStyle name="Notas 5 2 3 9 2 2 2" xfId="39768"/>
    <cellStyle name="Notas 5 2 3 9 2 2 3" xfId="39769"/>
    <cellStyle name="Notas 5 2 3 9 2 2 4" xfId="39770"/>
    <cellStyle name="Notas 5 2 3 9 2 3" xfId="39771"/>
    <cellStyle name="Notas 5 2 3 9 2 3 2" xfId="39772"/>
    <cellStyle name="Notas 5 2 3 9 2 3 3" xfId="39773"/>
    <cellStyle name="Notas 5 2 3 9 2 3 4" xfId="39774"/>
    <cellStyle name="Notas 5 2 3 9 2 4" xfId="39775"/>
    <cellStyle name="Notas 5 2 3 9 2 5" xfId="39776"/>
    <cellStyle name="Notas 5 2 3 9 2 6" xfId="39777"/>
    <cellStyle name="Notas 5 2 3 9 3" xfId="39778"/>
    <cellStyle name="Notas 5 2 3 9 3 2" xfId="39779"/>
    <cellStyle name="Notas 5 2 3 9 3 2 2" xfId="39780"/>
    <cellStyle name="Notas 5 2 3 9 3 2 3" xfId="39781"/>
    <cellStyle name="Notas 5 2 3 9 3 2 4" xfId="39782"/>
    <cellStyle name="Notas 5 2 3 9 3 3" xfId="39783"/>
    <cellStyle name="Notas 5 2 3 9 3 3 2" xfId="39784"/>
    <cellStyle name="Notas 5 2 3 9 3 3 3" xfId="39785"/>
    <cellStyle name="Notas 5 2 3 9 3 3 4" xfId="39786"/>
    <cellStyle name="Notas 5 2 3 9 3 4" xfId="39787"/>
    <cellStyle name="Notas 5 2 3 9 3 5" xfId="39788"/>
    <cellStyle name="Notas 5 2 3 9 3 6" xfId="39789"/>
    <cellStyle name="Notas 5 2 3 9 4" xfId="39790"/>
    <cellStyle name="Notas 5 2 3 9 4 2" xfId="39791"/>
    <cellStyle name="Notas 5 2 3 9 4 3" xfId="39792"/>
    <cellStyle name="Notas 5 2 3 9 4 4" xfId="39793"/>
    <cellStyle name="Notas 5 2 3 9 5" xfId="39794"/>
    <cellStyle name="Notas 5 2 3 9 6" xfId="39795"/>
    <cellStyle name="Notas 5 2 4" xfId="39796"/>
    <cellStyle name="Notas 5 2 4 2" xfId="39797"/>
    <cellStyle name="Notas 5 2 4 2 2" xfId="39798"/>
    <cellStyle name="Notas 5 2 4 2 2 2" xfId="39799"/>
    <cellStyle name="Notas 5 2 4 2 2 2 2" xfId="39800"/>
    <cellStyle name="Notas 5 2 4 2 2 2 3" xfId="39801"/>
    <cellStyle name="Notas 5 2 4 2 2 2 4" xfId="39802"/>
    <cellStyle name="Notas 5 2 4 2 2 3" xfId="39803"/>
    <cellStyle name="Notas 5 2 4 2 2 3 2" xfId="39804"/>
    <cellStyle name="Notas 5 2 4 2 2 3 3" xfId="39805"/>
    <cellStyle name="Notas 5 2 4 2 2 3 4" xfId="39806"/>
    <cellStyle name="Notas 5 2 4 2 2 4" xfId="39807"/>
    <cellStyle name="Notas 5 2 4 2 2 5" xfId="39808"/>
    <cellStyle name="Notas 5 2 4 2 2 6" xfId="39809"/>
    <cellStyle name="Notas 5 2 4 2 3" xfId="39810"/>
    <cellStyle name="Notas 5 2 4 2 3 2" xfId="39811"/>
    <cellStyle name="Notas 5 2 4 2 3 2 2" xfId="39812"/>
    <cellStyle name="Notas 5 2 4 2 3 2 3" xfId="39813"/>
    <cellStyle name="Notas 5 2 4 2 3 2 4" xfId="39814"/>
    <cellStyle name="Notas 5 2 4 2 3 3" xfId="39815"/>
    <cellStyle name="Notas 5 2 4 2 3 3 2" xfId="39816"/>
    <cellStyle name="Notas 5 2 4 2 3 3 3" xfId="39817"/>
    <cellStyle name="Notas 5 2 4 2 3 3 4" xfId="39818"/>
    <cellStyle name="Notas 5 2 4 2 3 4" xfId="39819"/>
    <cellStyle name="Notas 5 2 4 2 3 5" xfId="39820"/>
    <cellStyle name="Notas 5 2 4 2 3 6" xfId="39821"/>
    <cellStyle name="Notas 5 2 4 2 4" xfId="39822"/>
    <cellStyle name="Notas 5 2 4 2 5" xfId="39823"/>
    <cellStyle name="Notas 5 2 4 2 6" xfId="39824"/>
    <cellStyle name="Notas 5 2 4 3" xfId="39825"/>
    <cellStyle name="Notas 5 2 4 4" xfId="39826"/>
    <cellStyle name="Notas 5 2 5" xfId="39827"/>
    <cellStyle name="Notas 5 2 5 2" xfId="39828"/>
    <cellStyle name="Notas 5 2 5 2 2" xfId="39829"/>
    <cellStyle name="Notas 5 2 5 2 2 2" xfId="39830"/>
    <cellStyle name="Notas 5 2 5 2 2 2 2" xfId="39831"/>
    <cellStyle name="Notas 5 2 5 2 2 2 3" xfId="39832"/>
    <cellStyle name="Notas 5 2 5 2 2 2 4" xfId="39833"/>
    <cellStyle name="Notas 5 2 5 2 2 3" xfId="39834"/>
    <cellStyle name="Notas 5 2 5 2 2 3 2" xfId="39835"/>
    <cellStyle name="Notas 5 2 5 2 2 3 3" xfId="39836"/>
    <cellStyle name="Notas 5 2 5 2 2 3 4" xfId="39837"/>
    <cellStyle name="Notas 5 2 5 2 2 4" xfId="39838"/>
    <cellStyle name="Notas 5 2 5 2 2 5" xfId="39839"/>
    <cellStyle name="Notas 5 2 5 2 2 6" xfId="39840"/>
    <cellStyle name="Notas 5 2 5 2 3" xfId="39841"/>
    <cellStyle name="Notas 5 2 5 2 3 2" xfId="39842"/>
    <cellStyle name="Notas 5 2 5 2 3 2 2" xfId="39843"/>
    <cellStyle name="Notas 5 2 5 2 3 2 3" xfId="39844"/>
    <cellStyle name="Notas 5 2 5 2 3 2 4" xfId="39845"/>
    <cellStyle name="Notas 5 2 5 2 3 3" xfId="39846"/>
    <cellStyle name="Notas 5 2 5 2 3 3 2" xfId="39847"/>
    <cellStyle name="Notas 5 2 5 2 3 3 3" xfId="39848"/>
    <cellStyle name="Notas 5 2 5 2 3 3 4" xfId="39849"/>
    <cellStyle name="Notas 5 2 5 2 3 4" xfId="39850"/>
    <cellStyle name="Notas 5 2 5 2 3 5" xfId="39851"/>
    <cellStyle name="Notas 5 2 5 2 3 6" xfId="39852"/>
    <cellStyle name="Notas 5 2 5 2 4" xfId="39853"/>
    <cellStyle name="Notas 5 2 5 2 5" xfId="39854"/>
    <cellStyle name="Notas 5 2 5 2 6" xfId="39855"/>
    <cellStyle name="Notas 5 2 5 3" xfId="39856"/>
    <cellStyle name="Notas 5 2 5 4" xfId="39857"/>
    <cellStyle name="Notas 5 2 6" xfId="39858"/>
    <cellStyle name="Notas 5 2 6 2" xfId="39859"/>
    <cellStyle name="Notas 5 2 6 2 2" xfId="39860"/>
    <cellStyle name="Notas 5 2 6 2 2 2" xfId="39861"/>
    <cellStyle name="Notas 5 2 6 2 2 2 2" xfId="39862"/>
    <cellStyle name="Notas 5 2 6 2 2 2 3" xfId="39863"/>
    <cellStyle name="Notas 5 2 6 2 2 2 4" xfId="39864"/>
    <cellStyle name="Notas 5 2 6 2 2 3" xfId="39865"/>
    <cellStyle name="Notas 5 2 6 2 2 3 2" xfId="39866"/>
    <cellStyle name="Notas 5 2 6 2 2 3 3" xfId="39867"/>
    <cellStyle name="Notas 5 2 6 2 2 3 4" xfId="39868"/>
    <cellStyle name="Notas 5 2 6 2 2 4" xfId="39869"/>
    <cellStyle name="Notas 5 2 6 2 2 5" xfId="39870"/>
    <cellStyle name="Notas 5 2 6 2 2 6" xfId="39871"/>
    <cellStyle name="Notas 5 2 6 2 3" xfId="39872"/>
    <cellStyle name="Notas 5 2 6 2 3 2" xfId="39873"/>
    <cellStyle name="Notas 5 2 6 2 3 2 2" xfId="39874"/>
    <cellStyle name="Notas 5 2 6 2 3 2 3" xfId="39875"/>
    <cellStyle name="Notas 5 2 6 2 3 2 4" xfId="39876"/>
    <cellStyle name="Notas 5 2 6 2 3 3" xfId="39877"/>
    <cellStyle name="Notas 5 2 6 2 3 3 2" xfId="39878"/>
    <cellStyle name="Notas 5 2 6 2 3 3 3" xfId="39879"/>
    <cellStyle name="Notas 5 2 6 2 3 3 4" xfId="39880"/>
    <cellStyle name="Notas 5 2 6 2 3 4" xfId="39881"/>
    <cellStyle name="Notas 5 2 6 2 3 5" xfId="39882"/>
    <cellStyle name="Notas 5 2 6 2 3 6" xfId="39883"/>
    <cellStyle name="Notas 5 2 6 2 4" xfId="39884"/>
    <cellStyle name="Notas 5 2 6 2 5" xfId="39885"/>
    <cellStyle name="Notas 5 2 6 2 6" xfId="39886"/>
    <cellStyle name="Notas 5 2 6 3" xfId="39887"/>
    <cellStyle name="Notas 5 2 6 4" xfId="39888"/>
    <cellStyle name="Notas 5 2 7" xfId="39889"/>
    <cellStyle name="Notas 5 2 7 2" xfId="39890"/>
    <cellStyle name="Notas 5 2 7 2 2" xfId="39891"/>
    <cellStyle name="Notas 5 2 7 2 2 2" xfId="39892"/>
    <cellStyle name="Notas 5 2 7 2 2 2 2" xfId="39893"/>
    <cellStyle name="Notas 5 2 7 2 2 2 3" xfId="39894"/>
    <cellStyle name="Notas 5 2 7 2 2 2 4" xfId="39895"/>
    <cellStyle name="Notas 5 2 7 2 2 3" xfId="39896"/>
    <cellStyle name="Notas 5 2 7 2 2 3 2" xfId="39897"/>
    <cellStyle name="Notas 5 2 7 2 2 3 3" xfId="39898"/>
    <cellStyle name="Notas 5 2 7 2 2 3 4" xfId="39899"/>
    <cellStyle name="Notas 5 2 7 2 2 4" xfId="39900"/>
    <cellStyle name="Notas 5 2 7 2 2 5" xfId="39901"/>
    <cellStyle name="Notas 5 2 7 2 2 6" xfId="39902"/>
    <cellStyle name="Notas 5 2 7 2 3" xfId="39903"/>
    <cellStyle name="Notas 5 2 7 2 3 2" xfId="39904"/>
    <cellStyle name="Notas 5 2 7 2 3 2 2" xfId="39905"/>
    <cellStyle name="Notas 5 2 7 2 3 2 3" xfId="39906"/>
    <cellStyle name="Notas 5 2 7 2 3 2 4" xfId="39907"/>
    <cellStyle name="Notas 5 2 7 2 3 3" xfId="39908"/>
    <cellStyle name="Notas 5 2 7 2 3 3 2" xfId="39909"/>
    <cellStyle name="Notas 5 2 7 2 3 3 3" xfId="39910"/>
    <cellStyle name="Notas 5 2 7 2 3 3 4" xfId="39911"/>
    <cellStyle name="Notas 5 2 7 2 3 4" xfId="39912"/>
    <cellStyle name="Notas 5 2 7 2 3 5" xfId="39913"/>
    <cellStyle name="Notas 5 2 7 2 3 6" xfId="39914"/>
    <cellStyle name="Notas 5 2 7 2 4" xfId="39915"/>
    <cellStyle name="Notas 5 2 7 2 5" xfId="39916"/>
    <cellStyle name="Notas 5 2 7 2 6" xfId="39917"/>
    <cellStyle name="Notas 5 2 7 3" xfId="39918"/>
    <cellStyle name="Notas 5 2 7 4" xfId="39919"/>
    <cellStyle name="Notas 5 2 8" xfId="39920"/>
    <cellStyle name="Notas 5 2 8 2" xfId="39921"/>
    <cellStyle name="Notas 5 2 8 2 2" xfId="39922"/>
    <cellStyle name="Notas 5 2 8 2 2 2" xfId="39923"/>
    <cellStyle name="Notas 5 2 8 2 2 3" xfId="39924"/>
    <cellStyle name="Notas 5 2 8 2 2 4" xfId="39925"/>
    <cellStyle name="Notas 5 2 8 2 3" xfId="39926"/>
    <cellStyle name="Notas 5 2 8 2 3 2" xfId="39927"/>
    <cellStyle name="Notas 5 2 8 2 3 3" xfId="39928"/>
    <cellStyle name="Notas 5 2 8 2 3 4" xfId="39929"/>
    <cellStyle name="Notas 5 2 8 2 4" xfId="39930"/>
    <cellStyle name="Notas 5 2 8 2 5" xfId="39931"/>
    <cellStyle name="Notas 5 2 8 2 6" xfId="39932"/>
    <cellStyle name="Notas 5 2 8 3" xfId="39933"/>
    <cellStyle name="Notas 5 2 8 3 2" xfId="39934"/>
    <cellStyle name="Notas 5 2 8 3 2 2" xfId="39935"/>
    <cellStyle name="Notas 5 2 8 3 2 3" xfId="39936"/>
    <cellStyle name="Notas 5 2 8 3 2 4" xfId="39937"/>
    <cellStyle name="Notas 5 2 8 3 3" xfId="39938"/>
    <cellStyle name="Notas 5 2 8 3 3 2" xfId="39939"/>
    <cellStyle name="Notas 5 2 8 3 3 3" xfId="39940"/>
    <cellStyle name="Notas 5 2 8 3 3 4" xfId="39941"/>
    <cellStyle name="Notas 5 2 8 3 4" xfId="39942"/>
    <cellStyle name="Notas 5 2 8 3 5" xfId="39943"/>
    <cellStyle name="Notas 5 2 8 3 6" xfId="39944"/>
    <cellStyle name="Notas 5 2 8 4" xfId="39945"/>
    <cellStyle name="Notas 5 2 8 4 2" xfId="39946"/>
    <cellStyle name="Notas 5 2 8 4 3" xfId="39947"/>
    <cellStyle name="Notas 5 2 8 4 4" xfId="39948"/>
    <cellStyle name="Notas 5 2 8 5" xfId="39949"/>
    <cellStyle name="Notas 5 2 8 6" xfId="39950"/>
    <cellStyle name="Notas 5 2 9" xfId="39951"/>
    <cellStyle name="Notas 5 2 9 2" xfId="39952"/>
    <cellStyle name="Notas 5 2 9 2 2" xfId="39953"/>
    <cellStyle name="Notas 5 2 9 2 2 2" xfId="39954"/>
    <cellStyle name="Notas 5 2 9 2 2 3" xfId="39955"/>
    <cellStyle name="Notas 5 2 9 2 2 4" xfId="39956"/>
    <cellStyle name="Notas 5 2 9 2 3" xfId="39957"/>
    <cellStyle name="Notas 5 2 9 2 3 2" xfId="39958"/>
    <cellStyle name="Notas 5 2 9 2 3 3" xfId="39959"/>
    <cellStyle name="Notas 5 2 9 2 3 4" xfId="39960"/>
    <cellStyle name="Notas 5 2 9 2 4" xfId="39961"/>
    <cellStyle name="Notas 5 2 9 2 5" xfId="39962"/>
    <cellStyle name="Notas 5 2 9 2 6" xfId="39963"/>
    <cellStyle name="Notas 5 2 9 3" xfId="39964"/>
    <cellStyle name="Notas 5 2 9 3 2" xfId="39965"/>
    <cellStyle name="Notas 5 2 9 3 2 2" xfId="39966"/>
    <cellStyle name="Notas 5 2 9 3 2 3" xfId="39967"/>
    <cellStyle name="Notas 5 2 9 3 2 4" xfId="39968"/>
    <cellStyle name="Notas 5 2 9 3 3" xfId="39969"/>
    <cellStyle name="Notas 5 2 9 3 3 2" xfId="39970"/>
    <cellStyle name="Notas 5 2 9 3 3 3" xfId="39971"/>
    <cellStyle name="Notas 5 2 9 3 3 4" xfId="39972"/>
    <cellStyle name="Notas 5 2 9 3 4" xfId="39973"/>
    <cellStyle name="Notas 5 2 9 3 5" xfId="39974"/>
    <cellStyle name="Notas 5 2 9 3 6" xfId="39975"/>
    <cellStyle name="Notas 5 2 9 4" xfId="39976"/>
    <cellStyle name="Notas 5 2 9 4 2" xfId="39977"/>
    <cellStyle name="Notas 5 2 9 4 3" xfId="39978"/>
    <cellStyle name="Notas 5 2 9 4 4" xfId="39979"/>
    <cellStyle name="Notas 5 2 9 5" xfId="39980"/>
    <cellStyle name="Notas 5 2 9 6" xfId="39981"/>
    <cellStyle name="Notas 5 3" xfId="39982"/>
    <cellStyle name="Notas 5 3 10" xfId="39983"/>
    <cellStyle name="Notas 5 3 10 2" xfId="39984"/>
    <cellStyle name="Notas 5 3 10 2 2" xfId="39985"/>
    <cellStyle name="Notas 5 3 10 2 2 2" xfId="39986"/>
    <cellStyle name="Notas 5 3 10 2 2 3" xfId="39987"/>
    <cellStyle name="Notas 5 3 10 2 2 4" xfId="39988"/>
    <cellStyle name="Notas 5 3 10 2 3" xfId="39989"/>
    <cellStyle name="Notas 5 3 10 2 3 2" xfId="39990"/>
    <cellStyle name="Notas 5 3 10 2 3 3" xfId="39991"/>
    <cellStyle name="Notas 5 3 10 2 3 4" xfId="39992"/>
    <cellStyle name="Notas 5 3 10 2 4" xfId="39993"/>
    <cellStyle name="Notas 5 3 10 2 5" xfId="39994"/>
    <cellStyle name="Notas 5 3 10 2 6" xfId="39995"/>
    <cellStyle name="Notas 5 3 10 3" xfId="39996"/>
    <cellStyle name="Notas 5 3 10 3 2" xfId="39997"/>
    <cellStyle name="Notas 5 3 10 3 2 2" xfId="39998"/>
    <cellStyle name="Notas 5 3 10 3 2 3" xfId="39999"/>
    <cellStyle name="Notas 5 3 10 3 2 4" xfId="40000"/>
    <cellStyle name="Notas 5 3 10 3 3" xfId="40001"/>
    <cellStyle name="Notas 5 3 10 3 3 2" xfId="40002"/>
    <cellStyle name="Notas 5 3 10 3 3 3" xfId="40003"/>
    <cellStyle name="Notas 5 3 10 3 3 4" xfId="40004"/>
    <cellStyle name="Notas 5 3 10 3 4" xfId="40005"/>
    <cellStyle name="Notas 5 3 10 3 5" xfId="40006"/>
    <cellStyle name="Notas 5 3 10 3 6" xfId="40007"/>
    <cellStyle name="Notas 5 3 10 4" xfId="40008"/>
    <cellStyle name="Notas 5 3 10 5" xfId="40009"/>
    <cellStyle name="Notas 5 3 10 6" xfId="40010"/>
    <cellStyle name="Notas 5 3 11" xfId="40011"/>
    <cellStyle name="Notas 5 3 12" xfId="40012"/>
    <cellStyle name="Notas 5 3 2" xfId="40013"/>
    <cellStyle name="Notas 5 3 2 2" xfId="40014"/>
    <cellStyle name="Notas 5 3 2 2 2" xfId="40015"/>
    <cellStyle name="Notas 5 3 2 2 2 2" xfId="40016"/>
    <cellStyle name="Notas 5 3 2 2 2 2 2" xfId="40017"/>
    <cellStyle name="Notas 5 3 2 2 2 2 3" xfId="40018"/>
    <cellStyle name="Notas 5 3 2 2 2 2 4" xfId="40019"/>
    <cellStyle name="Notas 5 3 2 2 2 3" xfId="40020"/>
    <cellStyle name="Notas 5 3 2 2 2 3 2" xfId="40021"/>
    <cellStyle name="Notas 5 3 2 2 2 3 3" xfId="40022"/>
    <cellStyle name="Notas 5 3 2 2 2 3 4" xfId="40023"/>
    <cellStyle name="Notas 5 3 2 2 2 4" xfId="40024"/>
    <cellStyle name="Notas 5 3 2 2 2 5" xfId="40025"/>
    <cellStyle name="Notas 5 3 2 2 2 6" xfId="40026"/>
    <cellStyle name="Notas 5 3 2 2 3" xfId="40027"/>
    <cellStyle name="Notas 5 3 2 2 3 2" xfId="40028"/>
    <cellStyle name="Notas 5 3 2 2 3 2 2" xfId="40029"/>
    <cellStyle name="Notas 5 3 2 2 3 2 3" xfId="40030"/>
    <cellStyle name="Notas 5 3 2 2 3 2 4" xfId="40031"/>
    <cellStyle name="Notas 5 3 2 2 3 3" xfId="40032"/>
    <cellStyle name="Notas 5 3 2 2 3 3 2" xfId="40033"/>
    <cellStyle name="Notas 5 3 2 2 3 3 3" xfId="40034"/>
    <cellStyle name="Notas 5 3 2 2 3 3 4" xfId="40035"/>
    <cellStyle name="Notas 5 3 2 2 3 4" xfId="40036"/>
    <cellStyle name="Notas 5 3 2 2 3 5" xfId="40037"/>
    <cellStyle name="Notas 5 3 2 2 3 6" xfId="40038"/>
    <cellStyle name="Notas 5 3 2 2 4" xfId="40039"/>
    <cellStyle name="Notas 5 3 2 2 5" xfId="40040"/>
    <cellStyle name="Notas 5 3 2 2 6" xfId="40041"/>
    <cellStyle name="Notas 5 3 2 3" xfId="40042"/>
    <cellStyle name="Notas 5 3 2 4" xfId="40043"/>
    <cellStyle name="Notas 5 3 3" xfId="40044"/>
    <cellStyle name="Notas 5 3 3 2" xfId="40045"/>
    <cellStyle name="Notas 5 3 3 2 2" xfId="40046"/>
    <cellStyle name="Notas 5 3 3 2 2 2" xfId="40047"/>
    <cellStyle name="Notas 5 3 3 2 2 2 2" xfId="40048"/>
    <cellStyle name="Notas 5 3 3 2 2 2 3" xfId="40049"/>
    <cellStyle name="Notas 5 3 3 2 2 2 4" xfId="40050"/>
    <cellStyle name="Notas 5 3 3 2 2 3" xfId="40051"/>
    <cellStyle name="Notas 5 3 3 2 2 3 2" xfId="40052"/>
    <cellStyle name="Notas 5 3 3 2 2 3 3" xfId="40053"/>
    <cellStyle name="Notas 5 3 3 2 2 3 4" xfId="40054"/>
    <cellStyle name="Notas 5 3 3 2 2 4" xfId="40055"/>
    <cellStyle name="Notas 5 3 3 2 2 5" xfId="40056"/>
    <cellStyle name="Notas 5 3 3 2 2 6" xfId="40057"/>
    <cellStyle name="Notas 5 3 3 2 3" xfId="40058"/>
    <cellStyle name="Notas 5 3 3 2 3 2" xfId="40059"/>
    <cellStyle name="Notas 5 3 3 2 3 2 2" xfId="40060"/>
    <cellStyle name="Notas 5 3 3 2 3 2 3" xfId="40061"/>
    <cellStyle name="Notas 5 3 3 2 3 2 4" xfId="40062"/>
    <cellStyle name="Notas 5 3 3 2 3 3" xfId="40063"/>
    <cellStyle name="Notas 5 3 3 2 3 3 2" xfId="40064"/>
    <cellStyle name="Notas 5 3 3 2 3 3 3" xfId="40065"/>
    <cellStyle name="Notas 5 3 3 2 3 3 4" xfId="40066"/>
    <cellStyle name="Notas 5 3 3 2 3 4" xfId="40067"/>
    <cellStyle name="Notas 5 3 3 2 3 5" xfId="40068"/>
    <cellStyle name="Notas 5 3 3 2 3 6" xfId="40069"/>
    <cellStyle name="Notas 5 3 3 2 4" xfId="40070"/>
    <cellStyle name="Notas 5 3 3 2 5" xfId="40071"/>
    <cellStyle name="Notas 5 3 3 2 6" xfId="40072"/>
    <cellStyle name="Notas 5 3 3 3" xfId="40073"/>
    <cellStyle name="Notas 5 3 3 4" xfId="40074"/>
    <cellStyle name="Notas 5 3 4" xfId="40075"/>
    <cellStyle name="Notas 5 3 4 2" xfId="40076"/>
    <cellStyle name="Notas 5 3 4 2 2" xfId="40077"/>
    <cellStyle name="Notas 5 3 4 2 2 2" xfId="40078"/>
    <cellStyle name="Notas 5 3 4 2 2 2 2" xfId="40079"/>
    <cellStyle name="Notas 5 3 4 2 2 2 3" xfId="40080"/>
    <cellStyle name="Notas 5 3 4 2 2 2 4" xfId="40081"/>
    <cellStyle name="Notas 5 3 4 2 2 3" xfId="40082"/>
    <cellStyle name="Notas 5 3 4 2 2 3 2" xfId="40083"/>
    <cellStyle name="Notas 5 3 4 2 2 3 3" xfId="40084"/>
    <cellStyle name="Notas 5 3 4 2 2 3 4" xfId="40085"/>
    <cellStyle name="Notas 5 3 4 2 2 4" xfId="40086"/>
    <cellStyle name="Notas 5 3 4 2 2 5" xfId="40087"/>
    <cellStyle name="Notas 5 3 4 2 2 6" xfId="40088"/>
    <cellStyle name="Notas 5 3 4 2 3" xfId="40089"/>
    <cellStyle name="Notas 5 3 4 2 3 2" xfId="40090"/>
    <cellStyle name="Notas 5 3 4 2 3 2 2" xfId="40091"/>
    <cellStyle name="Notas 5 3 4 2 3 2 3" xfId="40092"/>
    <cellStyle name="Notas 5 3 4 2 3 2 4" xfId="40093"/>
    <cellStyle name="Notas 5 3 4 2 3 3" xfId="40094"/>
    <cellStyle name="Notas 5 3 4 2 3 3 2" xfId="40095"/>
    <cellStyle name="Notas 5 3 4 2 3 3 3" xfId="40096"/>
    <cellStyle name="Notas 5 3 4 2 3 3 4" xfId="40097"/>
    <cellStyle name="Notas 5 3 4 2 3 4" xfId="40098"/>
    <cellStyle name="Notas 5 3 4 2 3 5" xfId="40099"/>
    <cellStyle name="Notas 5 3 4 2 3 6" xfId="40100"/>
    <cellStyle name="Notas 5 3 4 2 4" xfId="40101"/>
    <cellStyle name="Notas 5 3 4 2 5" xfId="40102"/>
    <cellStyle name="Notas 5 3 4 2 6" xfId="40103"/>
    <cellStyle name="Notas 5 3 4 3" xfId="40104"/>
    <cellStyle name="Notas 5 3 4 4" xfId="40105"/>
    <cellStyle name="Notas 5 3 5" xfId="40106"/>
    <cellStyle name="Notas 5 3 5 2" xfId="40107"/>
    <cellStyle name="Notas 5 3 5 2 2" xfId="40108"/>
    <cellStyle name="Notas 5 3 5 2 2 2" xfId="40109"/>
    <cellStyle name="Notas 5 3 5 2 2 2 2" xfId="40110"/>
    <cellStyle name="Notas 5 3 5 2 2 2 3" xfId="40111"/>
    <cellStyle name="Notas 5 3 5 2 2 2 4" xfId="40112"/>
    <cellStyle name="Notas 5 3 5 2 2 3" xfId="40113"/>
    <cellStyle name="Notas 5 3 5 2 2 3 2" xfId="40114"/>
    <cellStyle name="Notas 5 3 5 2 2 3 3" xfId="40115"/>
    <cellStyle name="Notas 5 3 5 2 2 3 4" xfId="40116"/>
    <cellStyle name="Notas 5 3 5 2 2 4" xfId="40117"/>
    <cellStyle name="Notas 5 3 5 2 2 5" xfId="40118"/>
    <cellStyle name="Notas 5 3 5 2 2 6" xfId="40119"/>
    <cellStyle name="Notas 5 3 5 2 3" xfId="40120"/>
    <cellStyle name="Notas 5 3 5 2 3 2" xfId="40121"/>
    <cellStyle name="Notas 5 3 5 2 3 2 2" xfId="40122"/>
    <cellStyle name="Notas 5 3 5 2 3 2 3" xfId="40123"/>
    <cellStyle name="Notas 5 3 5 2 3 2 4" xfId="40124"/>
    <cellStyle name="Notas 5 3 5 2 3 3" xfId="40125"/>
    <cellStyle name="Notas 5 3 5 2 3 3 2" xfId="40126"/>
    <cellStyle name="Notas 5 3 5 2 3 3 3" xfId="40127"/>
    <cellStyle name="Notas 5 3 5 2 3 3 4" xfId="40128"/>
    <cellStyle name="Notas 5 3 5 2 3 4" xfId="40129"/>
    <cellStyle name="Notas 5 3 5 2 3 5" xfId="40130"/>
    <cellStyle name="Notas 5 3 5 2 3 6" xfId="40131"/>
    <cellStyle name="Notas 5 3 5 2 4" xfId="40132"/>
    <cellStyle name="Notas 5 3 5 2 5" xfId="40133"/>
    <cellStyle name="Notas 5 3 5 2 6" xfId="40134"/>
    <cellStyle name="Notas 5 3 5 3" xfId="40135"/>
    <cellStyle name="Notas 5 3 5 4" xfId="40136"/>
    <cellStyle name="Notas 5 3 6" xfId="40137"/>
    <cellStyle name="Notas 5 3 6 2" xfId="40138"/>
    <cellStyle name="Notas 5 3 6 2 2" xfId="40139"/>
    <cellStyle name="Notas 5 3 6 2 2 2" xfId="40140"/>
    <cellStyle name="Notas 5 3 6 2 2 3" xfId="40141"/>
    <cellStyle name="Notas 5 3 6 2 2 4" xfId="40142"/>
    <cellStyle name="Notas 5 3 6 2 3" xfId="40143"/>
    <cellStyle name="Notas 5 3 6 2 3 2" xfId="40144"/>
    <cellStyle name="Notas 5 3 6 2 3 3" xfId="40145"/>
    <cellStyle name="Notas 5 3 6 2 3 4" xfId="40146"/>
    <cellStyle name="Notas 5 3 6 2 4" xfId="40147"/>
    <cellStyle name="Notas 5 3 6 2 5" xfId="40148"/>
    <cellStyle name="Notas 5 3 6 2 6" xfId="40149"/>
    <cellStyle name="Notas 5 3 6 3" xfId="40150"/>
    <cellStyle name="Notas 5 3 6 3 2" xfId="40151"/>
    <cellStyle name="Notas 5 3 6 3 2 2" xfId="40152"/>
    <cellStyle name="Notas 5 3 6 3 2 3" xfId="40153"/>
    <cellStyle name="Notas 5 3 6 3 2 4" xfId="40154"/>
    <cellStyle name="Notas 5 3 6 3 3" xfId="40155"/>
    <cellStyle name="Notas 5 3 6 3 3 2" xfId="40156"/>
    <cellStyle name="Notas 5 3 6 3 3 3" xfId="40157"/>
    <cellStyle name="Notas 5 3 6 3 3 4" xfId="40158"/>
    <cellStyle name="Notas 5 3 6 3 4" xfId="40159"/>
    <cellStyle name="Notas 5 3 6 3 5" xfId="40160"/>
    <cellStyle name="Notas 5 3 6 3 6" xfId="40161"/>
    <cellStyle name="Notas 5 3 6 4" xfId="40162"/>
    <cellStyle name="Notas 5 3 6 4 2" xfId="40163"/>
    <cellStyle name="Notas 5 3 6 4 3" xfId="40164"/>
    <cellStyle name="Notas 5 3 6 4 4" xfId="40165"/>
    <cellStyle name="Notas 5 3 6 5" xfId="40166"/>
    <cellStyle name="Notas 5 3 6 6" xfId="40167"/>
    <cellStyle name="Notas 5 3 7" xfId="40168"/>
    <cellStyle name="Notas 5 3 7 2" xfId="40169"/>
    <cellStyle name="Notas 5 3 7 2 2" xfId="40170"/>
    <cellStyle name="Notas 5 3 7 2 2 2" xfId="40171"/>
    <cellStyle name="Notas 5 3 7 2 2 3" xfId="40172"/>
    <cellStyle name="Notas 5 3 7 2 2 4" xfId="40173"/>
    <cellStyle name="Notas 5 3 7 2 3" xfId="40174"/>
    <cellStyle name="Notas 5 3 7 2 3 2" xfId="40175"/>
    <cellStyle name="Notas 5 3 7 2 3 3" xfId="40176"/>
    <cellStyle name="Notas 5 3 7 2 3 4" xfId="40177"/>
    <cellStyle name="Notas 5 3 7 2 4" xfId="40178"/>
    <cellStyle name="Notas 5 3 7 2 5" xfId="40179"/>
    <cellStyle name="Notas 5 3 7 2 6" xfId="40180"/>
    <cellStyle name="Notas 5 3 7 3" xfId="40181"/>
    <cellStyle name="Notas 5 3 7 3 2" xfId="40182"/>
    <cellStyle name="Notas 5 3 7 3 2 2" xfId="40183"/>
    <cellStyle name="Notas 5 3 7 3 2 3" xfId="40184"/>
    <cellStyle name="Notas 5 3 7 3 2 4" xfId="40185"/>
    <cellStyle name="Notas 5 3 7 3 3" xfId="40186"/>
    <cellStyle name="Notas 5 3 7 3 3 2" xfId="40187"/>
    <cellStyle name="Notas 5 3 7 3 3 3" xfId="40188"/>
    <cellStyle name="Notas 5 3 7 3 3 4" xfId="40189"/>
    <cellStyle name="Notas 5 3 7 3 4" xfId="40190"/>
    <cellStyle name="Notas 5 3 7 3 5" xfId="40191"/>
    <cellStyle name="Notas 5 3 7 3 6" xfId="40192"/>
    <cellStyle name="Notas 5 3 7 4" xfId="40193"/>
    <cellStyle name="Notas 5 3 7 4 2" xfId="40194"/>
    <cellStyle name="Notas 5 3 7 4 3" xfId="40195"/>
    <cellStyle name="Notas 5 3 7 4 4" xfId="40196"/>
    <cellStyle name="Notas 5 3 7 5" xfId="40197"/>
    <cellStyle name="Notas 5 3 7 6" xfId="40198"/>
    <cellStyle name="Notas 5 3 8" xfId="40199"/>
    <cellStyle name="Notas 5 3 8 2" xfId="40200"/>
    <cellStyle name="Notas 5 3 8 2 2" xfId="40201"/>
    <cellStyle name="Notas 5 3 8 2 2 2" xfId="40202"/>
    <cellStyle name="Notas 5 3 8 2 2 3" xfId="40203"/>
    <cellStyle name="Notas 5 3 8 2 2 4" xfId="40204"/>
    <cellStyle name="Notas 5 3 8 2 3" xfId="40205"/>
    <cellStyle name="Notas 5 3 8 2 3 2" xfId="40206"/>
    <cellStyle name="Notas 5 3 8 2 3 3" xfId="40207"/>
    <cellStyle name="Notas 5 3 8 2 3 4" xfId="40208"/>
    <cellStyle name="Notas 5 3 8 2 4" xfId="40209"/>
    <cellStyle name="Notas 5 3 8 2 5" xfId="40210"/>
    <cellStyle name="Notas 5 3 8 2 6" xfId="40211"/>
    <cellStyle name="Notas 5 3 8 3" xfId="40212"/>
    <cellStyle name="Notas 5 3 8 3 2" xfId="40213"/>
    <cellStyle name="Notas 5 3 8 3 2 2" xfId="40214"/>
    <cellStyle name="Notas 5 3 8 3 2 3" xfId="40215"/>
    <cellStyle name="Notas 5 3 8 3 2 4" xfId="40216"/>
    <cellStyle name="Notas 5 3 8 3 3" xfId="40217"/>
    <cellStyle name="Notas 5 3 8 3 3 2" xfId="40218"/>
    <cellStyle name="Notas 5 3 8 3 3 3" xfId="40219"/>
    <cellStyle name="Notas 5 3 8 3 3 4" xfId="40220"/>
    <cellStyle name="Notas 5 3 8 3 4" xfId="40221"/>
    <cellStyle name="Notas 5 3 8 3 5" xfId="40222"/>
    <cellStyle name="Notas 5 3 8 3 6" xfId="40223"/>
    <cellStyle name="Notas 5 3 8 4" xfId="40224"/>
    <cellStyle name="Notas 5 3 8 4 2" xfId="40225"/>
    <cellStyle name="Notas 5 3 8 4 3" xfId="40226"/>
    <cellStyle name="Notas 5 3 8 4 4" xfId="40227"/>
    <cellStyle name="Notas 5 3 8 5" xfId="40228"/>
    <cellStyle name="Notas 5 3 8 6" xfId="40229"/>
    <cellStyle name="Notas 5 3 9" xfId="40230"/>
    <cellStyle name="Notas 5 3 9 2" xfId="40231"/>
    <cellStyle name="Notas 5 3 9 2 2" xfId="40232"/>
    <cellStyle name="Notas 5 3 9 2 2 2" xfId="40233"/>
    <cellStyle name="Notas 5 3 9 2 2 3" xfId="40234"/>
    <cellStyle name="Notas 5 3 9 2 2 4" xfId="40235"/>
    <cellStyle name="Notas 5 3 9 2 3" xfId="40236"/>
    <cellStyle name="Notas 5 3 9 2 3 2" xfId="40237"/>
    <cellStyle name="Notas 5 3 9 2 3 3" xfId="40238"/>
    <cellStyle name="Notas 5 3 9 2 3 4" xfId="40239"/>
    <cellStyle name="Notas 5 3 9 2 4" xfId="40240"/>
    <cellStyle name="Notas 5 3 9 2 5" xfId="40241"/>
    <cellStyle name="Notas 5 3 9 2 6" xfId="40242"/>
    <cellStyle name="Notas 5 3 9 3" xfId="40243"/>
    <cellStyle name="Notas 5 3 9 3 2" xfId="40244"/>
    <cellStyle name="Notas 5 3 9 3 2 2" xfId="40245"/>
    <cellStyle name="Notas 5 3 9 3 2 3" xfId="40246"/>
    <cellStyle name="Notas 5 3 9 3 2 4" xfId="40247"/>
    <cellStyle name="Notas 5 3 9 3 3" xfId="40248"/>
    <cellStyle name="Notas 5 3 9 3 3 2" xfId="40249"/>
    <cellStyle name="Notas 5 3 9 3 3 3" xfId="40250"/>
    <cellStyle name="Notas 5 3 9 3 3 4" xfId="40251"/>
    <cellStyle name="Notas 5 3 9 3 4" xfId="40252"/>
    <cellStyle name="Notas 5 3 9 3 5" xfId="40253"/>
    <cellStyle name="Notas 5 3 9 3 6" xfId="40254"/>
    <cellStyle name="Notas 5 3 9 4" xfId="40255"/>
    <cellStyle name="Notas 5 3 9 4 2" xfId="40256"/>
    <cellStyle name="Notas 5 3 9 4 3" xfId="40257"/>
    <cellStyle name="Notas 5 3 9 4 4" xfId="40258"/>
    <cellStyle name="Notas 5 3 9 5" xfId="40259"/>
    <cellStyle name="Notas 5 3 9 6" xfId="40260"/>
    <cellStyle name="Notas 5 4" xfId="40261"/>
    <cellStyle name="Notas 5 4 10" xfId="40262"/>
    <cellStyle name="Notas 5 4 10 2" xfId="40263"/>
    <cellStyle name="Notas 5 4 10 2 2" xfId="40264"/>
    <cellStyle name="Notas 5 4 10 2 2 2" xfId="40265"/>
    <cellStyle name="Notas 5 4 10 2 2 3" xfId="40266"/>
    <cellStyle name="Notas 5 4 10 2 2 4" xfId="40267"/>
    <cellStyle name="Notas 5 4 10 2 3" xfId="40268"/>
    <cellStyle name="Notas 5 4 10 2 3 2" xfId="40269"/>
    <cellStyle name="Notas 5 4 10 2 3 3" xfId="40270"/>
    <cellStyle name="Notas 5 4 10 2 3 4" xfId="40271"/>
    <cellStyle name="Notas 5 4 10 2 4" xfId="40272"/>
    <cellStyle name="Notas 5 4 10 2 5" xfId="40273"/>
    <cellStyle name="Notas 5 4 10 2 6" xfId="40274"/>
    <cellStyle name="Notas 5 4 10 3" xfId="40275"/>
    <cellStyle name="Notas 5 4 10 3 2" xfId="40276"/>
    <cellStyle name="Notas 5 4 10 3 2 2" xfId="40277"/>
    <cellStyle name="Notas 5 4 10 3 2 3" xfId="40278"/>
    <cellStyle name="Notas 5 4 10 3 2 4" xfId="40279"/>
    <cellStyle name="Notas 5 4 10 3 3" xfId="40280"/>
    <cellStyle name="Notas 5 4 10 3 3 2" xfId="40281"/>
    <cellStyle name="Notas 5 4 10 3 3 3" xfId="40282"/>
    <cellStyle name="Notas 5 4 10 3 3 4" xfId="40283"/>
    <cellStyle name="Notas 5 4 10 3 4" xfId="40284"/>
    <cellStyle name="Notas 5 4 10 3 5" xfId="40285"/>
    <cellStyle name="Notas 5 4 10 3 6" xfId="40286"/>
    <cellStyle name="Notas 5 4 10 4" xfId="40287"/>
    <cellStyle name="Notas 5 4 10 5" xfId="40288"/>
    <cellStyle name="Notas 5 4 10 6" xfId="40289"/>
    <cellStyle name="Notas 5 4 11" xfId="40290"/>
    <cellStyle name="Notas 5 4 12" xfId="40291"/>
    <cellStyle name="Notas 5 4 2" xfId="40292"/>
    <cellStyle name="Notas 5 4 2 2" xfId="40293"/>
    <cellStyle name="Notas 5 4 2 2 2" xfId="40294"/>
    <cellStyle name="Notas 5 4 2 2 2 2" xfId="40295"/>
    <cellStyle name="Notas 5 4 2 2 2 2 2" xfId="40296"/>
    <cellStyle name="Notas 5 4 2 2 2 2 3" xfId="40297"/>
    <cellStyle name="Notas 5 4 2 2 2 2 4" xfId="40298"/>
    <cellStyle name="Notas 5 4 2 2 2 3" xfId="40299"/>
    <cellStyle name="Notas 5 4 2 2 2 3 2" xfId="40300"/>
    <cellStyle name="Notas 5 4 2 2 2 3 3" xfId="40301"/>
    <cellStyle name="Notas 5 4 2 2 2 3 4" xfId="40302"/>
    <cellStyle name="Notas 5 4 2 2 2 4" xfId="40303"/>
    <cellStyle name="Notas 5 4 2 2 2 5" xfId="40304"/>
    <cellStyle name="Notas 5 4 2 2 2 6" xfId="40305"/>
    <cellStyle name="Notas 5 4 2 2 3" xfId="40306"/>
    <cellStyle name="Notas 5 4 2 2 3 2" xfId="40307"/>
    <cellStyle name="Notas 5 4 2 2 3 2 2" xfId="40308"/>
    <cellStyle name="Notas 5 4 2 2 3 2 3" xfId="40309"/>
    <cellStyle name="Notas 5 4 2 2 3 2 4" xfId="40310"/>
    <cellStyle name="Notas 5 4 2 2 3 3" xfId="40311"/>
    <cellStyle name="Notas 5 4 2 2 3 3 2" xfId="40312"/>
    <cellStyle name="Notas 5 4 2 2 3 3 3" xfId="40313"/>
    <cellStyle name="Notas 5 4 2 2 3 3 4" xfId="40314"/>
    <cellStyle name="Notas 5 4 2 2 3 4" xfId="40315"/>
    <cellStyle name="Notas 5 4 2 2 3 5" xfId="40316"/>
    <cellStyle name="Notas 5 4 2 2 3 6" xfId="40317"/>
    <cellStyle name="Notas 5 4 2 2 4" xfId="40318"/>
    <cellStyle name="Notas 5 4 2 2 5" xfId="40319"/>
    <cellStyle name="Notas 5 4 2 2 6" xfId="40320"/>
    <cellStyle name="Notas 5 4 2 3" xfId="40321"/>
    <cellStyle name="Notas 5 4 2 4" xfId="40322"/>
    <cellStyle name="Notas 5 4 3" xfId="40323"/>
    <cellStyle name="Notas 5 4 3 2" xfId="40324"/>
    <cellStyle name="Notas 5 4 3 2 2" xfId="40325"/>
    <cellStyle name="Notas 5 4 3 2 2 2" xfId="40326"/>
    <cellStyle name="Notas 5 4 3 2 2 2 2" xfId="40327"/>
    <cellStyle name="Notas 5 4 3 2 2 2 3" xfId="40328"/>
    <cellStyle name="Notas 5 4 3 2 2 2 4" xfId="40329"/>
    <cellStyle name="Notas 5 4 3 2 2 3" xfId="40330"/>
    <cellStyle name="Notas 5 4 3 2 2 3 2" xfId="40331"/>
    <cellStyle name="Notas 5 4 3 2 2 3 3" xfId="40332"/>
    <cellStyle name="Notas 5 4 3 2 2 3 4" xfId="40333"/>
    <cellStyle name="Notas 5 4 3 2 2 4" xfId="40334"/>
    <cellStyle name="Notas 5 4 3 2 2 5" xfId="40335"/>
    <cellStyle name="Notas 5 4 3 2 2 6" xfId="40336"/>
    <cellStyle name="Notas 5 4 3 2 3" xfId="40337"/>
    <cellStyle name="Notas 5 4 3 2 3 2" xfId="40338"/>
    <cellStyle name="Notas 5 4 3 2 3 2 2" xfId="40339"/>
    <cellStyle name="Notas 5 4 3 2 3 2 3" xfId="40340"/>
    <cellStyle name="Notas 5 4 3 2 3 2 4" xfId="40341"/>
    <cellStyle name="Notas 5 4 3 2 3 3" xfId="40342"/>
    <cellStyle name="Notas 5 4 3 2 3 3 2" xfId="40343"/>
    <cellStyle name="Notas 5 4 3 2 3 3 3" xfId="40344"/>
    <cellStyle name="Notas 5 4 3 2 3 3 4" xfId="40345"/>
    <cellStyle name="Notas 5 4 3 2 3 4" xfId="40346"/>
    <cellStyle name="Notas 5 4 3 2 3 5" xfId="40347"/>
    <cellStyle name="Notas 5 4 3 2 3 6" xfId="40348"/>
    <cellStyle name="Notas 5 4 3 2 4" xfId="40349"/>
    <cellStyle name="Notas 5 4 3 2 5" xfId="40350"/>
    <cellStyle name="Notas 5 4 3 2 6" xfId="40351"/>
    <cellStyle name="Notas 5 4 3 3" xfId="40352"/>
    <cellStyle name="Notas 5 4 3 4" xfId="40353"/>
    <cellStyle name="Notas 5 4 4" xfId="40354"/>
    <cellStyle name="Notas 5 4 4 2" xfId="40355"/>
    <cellStyle name="Notas 5 4 4 2 2" xfId="40356"/>
    <cellStyle name="Notas 5 4 4 2 2 2" xfId="40357"/>
    <cellStyle name="Notas 5 4 4 2 2 2 2" xfId="40358"/>
    <cellStyle name="Notas 5 4 4 2 2 2 3" xfId="40359"/>
    <cellStyle name="Notas 5 4 4 2 2 2 4" xfId="40360"/>
    <cellStyle name="Notas 5 4 4 2 2 3" xfId="40361"/>
    <cellStyle name="Notas 5 4 4 2 2 3 2" xfId="40362"/>
    <cellStyle name="Notas 5 4 4 2 2 3 3" xfId="40363"/>
    <cellStyle name="Notas 5 4 4 2 2 3 4" xfId="40364"/>
    <cellStyle name="Notas 5 4 4 2 2 4" xfId="40365"/>
    <cellStyle name="Notas 5 4 4 2 2 5" xfId="40366"/>
    <cellStyle name="Notas 5 4 4 2 2 6" xfId="40367"/>
    <cellStyle name="Notas 5 4 4 2 3" xfId="40368"/>
    <cellStyle name="Notas 5 4 4 2 3 2" xfId="40369"/>
    <cellStyle name="Notas 5 4 4 2 3 2 2" xfId="40370"/>
    <cellStyle name="Notas 5 4 4 2 3 2 3" xfId="40371"/>
    <cellStyle name="Notas 5 4 4 2 3 2 4" xfId="40372"/>
    <cellStyle name="Notas 5 4 4 2 3 3" xfId="40373"/>
    <cellStyle name="Notas 5 4 4 2 3 3 2" xfId="40374"/>
    <cellStyle name="Notas 5 4 4 2 3 3 3" xfId="40375"/>
    <cellStyle name="Notas 5 4 4 2 3 3 4" xfId="40376"/>
    <cellStyle name="Notas 5 4 4 2 3 4" xfId="40377"/>
    <cellStyle name="Notas 5 4 4 2 3 5" xfId="40378"/>
    <cellStyle name="Notas 5 4 4 2 3 6" xfId="40379"/>
    <cellStyle name="Notas 5 4 4 2 4" xfId="40380"/>
    <cellStyle name="Notas 5 4 4 2 5" xfId="40381"/>
    <cellStyle name="Notas 5 4 4 2 6" xfId="40382"/>
    <cellStyle name="Notas 5 4 4 3" xfId="40383"/>
    <cellStyle name="Notas 5 4 4 4" xfId="40384"/>
    <cellStyle name="Notas 5 4 5" xfId="40385"/>
    <cellStyle name="Notas 5 4 5 2" xfId="40386"/>
    <cellStyle name="Notas 5 4 5 2 2" xfId="40387"/>
    <cellStyle name="Notas 5 4 5 2 2 2" xfId="40388"/>
    <cellStyle name="Notas 5 4 5 2 2 2 2" xfId="40389"/>
    <cellStyle name="Notas 5 4 5 2 2 2 3" xfId="40390"/>
    <cellStyle name="Notas 5 4 5 2 2 2 4" xfId="40391"/>
    <cellStyle name="Notas 5 4 5 2 2 3" xfId="40392"/>
    <cellStyle name="Notas 5 4 5 2 2 3 2" xfId="40393"/>
    <cellStyle name="Notas 5 4 5 2 2 3 3" xfId="40394"/>
    <cellStyle name="Notas 5 4 5 2 2 3 4" xfId="40395"/>
    <cellStyle name="Notas 5 4 5 2 2 4" xfId="40396"/>
    <cellStyle name="Notas 5 4 5 2 2 5" xfId="40397"/>
    <cellStyle name="Notas 5 4 5 2 2 6" xfId="40398"/>
    <cellStyle name="Notas 5 4 5 2 3" xfId="40399"/>
    <cellStyle name="Notas 5 4 5 2 3 2" xfId="40400"/>
    <cellStyle name="Notas 5 4 5 2 3 2 2" xfId="40401"/>
    <cellStyle name="Notas 5 4 5 2 3 2 3" xfId="40402"/>
    <cellStyle name="Notas 5 4 5 2 3 2 4" xfId="40403"/>
    <cellStyle name="Notas 5 4 5 2 3 3" xfId="40404"/>
    <cellStyle name="Notas 5 4 5 2 3 3 2" xfId="40405"/>
    <cellStyle name="Notas 5 4 5 2 3 3 3" xfId="40406"/>
    <cellStyle name="Notas 5 4 5 2 3 3 4" xfId="40407"/>
    <cellStyle name="Notas 5 4 5 2 3 4" xfId="40408"/>
    <cellStyle name="Notas 5 4 5 2 3 5" xfId="40409"/>
    <cellStyle name="Notas 5 4 5 2 3 6" xfId="40410"/>
    <cellStyle name="Notas 5 4 5 2 4" xfId="40411"/>
    <cellStyle name="Notas 5 4 5 2 5" xfId="40412"/>
    <cellStyle name="Notas 5 4 5 2 6" xfId="40413"/>
    <cellStyle name="Notas 5 4 5 3" xfId="40414"/>
    <cellStyle name="Notas 5 4 5 4" xfId="40415"/>
    <cellStyle name="Notas 5 4 6" xfId="40416"/>
    <cellStyle name="Notas 5 4 6 2" xfId="40417"/>
    <cellStyle name="Notas 5 4 6 2 2" xfId="40418"/>
    <cellStyle name="Notas 5 4 6 2 2 2" xfId="40419"/>
    <cellStyle name="Notas 5 4 6 2 2 3" xfId="40420"/>
    <cellStyle name="Notas 5 4 6 2 2 4" xfId="40421"/>
    <cellStyle name="Notas 5 4 6 2 3" xfId="40422"/>
    <cellStyle name="Notas 5 4 6 2 3 2" xfId="40423"/>
    <cellStyle name="Notas 5 4 6 2 3 3" xfId="40424"/>
    <cellStyle name="Notas 5 4 6 2 3 4" xfId="40425"/>
    <cellStyle name="Notas 5 4 6 2 4" xfId="40426"/>
    <cellStyle name="Notas 5 4 6 2 5" xfId="40427"/>
    <cellStyle name="Notas 5 4 6 2 6" xfId="40428"/>
    <cellStyle name="Notas 5 4 6 3" xfId="40429"/>
    <cellStyle name="Notas 5 4 6 3 2" xfId="40430"/>
    <cellStyle name="Notas 5 4 6 3 2 2" xfId="40431"/>
    <cellStyle name="Notas 5 4 6 3 2 3" xfId="40432"/>
    <cellStyle name="Notas 5 4 6 3 2 4" xfId="40433"/>
    <cellStyle name="Notas 5 4 6 3 3" xfId="40434"/>
    <cellStyle name="Notas 5 4 6 3 3 2" xfId="40435"/>
    <cellStyle name="Notas 5 4 6 3 3 3" xfId="40436"/>
    <cellStyle name="Notas 5 4 6 3 3 4" xfId="40437"/>
    <cellStyle name="Notas 5 4 6 3 4" xfId="40438"/>
    <cellStyle name="Notas 5 4 6 3 5" xfId="40439"/>
    <cellStyle name="Notas 5 4 6 3 6" xfId="40440"/>
    <cellStyle name="Notas 5 4 6 4" xfId="40441"/>
    <cellStyle name="Notas 5 4 6 4 2" xfId="40442"/>
    <cellStyle name="Notas 5 4 6 4 3" xfId="40443"/>
    <cellStyle name="Notas 5 4 6 4 4" xfId="40444"/>
    <cellStyle name="Notas 5 4 6 5" xfId="40445"/>
    <cellStyle name="Notas 5 4 6 6" xfId="40446"/>
    <cellStyle name="Notas 5 4 7" xfId="40447"/>
    <cellStyle name="Notas 5 4 7 2" xfId="40448"/>
    <cellStyle name="Notas 5 4 7 2 2" xfId="40449"/>
    <cellStyle name="Notas 5 4 7 2 2 2" xfId="40450"/>
    <cellStyle name="Notas 5 4 7 2 2 3" xfId="40451"/>
    <cellStyle name="Notas 5 4 7 2 2 4" xfId="40452"/>
    <cellStyle name="Notas 5 4 7 2 3" xfId="40453"/>
    <cellStyle name="Notas 5 4 7 2 3 2" xfId="40454"/>
    <cellStyle name="Notas 5 4 7 2 3 3" xfId="40455"/>
    <cellStyle name="Notas 5 4 7 2 3 4" xfId="40456"/>
    <cellStyle name="Notas 5 4 7 2 4" xfId="40457"/>
    <cellStyle name="Notas 5 4 7 2 5" xfId="40458"/>
    <cellStyle name="Notas 5 4 7 2 6" xfId="40459"/>
    <cellStyle name="Notas 5 4 7 3" xfId="40460"/>
    <cellStyle name="Notas 5 4 7 3 2" xfId="40461"/>
    <cellStyle name="Notas 5 4 7 3 2 2" xfId="40462"/>
    <cellStyle name="Notas 5 4 7 3 2 3" xfId="40463"/>
    <cellStyle name="Notas 5 4 7 3 2 4" xfId="40464"/>
    <cellStyle name="Notas 5 4 7 3 3" xfId="40465"/>
    <cellStyle name="Notas 5 4 7 3 3 2" xfId="40466"/>
    <cellStyle name="Notas 5 4 7 3 3 3" xfId="40467"/>
    <cellStyle name="Notas 5 4 7 3 3 4" xfId="40468"/>
    <cellStyle name="Notas 5 4 7 3 4" xfId="40469"/>
    <cellStyle name="Notas 5 4 7 3 5" xfId="40470"/>
    <cellStyle name="Notas 5 4 7 3 6" xfId="40471"/>
    <cellStyle name="Notas 5 4 7 4" xfId="40472"/>
    <cellStyle name="Notas 5 4 7 4 2" xfId="40473"/>
    <cellStyle name="Notas 5 4 7 4 3" xfId="40474"/>
    <cellStyle name="Notas 5 4 7 4 4" xfId="40475"/>
    <cellStyle name="Notas 5 4 7 5" xfId="40476"/>
    <cellStyle name="Notas 5 4 7 6" xfId="40477"/>
    <cellStyle name="Notas 5 4 8" xfId="40478"/>
    <cellStyle name="Notas 5 4 8 2" xfId="40479"/>
    <cellStyle name="Notas 5 4 8 2 2" xfId="40480"/>
    <cellStyle name="Notas 5 4 8 2 2 2" xfId="40481"/>
    <cellStyle name="Notas 5 4 8 2 2 3" xfId="40482"/>
    <cellStyle name="Notas 5 4 8 2 2 4" xfId="40483"/>
    <cellStyle name="Notas 5 4 8 2 3" xfId="40484"/>
    <cellStyle name="Notas 5 4 8 2 3 2" xfId="40485"/>
    <cellStyle name="Notas 5 4 8 2 3 3" xfId="40486"/>
    <cellStyle name="Notas 5 4 8 2 3 4" xfId="40487"/>
    <cellStyle name="Notas 5 4 8 2 4" xfId="40488"/>
    <cellStyle name="Notas 5 4 8 2 5" xfId="40489"/>
    <cellStyle name="Notas 5 4 8 2 6" xfId="40490"/>
    <cellStyle name="Notas 5 4 8 3" xfId="40491"/>
    <cellStyle name="Notas 5 4 8 3 2" xfId="40492"/>
    <cellStyle name="Notas 5 4 8 3 2 2" xfId="40493"/>
    <cellStyle name="Notas 5 4 8 3 2 3" xfId="40494"/>
    <cellStyle name="Notas 5 4 8 3 2 4" xfId="40495"/>
    <cellStyle name="Notas 5 4 8 3 3" xfId="40496"/>
    <cellStyle name="Notas 5 4 8 3 3 2" xfId="40497"/>
    <cellStyle name="Notas 5 4 8 3 3 3" xfId="40498"/>
    <cellStyle name="Notas 5 4 8 3 3 4" xfId="40499"/>
    <cellStyle name="Notas 5 4 8 3 4" xfId="40500"/>
    <cellStyle name="Notas 5 4 8 3 5" xfId="40501"/>
    <cellStyle name="Notas 5 4 8 3 6" xfId="40502"/>
    <cellStyle name="Notas 5 4 8 4" xfId="40503"/>
    <cellStyle name="Notas 5 4 8 4 2" xfId="40504"/>
    <cellStyle name="Notas 5 4 8 4 3" xfId="40505"/>
    <cellStyle name="Notas 5 4 8 4 4" xfId="40506"/>
    <cellStyle name="Notas 5 4 8 5" xfId="40507"/>
    <cellStyle name="Notas 5 4 8 6" xfId="40508"/>
    <cellStyle name="Notas 5 4 9" xfId="40509"/>
    <cellStyle name="Notas 5 4 9 2" xfId="40510"/>
    <cellStyle name="Notas 5 4 9 2 2" xfId="40511"/>
    <cellStyle name="Notas 5 4 9 2 2 2" xfId="40512"/>
    <cellStyle name="Notas 5 4 9 2 2 3" xfId="40513"/>
    <cellStyle name="Notas 5 4 9 2 2 4" xfId="40514"/>
    <cellStyle name="Notas 5 4 9 2 3" xfId="40515"/>
    <cellStyle name="Notas 5 4 9 2 3 2" xfId="40516"/>
    <cellStyle name="Notas 5 4 9 2 3 3" xfId="40517"/>
    <cellStyle name="Notas 5 4 9 2 3 4" xfId="40518"/>
    <cellStyle name="Notas 5 4 9 2 4" xfId="40519"/>
    <cellStyle name="Notas 5 4 9 2 5" xfId="40520"/>
    <cellStyle name="Notas 5 4 9 2 6" xfId="40521"/>
    <cellStyle name="Notas 5 4 9 3" xfId="40522"/>
    <cellStyle name="Notas 5 4 9 3 2" xfId="40523"/>
    <cellStyle name="Notas 5 4 9 3 2 2" xfId="40524"/>
    <cellStyle name="Notas 5 4 9 3 2 3" xfId="40525"/>
    <cellStyle name="Notas 5 4 9 3 2 4" xfId="40526"/>
    <cellStyle name="Notas 5 4 9 3 3" xfId="40527"/>
    <cellStyle name="Notas 5 4 9 3 3 2" xfId="40528"/>
    <cellStyle name="Notas 5 4 9 3 3 3" xfId="40529"/>
    <cellStyle name="Notas 5 4 9 3 3 4" xfId="40530"/>
    <cellStyle name="Notas 5 4 9 3 4" xfId="40531"/>
    <cellStyle name="Notas 5 4 9 3 5" xfId="40532"/>
    <cellStyle name="Notas 5 4 9 3 6" xfId="40533"/>
    <cellStyle name="Notas 5 4 9 4" xfId="40534"/>
    <cellStyle name="Notas 5 4 9 4 2" xfId="40535"/>
    <cellStyle name="Notas 5 4 9 4 3" xfId="40536"/>
    <cellStyle name="Notas 5 4 9 4 4" xfId="40537"/>
    <cellStyle name="Notas 5 4 9 5" xfId="40538"/>
    <cellStyle name="Notas 5 4 9 6" xfId="40539"/>
    <cellStyle name="Notas 5 5" xfId="40540"/>
    <cellStyle name="Notas 5 5 2" xfId="40541"/>
    <cellStyle name="Notas 5 5 2 2" xfId="40542"/>
    <cellStyle name="Notas 5 5 2 2 2" xfId="40543"/>
    <cellStyle name="Notas 5 5 2 2 2 2" xfId="40544"/>
    <cellStyle name="Notas 5 5 2 2 2 3" xfId="40545"/>
    <cellStyle name="Notas 5 5 2 2 2 4" xfId="40546"/>
    <cellStyle name="Notas 5 5 2 2 3" xfId="40547"/>
    <cellStyle name="Notas 5 5 2 2 3 2" xfId="40548"/>
    <cellStyle name="Notas 5 5 2 2 3 3" xfId="40549"/>
    <cellStyle name="Notas 5 5 2 2 3 4" xfId="40550"/>
    <cellStyle name="Notas 5 5 2 2 4" xfId="40551"/>
    <cellStyle name="Notas 5 5 2 2 5" xfId="40552"/>
    <cellStyle name="Notas 5 5 2 2 6" xfId="40553"/>
    <cellStyle name="Notas 5 5 2 3" xfId="40554"/>
    <cellStyle name="Notas 5 5 2 3 2" xfId="40555"/>
    <cellStyle name="Notas 5 5 2 3 2 2" xfId="40556"/>
    <cellStyle name="Notas 5 5 2 3 2 3" xfId="40557"/>
    <cellStyle name="Notas 5 5 2 3 2 4" xfId="40558"/>
    <cellStyle name="Notas 5 5 2 3 3" xfId="40559"/>
    <cellStyle name="Notas 5 5 2 3 3 2" xfId="40560"/>
    <cellStyle name="Notas 5 5 2 3 3 3" xfId="40561"/>
    <cellStyle name="Notas 5 5 2 3 3 4" xfId="40562"/>
    <cellStyle name="Notas 5 5 2 3 4" xfId="40563"/>
    <cellStyle name="Notas 5 5 2 3 5" xfId="40564"/>
    <cellStyle name="Notas 5 5 2 3 6" xfId="40565"/>
    <cellStyle name="Notas 5 5 2 4" xfId="40566"/>
    <cellStyle name="Notas 5 5 2 5" xfId="40567"/>
    <cellStyle name="Notas 5 5 2 6" xfId="40568"/>
    <cellStyle name="Notas 5 5 3" xfId="40569"/>
    <cellStyle name="Notas 5 5 4" xfId="40570"/>
    <cellStyle name="Notas 5 6" xfId="40571"/>
    <cellStyle name="Notas 5 6 2" xfId="40572"/>
    <cellStyle name="Notas 5 6 2 2" xfId="40573"/>
    <cellStyle name="Notas 5 6 2 2 2" xfId="40574"/>
    <cellStyle name="Notas 5 6 2 2 2 2" xfId="40575"/>
    <cellStyle name="Notas 5 6 2 2 2 3" xfId="40576"/>
    <cellStyle name="Notas 5 6 2 2 2 4" xfId="40577"/>
    <cellStyle name="Notas 5 6 2 2 3" xfId="40578"/>
    <cellStyle name="Notas 5 6 2 2 3 2" xfId="40579"/>
    <cellStyle name="Notas 5 6 2 2 3 3" xfId="40580"/>
    <cellStyle name="Notas 5 6 2 2 3 4" xfId="40581"/>
    <cellStyle name="Notas 5 6 2 2 4" xfId="40582"/>
    <cellStyle name="Notas 5 6 2 2 5" xfId="40583"/>
    <cellStyle name="Notas 5 6 2 2 6" xfId="40584"/>
    <cellStyle name="Notas 5 6 2 3" xfId="40585"/>
    <cellStyle name="Notas 5 6 2 3 2" xfId="40586"/>
    <cellStyle name="Notas 5 6 2 3 2 2" xfId="40587"/>
    <cellStyle name="Notas 5 6 2 3 2 3" xfId="40588"/>
    <cellStyle name="Notas 5 6 2 3 2 4" xfId="40589"/>
    <cellStyle name="Notas 5 6 2 3 3" xfId="40590"/>
    <cellStyle name="Notas 5 6 2 3 3 2" xfId="40591"/>
    <cellStyle name="Notas 5 6 2 3 3 3" xfId="40592"/>
    <cellStyle name="Notas 5 6 2 3 3 4" xfId="40593"/>
    <cellStyle name="Notas 5 6 2 3 4" xfId="40594"/>
    <cellStyle name="Notas 5 6 2 3 5" xfId="40595"/>
    <cellStyle name="Notas 5 6 2 3 6" xfId="40596"/>
    <cellStyle name="Notas 5 6 2 4" xfId="40597"/>
    <cellStyle name="Notas 5 6 2 5" xfId="40598"/>
    <cellStyle name="Notas 5 6 2 6" xfId="40599"/>
    <cellStyle name="Notas 5 6 3" xfId="40600"/>
    <cellStyle name="Notas 5 6 4" xfId="40601"/>
    <cellStyle name="Notas 5 7" xfId="40602"/>
    <cellStyle name="Notas 5 7 2" xfId="40603"/>
    <cellStyle name="Notas 5 7 2 2" xfId="40604"/>
    <cellStyle name="Notas 5 7 2 2 2" xfId="40605"/>
    <cellStyle name="Notas 5 7 2 2 2 2" xfId="40606"/>
    <cellStyle name="Notas 5 7 2 2 2 3" xfId="40607"/>
    <cellStyle name="Notas 5 7 2 2 2 4" xfId="40608"/>
    <cellStyle name="Notas 5 7 2 2 3" xfId="40609"/>
    <cellStyle name="Notas 5 7 2 2 3 2" xfId="40610"/>
    <cellStyle name="Notas 5 7 2 2 3 3" xfId="40611"/>
    <cellStyle name="Notas 5 7 2 2 3 4" xfId="40612"/>
    <cellStyle name="Notas 5 7 2 2 4" xfId="40613"/>
    <cellStyle name="Notas 5 7 2 2 5" xfId="40614"/>
    <cellStyle name="Notas 5 7 2 2 6" xfId="40615"/>
    <cellStyle name="Notas 5 7 2 3" xfId="40616"/>
    <cellStyle name="Notas 5 7 2 3 2" xfId="40617"/>
    <cellStyle name="Notas 5 7 2 3 2 2" xfId="40618"/>
    <cellStyle name="Notas 5 7 2 3 2 3" xfId="40619"/>
    <cellStyle name="Notas 5 7 2 3 2 4" xfId="40620"/>
    <cellStyle name="Notas 5 7 2 3 3" xfId="40621"/>
    <cellStyle name="Notas 5 7 2 3 3 2" xfId="40622"/>
    <cellStyle name="Notas 5 7 2 3 3 3" xfId="40623"/>
    <cellStyle name="Notas 5 7 2 3 3 4" xfId="40624"/>
    <cellStyle name="Notas 5 7 2 3 4" xfId="40625"/>
    <cellStyle name="Notas 5 7 2 3 5" xfId="40626"/>
    <cellStyle name="Notas 5 7 2 3 6" xfId="40627"/>
    <cellStyle name="Notas 5 7 2 4" xfId="40628"/>
    <cellStyle name="Notas 5 7 2 5" xfId="40629"/>
    <cellStyle name="Notas 5 7 2 6" xfId="40630"/>
    <cellStyle name="Notas 5 7 3" xfId="40631"/>
    <cellStyle name="Notas 5 7 4" xfId="40632"/>
    <cellStyle name="Notas 5 8" xfId="40633"/>
    <cellStyle name="Notas 5 8 2" xfId="40634"/>
    <cellStyle name="Notas 5 8 2 2" xfId="40635"/>
    <cellStyle name="Notas 5 8 2 2 2" xfId="40636"/>
    <cellStyle name="Notas 5 8 2 2 2 2" xfId="40637"/>
    <cellStyle name="Notas 5 8 2 2 2 3" xfId="40638"/>
    <cellStyle name="Notas 5 8 2 2 2 4" xfId="40639"/>
    <cellStyle name="Notas 5 8 2 2 3" xfId="40640"/>
    <cellStyle name="Notas 5 8 2 2 3 2" xfId="40641"/>
    <cellStyle name="Notas 5 8 2 2 3 3" xfId="40642"/>
    <cellStyle name="Notas 5 8 2 2 3 4" xfId="40643"/>
    <cellStyle name="Notas 5 8 2 2 4" xfId="40644"/>
    <cellStyle name="Notas 5 8 2 2 5" xfId="40645"/>
    <cellStyle name="Notas 5 8 2 2 6" xfId="40646"/>
    <cellStyle name="Notas 5 8 2 3" xfId="40647"/>
    <cellStyle name="Notas 5 8 2 3 2" xfId="40648"/>
    <cellStyle name="Notas 5 8 2 3 2 2" xfId="40649"/>
    <cellStyle name="Notas 5 8 2 3 2 3" xfId="40650"/>
    <cellStyle name="Notas 5 8 2 3 2 4" xfId="40651"/>
    <cellStyle name="Notas 5 8 2 3 3" xfId="40652"/>
    <cellStyle name="Notas 5 8 2 3 3 2" xfId="40653"/>
    <cellStyle name="Notas 5 8 2 3 3 3" xfId="40654"/>
    <cellStyle name="Notas 5 8 2 3 3 4" xfId="40655"/>
    <cellStyle name="Notas 5 8 2 3 4" xfId="40656"/>
    <cellStyle name="Notas 5 8 2 3 5" xfId="40657"/>
    <cellStyle name="Notas 5 8 2 3 6" xfId="40658"/>
    <cellStyle name="Notas 5 8 2 4" xfId="40659"/>
    <cellStyle name="Notas 5 8 2 5" xfId="40660"/>
    <cellStyle name="Notas 5 8 2 6" xfId="40661"/>
    <cellStyle name="Notas 5 8 3" xfId="40662"/>
    <cellStyle name="Notas 5 8 4" xfId="40663"/>
    <cellStyle name="Notas 5 9" xfId="40664"/>
    <cellStyle name="Notas 5 9 2" xfId="40665"/>
    <cellStyle name="Notas 5 9 2 2" xfId="40666"/>
    <cellStyle name="Notas 5 9 2 2 2" xfId="40667"/>
    <cellStyle name="Notas 5 9 2 2 3" xfId="40668"/>
    <cellStyle name="Notas 5 9 2 2 4" xfId="40669"/>
    <cellStyle name="Notas 5 9 2 3" xfId="40670"/>
    <cellStyle name="Notas 5 9 2 3 2" xfId="40671"/>
    <cellStyle name="Notas 5 9 2 3 3" xfId="40672"/>
    <cellStyle name="Notas 5 9 2 3 4" xfId="40673"/>
    <cellStyle name="Notas 5 9 2 4" xfId="40674"/>
    <cellStyle name="Notas 5 9 2 5" xfId="40675"/>
    <cellStyle name="Notas 5 9 2 6" xfId="40676"/>
    <cellStyle name="Notas 5 9 3" xfId="40677"/>
    <cellStyle name="Notas 5 9 3 2" xfId="40678"/>
    <cellStyle name="Notas 5 9 3 2 2" xfId="40679"/>
    <cellStyle name="Notas 5 9 3 2 3" xfId="40680"/>
    <cellStyle name="Notas 5 9 3 2 4" xfId="40681"/>
    <cellStyle name="Notas 5 9 3 3" xfId="40682"/>
    <cellStyle name="Notas 5 9 3 3 2" xfId="40683"/>
    <cellStyle name="Notas 5 9 3 3 3" xfId="40684"/>
    <cellStyle name="Notas 5 9 3 3 4" xfId="40685"/>
    <cellStyle name="Notas 5 9 3 4" xfId="40686"/>
    <cellStyle name="Notas 5 9 3 5" xfId="40687"/>
    <cellStyle name="Notas 5 9 3 6" xfId="40688"/>
    <cellStyle name="Notas 5 9 4" xfId="40689"/>
    <cellStyle name="Notas 5 9 4 2" xfId="40690"/>
    <cellStyle name="Notas 5 9 4 3" xfId="40691"/>
    <cellStyle name="Notas 5 9 4 4" xfId="40692"/>
    <cellStyle name="Notas 5 9 5" xfId="40693"/>
    <cellStyle name="Notas 5 9 6" xfId="40694"/>
    <cellStyle name="Notas 6" xfId="40695"/>
    <cellStyle name="Notas 6 10" xfId="40696"/>
    <cellStyle name="Notas 6 10 2" xfId="40697"/>
    <cellStyle name="Notas 6 10 2 2" xfId="40698"/>
    <cellStyle name="Notas 6 10 2 2 2" xfId="40699"/>
    <cellStyle name="Notas 6 10 2 2 3" xfId="40700"/>
    <cellStyle name="Notas 6 10 2 2 4" xfId="40701"/>
    <cellStyle name="Notas 6 10 2 3" xfId="40702"/>
    <cellStyle name="Notas 6 10 2 3 2" xfId="40703"/>
    <cellStyle name="Notas 6 10 2 3 3" xfId="40704"/>
    <cellStyle name="Notas 6 10 2 3 4" xfId="40705"/>
    <cellStyle name="Notas 6 10 2 4" xfId="40706"/>
    <cellStyle name="Notas 6 10 2 5" xfId="40707"/>
    <cellStyle name="Notas 6 10 2 6" xfId="40708"/>
    <cellStyle name="Notas 6 10 3" xfId="40709"/>
    <cellStyle name="Notas 6 10 3 2" xfId="40710"/>
    <cellStyle name="Notas 6 10 3 2 2" xfId="40711"/>
    <cellStyle name="Notas 6 10 3 2 3" xfId="40712"/>
    <cellStyle name="Notas 6 10 3 2 4" xfId="40713"/>
    <cellStyle name="Notas 6 10 3 3" xfId="40714"/>
    <cellStyle name="Notas 6 10 3 3 2" xfId="40715"/>
    <cellStyle name="Notas 6 10 3 3 3" xfId="40716"/>
    <cellStyle name="Notas 6 10 3 3 4" xfId="40717"/>
    <cellStyle name="Notas 6 10 3 4" xfId="40718"/>
    <cellStyle name="Notas 6 10 3 5" xfId="40719"/>
    <cellStyle name="Notas 6 10 3 6" xfId="40720"/>
    <cellStyle name="Notas 6 10 4" xfId="40721"/>
    <cellStyle name="Notas 6 10 4 2" xfId="40722"/>
    <cellStyle name="Notas 6 10 4 3" xfId="40723"/>
    <cellStyle name="Notas 6 10 4 4" xfId="40724"/>
    <cellStyle name="Notas 6 10 5" xfId="40725"/>
    <cellStyle name="Notas 6 10 6" xfId="40726"/>
    <cellStyle name="Notas 6 11" xfId="40727"/>
    <cellStyle name="Notas 6 11 2" xfId="40728"/>
    <cellStyle name="Notas 6 11 2 2" xfId="40729"/>
    <cellStyle name="Notas 6 11 2 2 2" xfId="40730"/>
    <cellStyle name="Notas 6 11 2 2 3" xfId="40731"/>
    <cellStyle name="Notas 6 11 2 2 4" xfId="40732"/>
    <cellStyle name="Notas 6 11 2 3" xfId="40733"/>
    <cellStyle name="Notas 6 11 2 3 2" xfId="40734"/>
    <cellStyle name="Notas 6 11 2 3 3" xfId="40735"/>
    <cellStyle name="Notas 6 11 2 3 4" xfId="40736"/>
    <cellStyle name="Notas 6 11 2 4" xfId="40737"/>
    <cellStyle name="Notas 6 11 2 5" xfId="40738"/>
    <cellStyle name="Notas 6 11 2 6" xfId="40739"/>
    <cellStyle name="Notas 6 11 3" xfId="40740"/>
    <cellStyle name="Notas 6 11 3 2" xfId="40741"/>
    <cellStyle name="Notas 6 11 3 2 2" xfId="40742"/>
    <cellStyle name="Notas 6 11 3 2 3" xfId="40743"/>
    <cellStyle name="Notas 6 11 3 2 4" xfId="40744"/>
    <cellStyle name="Notas 6 11 3 3" xfId="40745"/>
    <cellStyle name="Notas 6 11 3 3 2" xfId="40746"/>
    <cellStyle name="Notas 6 11 3 3 3" xfId="40747"/>
    <cellStyle name="Notas 6 11 3 3 4" xfId="40748"/>
    <cellStyle name="Notas 6 11 3 4" xfId="40749"/>
    <cellStyle name="Notas 6 11 3 5" xfId="40750"/>
    <cellStyle name="Notas 6 11 3 6" xfId="40751"/>
    <cellStyle name="Notas 6 11 4" xfId="40752"/>
    <cellStyle name="Notas 6 11 4 2" xfId="40753"/>
    <cellStyle name="Notas 6 11 4 3" xfId="40754"/>
    <cellStyle name="Notas 6 11 4 4" xfId="40755"/>
    <cellStyle name="Notas 6 11 5" xfId="40756"/>
    <cellStyle name="Notas 6 11 6" xfId="40757"/>
    <cellStyle name="Notas 6 12" xfId="40758"/>
    <cellStyle name="Notas 6 12 2" xfId="40759"/>
    <cellStyle name="Notas 6 12 2 2" xfId="40760"/>
    <cellStyle name="Notas 6 12 2 2 2" xfId="40761"/>
    <cellStyle name="Notas 6 12 2 2 3" xfId="40762"/>
    <cellStyle name="Notas 6 12 2 2 4" xfId="40763"/>
    <cellStyle name="Notas 6 12 2 3" xfId="40764"/>
    <cellStyle name="Notas 6 12 2 3 2" xfId="40765"/>
    <cellStyle name="Notas 6 12 2 3 3" xfId="40766"/>
    <cellStyle name="Notas 6 12 2 3 4" xfId="40767"/>
    <cellStyle name="Notas 6 12 2 4" xfId="40768"/>
    <cellStyle name="Notas 6 12 2 5" xfId="40769"/>
    <cellStyle name="Notas 6 12 2 6" xfId="40770"/>
    <cellStyle name="Notas 6 12 3" xfId="40771"/>
    <cellStyle name="Notas 6 12 3 2" xfId="40772"/>
    <cellStyle name="Notas 6 12 3 2 2" xfId="40773"/>
    <cellStyle name="Notas 6 12 3 2 3" xfId="40774"/>
    <cellStyle name="Notas 6 12 3 2 4" xfId="40775"/>
    <cellStyle name="Notas 6 12 3 3" xfId="40776"/>
    <cellStyle name="Notas 6 12 3 3 2" xfId="40777"/>
    <cellStyle name="Notas 6 12 3 3 3" xfId="40778"/>
    <cellStyle name="Notas 6 12 3 3 4" xfId="40779"/>
    <cellStyle name="Notas 6 12 3 4" xfId="40780"/>
    <cellStyle name="Notas 6 12 3 5" xfId="40781"/>
    <cellStyle name="Notas 6 12 3 6" xfId="40782"/>
    <cellStyle name="Notas 6 12 4" xfId="40783"/>
    <cellStyle name="Notas 6 12 4 2" xfId="40784"/>
    <cellStyle name="Notas 6 12 4 3" xfId="40785"/>
    <cellStyle name="Notas 6 12 4 4" xfId="40786"/>
    <cellStyle name="Notas 6 12 5" xfId="40787"/>
    <cellStyle name="Notas 6 12 6" xfId="40788"/>
    <cellStyle name="Notas 6 13" xfId="40789"/>
    <cellStyle name="Notas 6 13 2" xfId="40790"/>
    <cellStyle name="Notas 6 13 2 2" xfId="40791"/>
    <cellStyle name="Notas 6 13 2 2 2" xfId="40792"/>
    <cellStyle name="Notas 6 13 2 2 3" xfId="40793"/>
    <cellStyle name="Notas 6 13 2 2 4" xfId="40794"/>
    <cellStyle name="Notas 6 13 2 3" xfId="40795"/>
    <cellStyle name="Notas 6 13 2 3 2" xfId="40796"/>
    <cellStyle name="Notas 6 13 2 3 3" xfId="40797"/>
    <cellStyle name="Notas 6 13 2 3 4" xfId="40798"/>
    <cellStyle name="Notas 6 13 2 4" xfId="40799"/>
    <cellStyle name="Notas 6 13 2 5" xfId="40800"/>
    <cellStyle name="Notas 6 13 2 6" xfId="40801"/>
    <cellStyle name="Notas 6 13 3" xfId="40802"/>
    <cellStyle name="Notas 6 13 3 2" xfId="40803"/>
    <cellStyle name="Notas 6 13 3 2 2" xfId="40804"/>
    <cellStyle name="Notas 6 13 3 2 3" xfId="40805"/>
    <cellStyle name="Notas 6 13 3 2 4" xfId="40806"/>
    <cellStyle name="Notas 6 13 3 3" xfId="40807"/>
    <cellStyle name="Notas 6 13 3 3 2" xfId="40808"/>
    <cellStyle name="Notas 6 13 3 3 3" xfId="40809"/>
    <cellStyle name="Notas 6 13 3 3 4" xfId="40810"/>
    <cellStyle name="Notas 6 13 3 4" xfId="40811"/>
    <cellStyle name="Notas 6 13 3 5" xfId="40812"/>
    <cellStyle name="Notas 6 13 3 6" xfId="40813"/>
    <cellStyle name="Notas 6 13 4" xfId="40814"/>
    <cellStyle name="Notas 6 13 5" xfId="40815"/>
    <cellStyle name="Notas 6 13 6" xfId="40816"/>
    <cellStyle name="Notas 6 14" xfId="40817"/>
    <cellStyle name="Notas 6 15" xfId="40818"/>
    <cellStyle name="Notas 6 2" xfId="40819"/>
    <cellStyle name="Notas 6 2 10" xfId="40820"/>
    <cellStyle name="Notas 6 2 10 2" xfId="40821"/>
    <cellStyle name="Notas 6 2 10 2 2" xfId="40822"/>
    <cellStyle name="Notas 6 2 10 2 2 2" xfId="40823"/>
    <cellStyle name="Notas 6 2 10 2 2 3" xfId="40824"/>
    <cellStyle name="Notas 6 2 10 2 2 4" xfId="40825"/>
    <cellStyle name="Notas 6 2 10 2 3" xfId="40826"/>
    <cellStyle name="Notas 6 2 10 2 3 2" xfId="40827"/>
    <cellStyle name="Notas 6 2 10 2 3 3" xfId="40828"/>
    <cellStyle name="Notas 6 2 10 2 3 4" xfId="40829"/>
    <cellStyle name="Notas 6 2 10 2 4" xfId="40830"/>
    <cellStyle name="Notas 6 2 10 2 5" xfId="40831"/>
    <cellStyle name="Notas 6 2 10 2 6" xfId="40832"/>
    <cellStyle name="Notas 6 2 10 3" xfId="40833"/>
    <cellStyle name="Notas 6 2 10 3 2" xfId="40834"/>
    <cellStyle name="Notas 6 2 10 3 2 2" xfId="40835"/>
    <cellStyle name="Notas 6 2 10 3 2 3" xfId="40836"/>
    <cellStyle name="Notas 6 2 10 3 2 4" xfId="40837"/>
    <cellStyle name="Notas 6 2 10 3 3" xfId="40838"/>
    <cellStyle name="Notas 6 2 10 3 3 2" xfId="40839"/>
    <cellStyle name="Notas 6 2 10 3 3 3" xfId="40840"/>
    <cellStyle name="Notas 6 2 10 3 3 4" xfId="40841"/>
    <cellStyle name="Notas 6 2 10 3 4" xfId="40842"/>
    <cellStyle name="Notas 6 2 10 3 5" xfId="40843"/>
    <cellStyle name="Notas 6 2 10 3 6" xfId="40844"/>
    <cellStyle name="Notas 6 2 10 4" xfId="40845"/>
    <cellStyle name="Notas 6 2 10 4 2" xfId="40846"/>
    <cellStyle name="Notas 6 2 10 4 3" xfId="40847"/>
    <cellStyle name="Notas 6 2 10 4 4" xfId="40848"/>
    <cellStyle name="Notas 6 2 10 5" xfId="40849"/>
    <cellStyle name="Notas 6 2 10 6" xfId="40850"/>
    <cellStyle name="Notas 6 2 11" xfId="40851"/>
    <cellStyle name="Notas 6 2 11 2" xfId="40852"/>
    <cellStyle name="Notas 6 2 11 2 2" xfId="40853"/>
    <cellStyle name="Notas 6 2 11 2 2 2" xfId="40854"/>
    <cellStyle name="Notas 6 2 11 2 2 3" xfId="40855"/>
    <cellStyle name="Notas 6 2 11 2 2 4" xfId="40856"/>
    <cellStyle name="Notas 6 2 11 2 3" xfId="40857"/>
    <cellStyle name="Notas 6 2 11 2 3 2" xfId="40858"/>
    <cellStyle name="Notas 6 2 11 2 3 3" xfId="40859"/>
    <cellStyle name="Notas 6 2 11 2 3 4" xfId="40860"/>
    <cellStyle name="Notas 6 2 11 2 4" xfId="40861"/>
    <cellStyle name="Notas 6 2 11 2 5" xfId="40862"/>
    <cellStyle name="Notas 6 2 11 2 6" xfId="40863"/>
    <cellStyle name="Notas 6 2 11 3" xfId="40864"/>
    <cellStyle name="Notas 6 2 11 3 2" xfId="40865"/>
    <cellStyle name="Notas 6 2 11 3 2 2" xfId="40866"/>
    <cellStyle name="Notas 6 2 11 3 2 3" xfId="40867"/>
    <cellStyle name="Notas 6 2 11 3 2 4" xfId="40868"/>
    <cellStyle name="Notas 6 2 11 3 3" xfId="40869"/>
    <cellStyle name="Notas 6 2 11 3 3 2" xfId="40870"/>
    <cellStyle name="Notas 6 2 11 3 3 3" xfId="40871"/>
    <cellStyle name="Notas 6 2 11 3 3 4" xfId="40872"/>
    <cellStyle name="Notas 6 2 11 3 4" xfId="40873"/>
    <cellStyle name="Notas 6 2 11 3 5" xfId="40874"/>
    <cellStyle name="Notas 6 2 11 3 6" xfId="40875"/>
    <cellStyle name="Notas 6 2 11 4" xfId="40876"/>
    <cellStyle name="Notas 6 2 11 4 2" xfId="40877"/>
    <cellStyle name="Notas 6 2 11 4 3" xfId="40878"/>
    <cellStyle name="Notas 6 2 11 4 4" xfId="40879"/>
    <cellStyle name="Notas 6 2 11 5" xfId="40880"/>
    <cellStyle name="Notas 6 2 11 6" xfId="40881"/>
    <cellStyle name="Notas 6 2 12" xfId="40882"/>
    <cellStyle name="Notas 6 2 12 2" xfId="40883"/>
    <cellStyle name="Notas 6 2 12 2 2" xfId="40884"/>
    <cellStyle name="Notas 6 2 12 2 2 2" xfId="40885"/>
    <cellStyle name="Notas 6 2 12 2 2 3" xfId="40886"/>
    <cellStyle name="Notas 6 2 12 2 2 4" xfId="40887"/>
    <cellStyle name="Notas 6 2 12 2 3" xfId="40888"/>
    <cellStyle name="Notas 6 2 12 2 3 2" xfId="40889"/>
    <cellStyle name="Notas 6 2 12 2 3 3" xfId="40890"/>
    <cellStyle name="Notas 6 2 12 2 3 4" xfId="40891"/>
    <cellStyle name="Notas 6 2 12 2 4" xfId="40892"/>
    <cellStyle name="Notas 6 2 12 2 5" xfId="40893"/>
    <cellStyle name="Notas 6 2 12 2 6" xfId="40894"/>
    <cellStyle name="Notas 6 2 12 3" xfId="40895"/>
    <cellStyle name="Notas 6 2 12 3 2" xfId="40896"/>
    <cellStyle name="Notas 6 2 12 3 2 2" xfId="40897"/>
    <cellStyle name="Notas 6 2 12 3 2 3" xfId="40898"/>
    <cellStyle name="Notas 6 2 12 3 2 4" xfId="40899"/>
    <cellStyle name="Notas 6 2 12 3 3" xfId="40900"/>
    <cellStyle name="Notas 6 2 12 3 3 2" xfId="40901"/>
    <cellStyle name="Notas 6 2 12 3 3 3" xfId="40902"/>
    <cellStyle name="Notas 6 2 12 3 3 4" xfId="40903"/>
    <cellStyle name="Notas 6 2 12 3 4" xfId="40904"/>
    <cellStyle name="Notas 6 2 12 3 5" xfId="40905"/>
    <cellStyle name="Notas 6 2 12 3 6" xfId="40906"/>
    <cellStyle name="Notas 6 2 12 4" xfId="40907"/>
    <cellStyle name="Notas 6 2 12 5" xfId="40908"/>
    <cellStyle name="Notas 6 2 12 6" xfId="40909"/>
    <cellStyle name="Notas 6 2 13" xfId="40910"/>
    <cellStyle name="Notas 6 2 14" xfId="40911"/>
    <cellStyle name="Notas 6 2 2" xfId="40912"/>
    <cellStyle name="Notas 6 2 2 10" xfId="40913"/>
    <cellStyle name="Notas 6 2 2 10 2" xfId="40914"/>
    <cellStyle name="Notas 6 2 2 10 2 2" xfId="40915"/>
    <cellStyle name="Notas 6 2 2 10 2 2 2" xfId="40916"/>
    <cellStyle name="Notas 6 2 2 10 2 2 3" xfId="40917"/>
    <cellStyle name="Notas 6 2 2 10 2 2 4" xfId="40918"/>
    <cellStyle name="Notas 6 2 2 10 2 3" xfId="40919"/>
    <cellStyle name="Notas 6 2 2 10 2 3 2" xfId="40920"/>
    <cellStyle name="Notas 6 2 2 10 2 3 3" xfId="40921"/>
    <cellStyle name="Notas 6 2 2 10 2 3 4" xfId="40922"/>
    <cellStyle name="Notas 6 2 2 10 2 4" xfId="40923"/>
    <cellStyle name="Notas 6 2 2 10 2 5" xfId="40924"/>
    <cellStyle name="Notas 6 2 2 10 2 6" xfId="40925"/>
    <cellStyle name="Notas 6 2 2 10 3" xfId="40926"/>
    <cellStyle name="Notas 6 2 2 10 3 2" xfId="40927"/>
    <cellStyle name="Notas 6 2 2 10 3 2 2" xfId="40928"/>
    <cellStyle name="Notas 6 2 2 10 3 2 3" xfId="40929"/>
    <cellStyle name="Notas 6 2 2 10 3 2 4" xfId="40930"/>
    <cellStyle name="Notas 6 2 2 10 3 3" xfId="40931"/>
    <cellStyle name="Notas 6 2 2 10 3 3 2" xfId="40932"/>
    <cellStyle name="Notas 6 2 2 10 3 3 3" xfId="40933"/>
    <cellStyle name="Notas 6 2 2 10 3 3 4" xfId="40934"/>
    <cellStyle name="Notas 6 2 2 10 3 4" xfId="40935"/>
    <cellStyle name="Notas 6 2 2 10 3 5" xfId="40936"/>
    <cellStyle name="Notas 6 2 2 10 3 6" xfId="40937"/>
    <cellStyle name="Notas 6 2 2 10 4" xfId="40938"/>
    <cellStyle name="Notas 6 2 2 10 5" xfId="40939"/>
    <cellStyle name="Notas 6 2 2 10 6" xfId="40940"/>
    <cellStyle name="Notas 6 2 2 11" xfId="40941"/>
    <cellStyle name="Notas 6 2 2 12" xfId="40942"/>
    <cellStyle name="Notas 6 2 2 2" xfId="40943"/>
    <cellStyle name="Notas 6 2 2 2 2" xfId="40944"/>
    <cellStyle name="Notas 6 2 2 2 2 2" xfId="40945"/>
    <cellStyle name="Notas 6 2 2 2 2 2 2" xfId="40946"/>
    <cellStyle name="Notas 6 2 2 2 2 2 2 2" xfId="40947"/>
    <cellStyle name="Notas 6 2 2 2 2 2 2 3" xfId="40948"/>
    <cellStyle name="Notas 6 2 2 2 2 2 2 4" xfId="40949"/>
    <cellStyle name="Notas 6 2 2 2 2 2 3" xfId="40950"/>
    <cellStyle name="Notas 6 2 2 2 2 2 3 2" xfId="40951"/>
    <cellStyle name="Notas 6 2 2 2 2 2 3 3" xfId="40952"/>
    <cellStyle name="Notas 6 2 2 2 2 2 3 4" xfId="40953"/>
    <cellStyle name="Notas 6 2 2 2 2 2 4" xfId="40954"/>
    <cellStyle name="Notas 6 2 2 2 2 2 5" xfId="40955"/>
    <cellStyle name="Notas 6 2 2 2 2 2 6" xfId="40956"/>
    <cellStyle name="Notas 6 2 2 2 2 3" xfId="40957"/>
    <cellStyle name="Notas 6 2 2 2 2 3 2" xfId="40958"/>
    <cellStyle name="Notas 6 2 2 2 2 3 2 2" xfId="40959"/>
    <cellStyle name="Notas 6 2 2 2 2 3 2 3" xfId="40960"/>
    <cellStyle name="Notas 6 2 2 2 2 3 2 4" xfId="40961"/>
    <cellStyle name="Notas 6 2 2 2 2 3 3" xfId="40962"/>
    <cellStyle name="Notas 6 2 2 2 2 3 3 2" xfId="40963"/>
    <cellStyle name="Notas 6 2 2 2 2 3 3 3" xfId="40964"/>
    <cellStyle name="Notas 6 2 2 2 2 3 3 4" xfId="40965"/>
    <cellStyle name="Notas 6 2 2 2 2 3 4" xfId="40966"/>
    <cellStyle name="Notas 6 2 2 2 2 3 5" xfId="40967"/>
    <cellStyle name="Notas 6 2 2 2 2 3 6" xfId="40968"/>
    <cellStyle name="Notas 6 2 2 2 2 4" xfId="40969"/>
    <cellStyle name="Notas 6 2 2 2 2 5" xfId="40970"/>
    <cellStyle name="Notas 6 2 2 2 2 6" xfId="40971"/>
    <cellStyle name="Notas 6 2 2 2 3" xfId="40972"/>
    <cellStyle name="Notas 6 2 2 2 4" xfId="40973"/>
    <cellStyle name="Notas 6 2 2 3" xfId="40974"/>
    <cellStyle name="Notas 6 2 2 3 2" xfId="40975"/>
    <cellStyle name="Notas 6 2 2 3 2 2" xfId="40976"/>
    <cellStyle name="Notas 6 2 2 3 2 2 2" xfId="40977"/>
    <cellStyle name="Notas 6 2 2 3 2 2 2 2" xfId="40978"/>
    <cellStyle name="Notas 6 2 2 3 2 2 2 3" xfId="40979"/>
    <cellStyle name="Notas 6 2 2 3 2 2 2 4" xfId="40980"/>
    <cellStyle name="Notas 6 2 2 3 2 2 3" xfId="40981"/>
    <cellStyle name="Notas 6 2 2 3 2 2 3 2" xfId="40982"/>
    <cellStyle name="Notas 6 2 2 3 2 2 3 3" xfId="40983"/>
    <cellStyle name="Notas 6 2 2 3 2 2 3 4" xfId="40984"/>
    <cellStyle name="Notas 6 2 2 3 2 2 4" xfId="40985"/>
    <cellStyle name="Notas 6 2 2 3 2 2 5" xfId="40986"/>
    <cellStyle name="Notas 6 2 2 3 2 2 6" xfId="40987"/>
    <cellStyle name="Notas 6 2 2 3 2 3" xfId="40988"/>
    <cellStyle name="Notas 6 2 2 3 2 3 2" xfId="40989"/>
    <cellStyle name="Notas 6 2 2 3 2 3 2 2" xfId="40990"/>
    <cellStyle name="Notas 6 2 2 3 2 3 2 3" xfId="40991"/>
    <cellStyle name="Notas 6 2 2 3 2 3 2 4" xfId="40992"/>
    <cellStyle name="Notas 6 2 2 3 2 3 3" xfId="40993"/>
    <cellStyle name="Notas 6 2 2 3 2 3 3 2" xfId="40994"/>
    <cellStyle name="Notas 6 2 2 3 2 3 3 3" xfId="40995"/>
    <cellStyle name="Notas 6 2 2 3 2 3 3 4" xfId="40996"/>
    <cellStyle name="Notas 6 2 2 3 2 3 4" xfId="40997"/>
    <cellStyle name="Notas 6 2 2 3 2 3 5" xfId="40998"/>
    <cellStyle name="Notas 6 2 2 3 2 3 6" xfId="40999"/>
    <cellStyle name="Notas 6 2 2 3 2 4" xfId="41000"/>
    <cellStyle name="Notas 6 2 2 3 2 5" xfId="41001"/>
    <cellStyle name="Notas 6 2 2 3 2 6" xfId="41002"/>
    <cellStyle name="Notas 6 2 2 3 3" xfId="41003"/>
    <cellStyle name="Notas 6 2 2 3 4" xfId="41004"/>
    <cellStyle name="Notas 6 2 2 4" xfId="41005"/>
    <cellStyle name="Notas 6 2 2 4 2" xfId="41006"/>
    <cellStyle name="Notas 6 2 2 4 2 2" xfId="41007"/>
    <cellStyle name="Notas 6 2 2 4 2 2 2" xfId="41008"/>
    <cellStyle name="Notas 6 2 2 4 2 2 2 2" xfId="41009"/>
    <cellStyle name="Notas 6 2 2 4 2 2 2 3" xfId="41010"/>
    <cellStyle name="Notas 6 2 2 4 2 2 2 4" xfId="41011"/>
    <cellStyle name="Notas 6 2 2 4 2 2 3" xfId="41012"/>
    <cellStyle name="Notas 6 2 2 4 2 2 3 2" xfId="41013"/>
    <cellStyle name="Notas 6 2 2 4 2 2 3 3" xfId="41014"/>
    <cellStyle name="Notas 6 2 2 4 2 2 3 4" xfId="41015"/>
    <cellStyle name="Notas 6 2 2 4 2 2 4" xfId="41016"/>
    <cellStyle name="Notas 6 2 2 4 2 2 5" xfId="41017"/>
    <cellStyle name="Notas 6 2 2 4 2 2 6" xfId="41018"/>
    <cellStyle name="Notas 6 2 2 4 2 3" xfId="41019"/>
    <cellStyle name="Notas 6 2 2 4 2 3 2" xfId="41020"/>
    <cellStyle name="Notas 6 2 2 4 2 3 2 2" xfId="41021"/>
    <cellStyle name="Notas 6 2 2 4 2 3 2 3" xfId="41022"/>
    <cellStyle name="Notas 6 2 2 4 2 3 2 4" xfId="41023"/>
    <cellStyle name="Notas 6 2 2 4 2 3 3" xfId="41024"/>
    <cellStyle name="Notas 6 2 2 4 2 3 3 2" xfId="41025"/>
    <cellStyle name="Notas 6 2 2 4 2 3 3 3" xfId="41026"/>
    <cellStyle name="Notas 6 2 2 4 2 3 3 4" xfId="41027"/>
    <cellStyle name="Notas 6 2 2 4 2 3 4" xfId="41028"/>
    <cellStyle name="Notas 6 2 2 4 2 3 5" xfId="41029"/>
    <cellStyle name="Notas 6 2 2 4 2 3 6" xfId="41030"/>
    <cellStyle name="Notas 6 2 2 4 2 4" xfId="41031"/>
    <cellStyle name="Notas 6 2 2 4 2 5" xfId="41032"/>
    <cellStyle name="Notas 6 2 2 4 2 6" xfId="41033"/>
    <cellStyle name="Notas 6 2 2 4 3" xfId="41034"/>
    <cellStyle name="Notas 6 2 2 4 4" xfId="41035"/>
    <cellStyle name="Notas 6 2 2 5" xfId="41036"/>
    <cellStyle name="Notas 6 2 2 5 2" xfId="41037"/>
    <cellStyle name="Notas 6 2 2 5 2 2" xfId="41038"/>
    <cellStyle name="Notas 6 2 2 5 2 2 2" xfId="41039"/>
    <cellStyle name="Notas 6 2 2 5 2 2 2 2" xfId="41040"/>
    <cellStyle name="Notas 6 2 2 5 2 2 2 3" xfId="41041"/>
    <cellStyle name="Notas 6 2 2 5 2 2 2 4" xfId="41042"/>
    <cellStyle name="Notas 6 2 2 5 2 2 3" xfId="41043"/>
    <cellStyle name="Notas 6 2 2 5 2 2 3 2" xfId="41044"/>
    <cellStyle name="Notas 6 2 2 5 2 2 3 3" xfId="41045"/>
    <cellStyle name="Notas 6 2 2 5 2 2 3 4" xfId="41046"/>
    <cellStyle name="Notas 6 2 2 5 2 2 4" xfId="41047"/>
    <cellStyle name="Notas 6 2 2 5 2 2 5" xfId="41048"/>
    <cellStyle name="Notas 6 2 2 5 2 2 6" xfId="41049"/>
    <cellStyle name="Notas 6 2 2 5 2 3" xfId="41050"/>
    <cellStyle name="Notas 6 2 2 5 2 3 2" xfId="41051"/>
    <cellStyle name="Notas 6 2 2 5 2 3 2 2" xfId="41052"/>
    <cellStyle name="Notas 6 2 2 5 2 3 2 3" xfId="41053"/>
    <cellStyle name="Notas 6 2 2 5 2 3 2 4" xfId="41054"/>
    <cellStyle name="Notas 6 2 2 5 2 3 3" xfId="41055"/>
    <cellStyle name="Notas 6 2 2 5 2 3 3 2" xfId="41056"/>
    <cellStyle name="Notas 6 2 2 5 2 3 3 3" xfId="41057"/>
    <cellStyle name="Notas 6 2 2 5 2 3 3 4" xfId="41058"/>
    <cellStyle name="Notas 6 2 2 5 2 3 4" xfId="41059"/>
    <cellStyle name="Notas 6 2 2 5 2 3 5" xfId="41060"/>
    <cellStyle name="Notas 6 2 2 5 2 3 6" xfId="41061"/>
    <cellStyle name="Notas 6 2 2 5 2 4" xfId="41062"/>
    <cellStyle name="Notas 6 2 2 5 2 5" xfId="41063"/>
    <cellStyle name="Notas 6 2 2 5 2 6" xfId="41064"/>
    <cellStyle name="Notas 6 2 2 5 3" xfId="41065"/>
    <cellStyle name="Notas 6 2 2 5 4" xfId="41066"/>
    <cellStyle name="Notas 6 2 2 6" xfId="41067"/>
    <cellStyle name="Notas 6 2 2 6 2" xfId="41068"/>
    <cellStyle name="Notas 6 2 2 6 2 2" xfId="41069"/>
    <cellStyle name="Notas 6 2 2 6 2 2 2" xfId="41070"/>
    <cellStyle name="Notas 6 2 2 6 2 2 3" xfId="41071"/>
    <cellStyle name="Notas 6 2 2 6 2 2 4" xfId="41072"/>
    <cellStyle name="Notas 6 2 2 6 2 3" xfId="41073"/>
    <cellStyle name="Notas 6 2 2 6 2 3 2" xfId="41074"/>
    <cellStyle name="Notas 6 2 2 6 2 3 3" xfId="41075"/>
    <cellStyle name="Notas 6 2 2 6 2 3 4" xfId="41076"/>
    <cellStyle name="Notas 6 2 2 6 2 4" xfId="41077"/>
    <cellStyle name="Notas 6 2 2 6 2 5" xfId="41078"/>
    <cellStyle name="Notas 6 2 2 6 2 6" xfId="41079"/>
    <cellStyle name="Notas 6 2 2 6 3" xfId="41080"/>
    <cellStyle name="Notas 6 2 2 6 3 2" xfId="41081"/>
    <cellStyle name="Notas 6 2 2 6 3 2 2" xfId="41082"/>
    <cellStyle name="Notas 6 2 2 6 3 2 3" xfId="41083"/>
    <cellStyle name="Notas 6 2 2 6 3 2 4" xfId="41084"/>
    <cellStyle name="Notas 6 2 2 6 3 3" xfId="41085"/>
    <cellStyle name="Notas 6 2 2 6 3 3 2" xfId="41086"/>
    <cellStyle name="Notas 6 2 2 6 3 3 3" xfId="41087"/>
    <cellStyle name="Notas 6 2 2 6 3 3 4" xfId="41088"/>
    <cellStyle name="Notas 6 2 2 6 3 4" xfId="41089"/>
    <cellStyle name="Notas 6 2 2 6 3 5" xfId="41090"/>
    <cellStyle name="Notas 6 2 2 6 3 6" xfId="41091"/>
    <cellStyle name="Notas 6 2 2 6 4" xfId="41092"/>
    <cellStyle name="Notas 6 2 2 6 4 2" xfId="41093"/>
    <cellStyle name="Notas 6 2 2 6 4 3" xfId="41094"/>
    <cellStyle name="Notas 6 2 2 6 4 4" xfId="41095"/>
    <cellStyle name="Notas 6 2 2 6 5" xfId="41096"/>
    <cellStyle name="Notas 6 2 2 6 6" xfId="41097"/>
    <cellStyle name="Notas 6 2 2 7" xfId="41098"/>
    <cellStyle name="Notas 6 2 2 7 2" xfId="41099"/>
    <cellStyle name="Notas 6 2 2 7 2 2" xfId="41100"/>
    <cellStyle name="Notas 6 2 2 7 2 2 2" xfId="41101"/>
    <cellStyle name="Notas 6 2 2 7 2 2 3" xfId="41102"/>
    <cellStyle name="Notas 6 2 2 7 2 2 4" xfId="41103"/>
    <cellStyle name="Notas 6 2 2 7 2 3" xfId="41104"/>
    <cellStyle name="Notas 6 2 2 7 2 3 2" xfId="41105"/>
    <cellStyle name="Notas 6 2 2 7 2 3 3" xfId="41106"/>
    <cellStyle name="Notas 6 2 2 7 2 3 4" xfId="41107"/>
    <cellStyle name="Notas 6 2 2 7 2 4" xfId="41108"/>
    <cellStyle name="Notas 6 2 2 7 2 5" xfId="41109"/>
    <cellStyle name="Notas 6 2 2 7 2 6" xfId="41110"/>
    <cellStyle name="Notas 6 2 2 7 3" xfId="41111"/>
    <cellStyle name="Notas 6 2 2 7 3 2" xfId="41112"/>
    <cellStyle name="Notas 6 2 2 7 3 2 2" xfId="41113"/>
    <cellStyle name="Notas 6 2 2 7 3 2 3" xfId="41114"/>
    <cellStyle name="Notas 6 2 2 7 3 2 4" xfId="41115"/>
    <cellStyle name="Notas 6 2 2 7 3 3" xfId="41116"/>
    <cellStyle name="Notas 6 2 2 7 3 3 2" xfId="41117"/>
    <cellStyle name="Notas 6 2 2 7 3 3 3" xfId="41118"/>
    <cellStyle name="Notas 6 2 2 7 3 3 4" xfId="41119"/>
    <cellStyle name="Notas 6 2 2 7 3 4" xfId="41120"/>
    <cellStyle name="Notas 6 2 2 7 3 5" xfId="41121"/>
    <cellStyle name="Notas 6 2 2 7 3 6" xfId="41122"/>
    <cellStyle name="Notas 6 2 2 7 4" xfId="41123"/>
    <cellStyle name="Notas 6 2 2 7 4 2" xfId="41124"/>
    <cellStyle name="Notas 6 2 2 7 4 3" xfId="41125"/>
    <cellStyle name="Notas 6 2 2 7 4 4" xfId="41126"/>
    <cellStyle name="Notas 6 2 2 7 5" xfId="41127"/>
    <cellStyle name="Notas 6 2 2 7 6" xfId="41128"/>
    <cellStyle name="Notas 6 2 2 8" xfId="41129"/>
    <cellStyle name="Notas 6 2 2 8 2" xfId="41130"/>
    <cellStyle name="Notas 6 2 2 8 2 2" xfId="41131"/>
    <cellStyle name="Notas 6 2 2 8 2 2 2" xfId="41132"/>
    <cellStyle name="Notas 6 2 2 8 2 2 3" xfId="41133"/>
    <cellStyle name="Notas 6 2 2 8 2 2 4" xfId="41134"/>
    <cellStyle name="Notas 6 2 2 8 2 3" xfId="41135"/>
    <cellStyle name="Notas 6 2 2 8 2 3 2" xfId="41136"/>
    <cellStyle name="Notas 6 2 2 8 2 3 3" xfId="41137"/>
    <cellStyle name="Notas 6 2 2 8 2 3 4" xfId="41138"/>
    <cellStyle name="Notas 6 2 2 8 2 4" xfId="41139"/>
    <cellStyle name="Notas 6 2 2 8 2 5" xfId="41140"/>
    <cellStyle name="Notas 6 2 2 8 2 6" xfId="41141"/>
    <cellStyle name="Notas 6 2 2 8 3" xfId="41142"/>
    <cellStyle name="Notas 6 2 2 8 3 2" xfId="41143"/>
    <cellStyle name="Notas 6 2 2 8 3 2 2" xfId="41144"/>
    <cellStyle name="Notas 6 2 2 8 3 2 3" xfId="41145"/>
    <cellStyle name="Notas 6 2 2 8 3 2 4" xfId="41146"/>
    <cellStyle name="Notas 6 2 2 8 3 3" xfId="41147"/>
    <cellStyle name="Notas 6 2 2 8 3 3 2" xfId="41148"/>
    <cellStyle name="Notas 6 2 2 8 3 3 3" xfId="41149"/>
    <cellStyle name="Notas 6 2 2 8 3 3 4" xfId="41150"/>
    <cellStyle name="Notas 6 2 2 8 3 4" xfId="41151"/>
    <cellStyle name="Notas 6 2 2 8 3 5" xfId="41152"/>
    <cellStyle name="Notas 6 2 2 8 3 6" xfId="41153"/>
    <cellStyle name="Notas 6 2 2 8 4" xfId="41154"/>
    <cellStyle name="Notas 6 2 2 8 4 2" xfId="41155"/>
    <cellStyle name="Notas 6 2 2 8 4 3" xfId="41156"/>
    <cellStyle name="Notas 6 2 2 8 4 4" xfId="41157"/>
    <cellStyle name="Notas 6 2 2 8 5" xfId="41158"/>
    <cellStyle name="Notas 6 2 2 8 6" xfId="41159"/>
    <cellStyle name="Notas 6 2 2 9" xfId="41160"/>
    <cellStyle name="Notas 6 2 2 9 2" xfId="41161"/>
    <cellStyle name="Notas 6 2 2 9 2 2" xfId="41162"/>
    <cellStyle name="Notas 6 2 2 9 2 2 2" xfId="41163"/>
    <cellStyle name="Notas 6 2 2 9 2 2 3" xfId="41164"/>
    <cellStyle name="Notas 6 2 2 9 2 2 4" xfId="41165"/>
    <cellStyle name="Notas 6 2 2 9 2 3" xfId="41166"/>
    <cellStyle name="Notas 6 2 2 9 2 3 2" xfId="41167"/>
    <cellStyle name="Notas 6 2 2 9 2 3 3" xfId="41168"/>
    <cellStyle name="Notas 6 2 2 9 2 3 4" xfId="41169"/>
    <cellStyle name="Notas 6 2 2 9 2 4" xfId="41170"/>
    <cellStyle name="Notas 6 2 2 9 2 5" xfId="41171"/>
    <cellStyle name="Notas 6 2 2 9 2 6" xfId="41172"/>
    <cellStyle name="Notas 6 2 2 9 3" xfId="41173"/>
    <cellStyle name="Notas 6 2 2 9 3 2" xfId="41174"/>
    <cellStyle name="Notas 6 2 2 9 3 2 2" xfId="41175"/>
    <cellStyle name="Notas 6 2 2 9 3 2 3" xfId="41176"/>
    <cellStyle name="Notas 6 2 2 9 3 2 4" xfId="41177"/>
    <cellStyle name="Notas 6 2 2 9 3 3" xfId="41178"/>
    <cellStyle name="Notas 6 2 2 9 3 3 2" xfId="41179"/>
    <cellStyle name="Notas 6 2 2 9 3 3 3" xfId="41180"/>
    <cellStyle name="Notas 6 2 2 9 3 3 4" xfId="41181"/>
    <cellStyle name="Notas 6 2 2 9 3 4" xfId="41182"/>
    <cellStyle name="Notas 6 2 2 9 3 5" xfId="41183"/>
    <cellStyle name="Notas 6 2 2 9 3 6" xfId="41184"/>
    <cellStyle name="Notas 6 2 2 9 4" xfId="41185"/>
    <cellStyle name="Notas 6 2 2 9 4 2" xfId="41186"/>
    <cellStyle name="Notas 6 2 2 9 4 3" xfId="41187"/>
    <cellStyle name="Notas 6 2 2 9 4 4" xfId="41188"/>
    <cellStyle name="Notas 6 2 2 9 5" xfId="41189"/>
    <cellStyle name="Notas 6 2 2 9 6" xfId="41190"/>
    <cellStyle name="Notas 6 2 3" xfId="41191"/>
    <cellStyle name="Notas 6 2 3 10" xfId="41192"/>
    <cellStyle name="Notas 6 2 3 10 2" xfId="41193"/>
    <cellStyle name="Notas 6 2 3 10 2 2" xfId="41194"/>
    <cellStyle name="Notas 6 2 3 10 2 2 2" xfId="41195"/>
    <cellStyle name="Notas 6 2 3 10 2 2 3" xfId="41196"/>
    <cellStyle name="Notas 6 2 3 10 2 2 4" xfId="41197"/>
    <cellStyle name="Notas 6 2 3 10 2 3" xfId="41198"/>
    <cellStyle name="Notas 6 2 3 10 2 3 2" xfId="41199"/>
    <cellStyle name="Notas 6 2 3 10 2 3 3" xfId="41200"/>
    <cellStyle name="Notas 6 2 3 10 2 3 4" xfId="41201"/>
    <cellStyle name="Notas 6 2 3 10 2 4" xfId="41202"/>
    <cellStyle name="Notas 6 2 3 10 2 5" xfId="41203"/>
    <cellStyle name="Notas 6 2 3 10 2 6" xfId="41204"/>
    <cellStyle name="Notas 6 2 3 10 3" xfId="41205"/>
    <cellStyle name="Notas 6 2 3 10 3 2" xfId="41206"/>
    <cellStyle name="Notas 6 2 3 10 3 2 2" xfId="41207"/>
    <cellStyle name="Notas 6 2 3 10 3 2 3" xfId="41208"/>
    <cellStyle name="Notas 6 2 3 10 3 2 4" xfId="41209"/>
    <cellStyle name="Notas 6 2 3 10 3 3" xfId="41210"/>
    <cellStyle name="Notas 6 2 3 10 3 3 2" xfId="41211"/>
    <cellStyle name="Notas 6 2 3 10 3 3 3" xfId="41212"/>
    <cellStyle name="Notas 6 2 3 10 3 3 4" xfId="41213"/>
    <cellStyle name="Notas 6 2 3 10 3 4" xfId="41214"/>
    <cellStyle name="Notas 6 2 3 10 3 5" xfId="41215"/>
    <cellStyle name="Notas 6 2 3 10 3 6" xfId="41216"/>
    <cellStyle name="Notas 6 2 3 10 4" xfId="41217"/>
    <cellStyle name="Notas 6 2 3 10 5" xfId="41218"/>
    <cellStyle name="Notas 6 2 3 10 6" xfId="41219"/>
    <cellStyle name="Notas 6 2 3 11" xfId="41220"/>
    <cellStyle name="Notas 6 2 3 12" xfId="41221"/>
    <cellStyle name="Notas 6 2 3 2" xfId="41222"/>
    <cellStyle name="Notas 6 2 3 2 2" xfId="41223"/>
    <cellStyle name="Notas 6 2 3 2 2 2" xfId="41224"/>
    <cellStyle name="Notas 6 2 3 2 2 2 2" xfId="41225"/>
    <cellStyle name="Notas 6 2 3 2 2 2 2 2" xfId="41226"/>
    <cellStyle name="Notas 6 2 3 2 2 2 2 3" xfId="41227"/>
    <cellStyle name="Notas 6 2 3 2 2 2 2 4" xfId="41228"/>
    <cellStyle name="Notas 6 2 3 2 2 2 3" xfId="41229"/>
    <cellStyle name="Notas 6 2 3 2 2 2 3 2" xfId="41230"/>
    <cellStyle name="Notas 6 2 3 2 2 2 3 3" xfId="41231"/>
    <cellStyle name="Notas 6 2 3 2 2 2 3 4" xfId="41232"/>
    <cellStyle name="Notas 6 2 3 2 2 2 4" xfId="41233"/>
    <cellStyle name="Notas 6 2 3 2 2 2 5" xfId="41234"/>
    <cellStyle name="Notas 6 2 3 2 2 2 6" xfId="41235"/>
    <cellStyle name="Notas 6 2 3 2 2 3" xfId="41236"/>
    <cellStyle name="Notas 6 2 3 2 2 3 2" xfId="41237"/>
    <cellStyle name="Notas 6 2 3 2 2 3 2 2" xfId="41238"/>
    <cellStyle name="Notas 6 2 3 2 2 3 2 3" xfId="41239"/>
    <cellStyle name="Notas 6 2 3 2 2 3 2 4" xfId="41240"/>
    <cellStyle name="Notas 6 2 3 2 2 3 3" xfId="41241"/>
    <cellStyle name="Notas 6 2 3 2 2 3 3 2" xfId="41242"/>
    <cellStyle name="Notas 6 2 3 2 2 3 3 3" xfId="41243"/>
    <cellStyle name="Notas 6 2 3 2 2 3 3 4" xfId="41244"/>
    <cellStyle name="Notas 6 2 3 2 2 3 4" xfId="41245"/>
    <cellStyle name="Notas 6 2 3 2 2 3 5" xfId="41246"/>
    <cellStyle name="Notas 6 2 3 2 2 3 6" xfId="41247"/>
    <cellStyle name="Notas 6 2 3 2 2 4" xfId="41248"/>
    <cellStyle name="Notas 6 2 3 2 2 5" xfId="41249"/>
    <cellStyle name="Notas 6 2 3 2 2 6" xfId="41250"/>
    <cellStyle name="Notas 6 2 3 2 3" xfId="41251"/>
    <cellStyle name="Notas 6 2 3 2 4" xfId="41252"/>
    <cellStyle name="Notas 6 2 3 3" xfId="41253"/>
    <cellStyle name="Notas 6 2 3 3 2" xfId="41254"/>
    <cellStyle name="Notas 6 2 3 3 2 2" xfId="41255"/>
    <cellStyle name="Notas 6 2 3 3 2 2 2" xfId="41256"/>
    <cellStyle name="Notas 6 2 3 3 2 2 2 2" xfId="41257"/>
    <cellStyle name="Notas 6 2 3 3 2 2 2 3" xfId="41258"/>
    <cellStyle name="Notas 6 2 3 3 2 2 2 4" xfId="41259"/>
    <cellStyle name="Notas 6 2 3 3 2 2 3" xfId="41260"/>
    <cellStyle name="Notas 6 2 3 3 2 2 3 2" xfId="41261"/>
    <cellStyle name="Notas 6 2 3 3 2 2 3 3" xfId="41262"/>
    <cellStyle name="Notas 6 2 3 3 2 2 3 4" xfId="41263"/>
    <cellStyle name="Notas 6 2 3 3 2 2 4" xfId="41264"/>
    <cellStyle name="Notas 6 2 3 3 2 2 5" xfId="41265"/>
    <cellStyle name="Notas 6 2 3 3 2 2 6" xfId="41266"/>
    <cellStyle name="Notas 6 2 3 3 2 3" xfId="41267"/>
    <cellStyle name="Notas 6 2 3 3 2 3 2" xfId="41268"/>
    <cellStyle name="Notas 6 2 3 3 2 3 2 2" xfId="41269"/>
    <cellStyle name="Notas 6 2 3 3 2 3 2 3" xfId="41270"/>
    <cellStyle name="Notas 6 2 3 3 2 3 2 4" xfId="41271"/>
    <cellStyle name="Notas 6 2 3 3 2 3 3" xfId="41272"/>
    <cellStyle name="Notas 6 2 3 3 2 3 3 2" xfId="41273"/>
    <cellStyle name="Notas 6 2 3 3 2 3 3 3" xfId="41274"/>
    <cellStyle name="Notas 6 2 3 3 2 3 3 4" xfId="41275"/>
    <cellStyle name="Notas 6 2 3 3 2 3 4" xfId="41276"/>
    <cellStyle name="Notas 6 2 3 3 2 3 5" xfId="41277"/>
    <cellStyle name="Notas 6 2 3 3 2 3 6" xfId="41278"/>
    <cellStyle name="Notas 6 2 3 3 2 4" xfId="41279"/>
    <cellStyle name="Notas 6 2 3 3 2 5" xfId="41280"/>
    <cellStyle name="Notas 6 2 3 3 2 6" xfId="41281"/>
    <cellStyle name="Notas 6 2 3 3 3" xfId="41282"/>
    <cellStyle name="Notas 6 2 3 3 4" xfId="41283"/>
    <cellStyle name="Notas 6 2 3 4" xfId="41284"/>
    <cellStyle name="Notas 6 2 3 4 2" xfId="41285"/>
    <cellStyle name="Notas 6 2 3 4 2 2" xfId="41286"/>
    <cellStyle name="Notas 6 2 3 4 2 2 2" xfId="41287"/>
    <cellStyle name="Notas 6 2 3 4 2 2 2 2" xfId="41288"/>
    <cellStyle name="Notas 6 2 3 4 2 2 2 3" xfId="41289"/>
    <cellStyle name="Notas 6 2 3 4 2 2 2 4" xfId="41290"/>
    <cellStyle name="Notas 6 2 3 4 2 2 3" xfId="41291"/>
    <cellStyle name="Notas 6 2 3 4 2 2 3 2" xfId="41292"/>
    <cellStyle name="Notas 6 2 3 4 2 2 3 3" xfId="41293"/>
    <cellStyle name="Notas 6 2 3 4 2 2 3 4" xfId="41294"/>
    <cellStyle name="Notas 6 2 3 4 2 2 4" xfId="41295"/>
    <cellStyle name="Notas 6 2 3 4 2 2 5" xfId="41296"/>
    <cellStyle name="Notas 6 2 3 4 2 2 6" xfId="41297"/>
    <cellStyle name="Notas 6 2 3 4 2 3" xfId="41298"/>
    <cellStyle name="Notas 6 2 3 4 2 3 2" xfId="41299"/>
    <cellStyle name="Notas 6 2 3 4 2 3 2 2" xfId="41300"/>
    <cellStyle name="Notas 6 2 3 4 2 3 2 3" xfId="41301"/>
    <cellStyle name="Notas 6 2 3 4 2 3 2 4" xfId="41302"/>
    <cellStyle name="Notas 6 2 3 4 2 3 3" xfId="41303"/>
    <cellStyle name="Notas 6 2 3 4 2 3 3 2" xfId="41304"/>
    <cellStyle name="Notas 6 2 3 4 2 3 3 3" xfId="41305"/>
    <cellStyle name="Notas 6 2 3 4 2 3 3 4" xfId="41306"/>
    <cellStyle name="Notas 6 2 3 4 2 3 4" xfId="41307"/>
    <cellStyle name="Notas 6 2 3 4 2 3 5" xfId="41308"/>
    <cellStyle name="Notas 6 2 3 4 2 3 6" xfId="41309"/>
    <cellStyle name="Notas 6 2 3 4 2 4" xfId="41310"/>
    <cellStyle name="Notas 6 2 3 4 2 5" xfId="41311"/>
    <cellStyle name="Notas 6 2 3 4 2 6" xfId="41312"/>
    <cellStyle name="Notas 6 2 3 4 3" xfId="41313"/>
    <cellStyle name="Notas 6 2 3 4 4" xfId="41314"/>
    <cellStyle name="Notas 6 2 3 5" xfId="41315"/>
    <cellStyle name="Notas 6 2 3 5 2" xfId="41316"/>
    <cellStyle name="Notas 6 2 3 5 2 2" xfId="41317"/>
    <cellStyle name="Notas 6 2 3 5 2 2 2" xfId="41318"/>
    <cellStyle name="Notas 6 2 3 5 2 2 2 2" xfId="41319"/>
    <cellStyle name="Notas 6 2 3 5 2 2 2 3" xfId="41320"/>
    <cellStyle name="Notas 6 2 3 5 2 2 2 4" xfId="41321"/>
    <cellStyle name="Notas 6 2 3 5 2 2 3" xfId="41322"/>
    <cellStyle name="Notas 6 2 3 5 2 2 3 2" xfId="41323"/>
    <cellStyle name="Notas 6 2 3 5 2 2 3 3" xfId="41324"/>
    <cellStyle name="Notas 6 2 3 5 2 2 3 4" xfId="41325"/>
    <cellStyle name="Notas 6 2 3 5 2 2 4" xfId="41326"/>
    <cellStyle name="Notas 6 2 3 5 2 2 5" xfId="41327"/>
    <cellStyle name="Notas 6 2 3 5 2 2 6" xfId="41328"/>
    <cellStyle name="Notas 6 2 3 5 2 3" xfId="41329"/>
    <cellStyle name="Notas 6 2 3 5 2 3 2" xfId="41330"/>
    <cellStyle name="Notas 6 2 3 5 2 3 2 2" xfId="41331"/>
    <cellStyle name="Notas 6 2 3 5 2 3 2 3" xfId="41332"/>
    <cellStyle name="Notas 6 2 3 5 2 3 2 4" xfId="41333"/>
    <cellStyle name="Notas 6 2 3 5 2 3 3" xfId="41334"/>
    <cellStyle name="Notas 6 2 3 5 2 3 3 2" xfId="41335"/>
    <cellStyle name="Notas 6 2 3 5 2 3 3 3" xfId="41336"/>
    <cellStyle name="Notas 6 2 3 5 2 3 3 4" xfId="41337"/>
    <cellStyle name="Notas 6 2 3 5 2 3 4" xfId="41338"/>
    <cellStyle name="Notas 6 2 3 5 2 3 5" xfId="41339"/>
    <cellStyle name="Notas 6 2 3 5 2 3 6" xfId="41340"/>
    <cellStyle name="Notas 6 2 3 5 2 4" xfId="41341"/>
    <cellStyle name="Notas 6 2 3 5 2 5" xfId="41342"/>
    <cellStyle name="Notas 6 2 3 5 2 6" xfId="41343"/>
    <cellStyle name="Notas 6 2 3 5 3" xfId="41344"/>
    <cellStyle name="Notas 6 2 3 5 4" xfId="41345"/>
    <cellStyle name="Notas 6 2 3 6" xfId="41346"/>
    <cellStyle name="Notas 6 2 3 6 2" xfId="41347"/>
    <cellStyle name="Notas 6 2 3 6 2 2" xfId="41348"/>
    <cellStyle name="Notas 6 2 3 6 2 2 2" xfId="41349"/>
    <cellStyle name="Notas 6 2 3 6 2 2 3" xfId="41350"/>
    <cellStyle name="Notas 6 2 3 6 2 2 4" xfId="41351"/>
    <cellStyle name="Notas 6 2 3 6 2 3" xfId="41352"/>
    <cellStyle name="Notas 6 2 3 6 2 3 2" xfId="41353"/>
    <cellStyle name="Notas 6 2 3 6 2 3 3" xfId="41354"/>
    <cellStyle name="Notas 6 2 3 6 2 3 4" xfId="41355"/>
    <cellStyle name="Notas 6 2 3 6 2 4" xfId="41356"/>
    <cellStyle name="Notas 6 2 3 6 2 5" xfId="41357"/>
    <cellStyle name="Notas 6 2 3 6 2 6" xfId="41358"/>
    <cellStyle name="Notas 6 2 3 6 3" xfId="41359"/>
    <cellStyle name="Notas 6 2 3 6 3 2" xfId="41360"/>
    <cellStyle name="Notas 6 2 3 6 3 2 2" xfId="41361"/>
    <cellStyle name="Notas 6 2 3 6 3 2 3" xfId="41362"/>
    <cellStyle name="Notas 6 2 3 6 3 2 4" xfId="41363"/>
    <cellStyle name="Notas 6 2 3 6 3 3" xfId="41364"/>
    <cellStyle name="Notas 6 2 3 6 3 3 2" xfId="41365"/>
    <cellStyle name="Notas 6 2 3 6 3 3 3" xfId="41366"/>
    <cellStyle name="Notas 6 2 3 6 3 3 4" xfId="41367"/>
    <cellStyle name="Notas 6 2 3 6 3 4" xfId="41368"/>
    <cellStyle name="Notas 6 2 3 6 3 5" xfId="41369"/>
    <cellStyle name="Notas 6 2 3 6 3 6" xfId="41370"/>
    <cellStyle name="Notas 6 2 3 6 4" xfId="41371"/>
    <cellStyle name="Notas 6 2 3 6 4 2" xfId="41372"/>
    <cellStyle name="Notas 6 2 3 6 4 3" xfId="41373"/>
    <cellStyle name="Notas 6 2 3 6 4 4" xfId="41374"/>
    <cellStyle name="Notas 6 2 3 6 5" xfId="41375"/>
    <cellStyle name="Notas 6 2 3 6 6" xfId="41376"/>
    <cellStyle name="Notas 6 2 3 7" xfId="41377"/>
    <cellStyle name="Notas 6 2 3 7 2" xfId="41378"/>
    <cellStyle name="Notas 6 2 3 7 2 2" xfId="41379"/>
    <cellStyle name="Notas 6 2 3 7 2 2 2" xfId="41380"/>
    <cellStyle name="Notas 6 2 3 7 2 2 3" xfId="41381"/>
    <cellStyle name="Notas 6 2 3 7 2 2 4" xfId="41382"/>
    <cellStyle name="Notas 6 2 3 7 2 3" xfId="41383"/>
    <cellStyle name="Notas 6 2 3 7 2 3 2" xfId="41384"/>
    <cellStyle name="Notas 6 2 3 7 2 3 3" xfId="41385"/>
    <cellStyle name="Notas 6 2 3 7 2 3 4" xfId="41386"/>
    <cellStyle name="Notas 6 2 3 7 2 4" xfId="41387"/>
    <cellStyle name="Notas 6 2 3 7 2 5" xfId="41388"/>
    <cellStyle name="Notas 6 2 3 7 2 6" xfId="41389"/>
    <cellStyle name="Notas 6 2 3 7 3" xfId="41390"/>
    <cellStyle name="Notas 6 2 3 7 3 2" xfId="41391"/>
    <cellStyle name="Notas 6 2 3 7 3 2 2" xfId="41392"/>
    <cellStyle name="Notas 6 2 3 7 3 2 3" xfId="41393"/>
    <cellStyle name="Notas 6 2 3 7 3 2 4" xfId="41394"/>
    <cellStyle name="Notas 6 2 3 7 3 3" xfId="41395"/>
    <cellStyle name="Notas 6 2 3 7 3 3 2" xfId="41396"/>
    <cellStyle name="Notas 6 2 3 7 3 3 3" xfId="41397"/>
    <cellStyle name="Notas 6 2 3 7 3 3 4" xfId="41398"/>
    <cellStyle name="Notas 6 2 3 7 3 4" xfId="41399"/>
    <cellStyle name="Notas 6 2 3 7 3 5" xfId="41400"/>
    <cellStyle name="Notas 6 2 3 7 3 6" xfId="41401"/>
    <cellStyle name="Notas 6 2 3 7 4" xfId="41402"/>
    <cellStyle name="Notas 6 2 3 7 4 2" xfId="41403"/>
    <cellStyle name="Notas 6 2 3 7 4 3" xfId="41404"/>
    <cellStyle name="Notas 6 2 3 7 4 4" xfId="41405"/>
    <cellStyle name="Notas 6 2 3 7 5" xfId="41406"/>
    <cellStyle name="Notas 6 2 3 7 6" xfId="41407"/>
    <cellStyle name="Notas 6 2 3 8" xfId="41408"/>
    <cellStyle name="Notas 6 2 3 8 2" xfId="41409"/>
    <cellStyle name="Notas 6 2 3 8 2 2" xfId="41410"/>
    <cellStyle name="Notas 6 2 3 8 2 2 2" xfId="41411"/>
    <cellStyle name="Notas 6 2 3 8 2 2 3" xfId="41412"/>
    <cellStyle name="Notas 6 2 3 8 2 2 4" xfId="41413"/>
    <cellStyle name="Notas 6 2 3 8 2 3" xfId="41414"/>
    <cellStyle name="Notas 6 2 3 8 2 3 2" xfId="41415"/>
    <cellStyle name="Notas 6 2 3 8 2 3 3" xfId="41416"/>
    <cellStyle name="Notas 6 2 3 8 2 3 4" xfId="41417"/>
    <cellStyle name="Notas 6 2 3 8 2 4" xfId="41418"/>
    <cellStyle name="Notas 6 2 3 8 2 5" xfId="41419"/>
    <cellStyle name="Notas 6 2 3 8 2 6" xfId="41420"/>
    <cellStyle name="Notas 6 2 3 8 3" xfId="41421"/>
    <cellStyle name="Notas 6 2 3 8 3 2" xfId="41422"/>
    <cellStyle name="Notas 6 2 3 8 3 2 2" xfId="41423"/>
    <cellStyle name="Notas 6 2 3 8 3 2 3" xfId="41424"/>
    <cellStyle name="Notas 6 2 3 8 3 2 4" xfId="41425"/>
    <cellStyle name="Notas 6 2 3 8 3 3" xfId="41426"/>
    <cellStyle name="Notas 6 2 3 8 3 3 2" xfId="41427"/>
    <cellStyle name="Notas 6 2 3 8 3 3 3" xfId="41428"/>
    <cellStyle name="Notas 6 2 3 8 3 3 4" xfId="41429"/>
    <cellStyle name="Notas 6 2 3 8 3 4" xfId="41430"/>
    <cellStyle name="Notas 6 2 3 8 3 5" xfId="41431"/>
    <cellStyle name="Notas 6 2 3 8 3 6" xfId="41432"/>
    <cellStyle name="Notas 6 2 3 8 4" xfId="41433"/>
    <cellStyle name="Notas 6 2 3 8 4 2" xfId="41434"/>
    <cellStyle name="Notas 6 2 3 8 4 3" xfId="41435"/>
    <cellStyle name="Notas 6 2 3 8 4 4" xfId="41436"/>
    <cellStyle name="Notas 6 2 3 8 5" xfId="41437"/>
    <cellStyle name="Notas 6 2 3 8 6" xfId="41438"/>
    <cellStyle name="Notas 6 2 3 9" xfId="41439"/>
    <cellStyle name="Notas 6 2 3 9 2" xfId="41440"/>
    <cellStyle name="Notas 6 2 3 9 2 2" xfId="41441"/>
    <cellStyle name="Notas 6 2 3 9 2 2 2" xfId="41442"/>
    <cellStyle name="Notas 6 2 3 9 2 2 3" xfId="41443"/>
    <cellStyle name="Notas 6 2 3 9 2 2 4" xfId="41444"/>
    <cellStyle name="Notas 6 2 3 9 2 3" xfId="41445"/>
    <cellStyle name="Notas 6 2 3 9 2 3 2" xfId="41446"/>
    <cellStyle name="Notas 6 2 3 9 2 3 3" xfId="41447"/>
    <cellStyle name="Notas 6 2 3 9 2 3 4" xfId="41448"/>
    <cellStyle name="Notas 6 2 3 9 2 4" xfId="41449"/>
    <cellStyle name="Notas 6 2 3 9 2 5" xfId="41450"/>
    <cellStyle name="Notas 6 2 3 9 2 6" xfId="41451"/>
    <cellStyle name="Notas 6 2 3 9 3" xfId="41452"/>
    <cellStyle name="Notas 6 2 3 9 3 2" xfId="41453"/>
    <cellStyle name="Notas 6 2 3 9 3 2 2" xfId="41454"/>
    <cellStyle name="Notas 6 2 3 9 3 2 3" xfId="41455"/>
    <cellStyle name="Notas 6 2 3 9 3 2 4" xfId="41456"/>
    <cellStyle name="Notas 6 2 3 9 3 3" xfId="41457"/>
    <cellStyle name="Notas 6 2 3 9 3 3 2" xfId="41458"/>
    <cellStyle name="Notas 6 2 3 9 3 3 3" xfId="41459"/>
    <cellStyle name="Notas 6 2 3 9 3 3 4" xfId="41460"/>
    <cellStyle name="Notas 6 2 3 9 3 4" xfId="41461"/>
    <cellStyle name="Notas 6 2 3 9 3 5" xfId="41462"/>
    <cellStyle name="Notas 6 2 3 9 3 6" xfId="41463"/>
    <cellStyle name="Notas 6 2 3 9 4" xfId="41464"/>
    <cellStyle name="Notas 6 2 3 9 4 2" xfId="41465"/>
    <cellStyle name="Notas 6 2 3 9 4 3" xfId="41466"/>
    <cellStyle name="Notas 6 2 3 9 4 4" xfId="41467"/>
    <cellStyle name="Notas 6 2 3 9 5" xfId="41468"/>
    <cellStyle name="Notas 6 2 3 9 6" xfId="41469"/>
    <cellStyle name="Notas 6 2 4" xfId="41470"/>
    <cellStyle name="Notas 6 2 4 2" xfId="41471"/>
    <cellStyle name="Notas 6 2 4 2 2" xfId="41472"/>
    <cellStyle name="Notas 6 2 4 2 2 2" xfId="41473"/>
    <cellStyle name="Notas 6 2 4 2 2 2 2" xfId="41474"/>
    <cellStyle name="Notas 6 2 4 2 2 2 3" xfId="41475"/>
    <cellStyle name="Notas 6 2 4 2 2 2 4" xfId="41476"/>
    <cellStyle name="Notas 6 2 4 2 2 3" xfId="41477"/>
    <cellStyle name="Notas 6 2 4 2 2 3 2" xfId="41478"/>
    <cellStyle name="Notas 6 2 4 2 2 3 3" xfId="41479"/>
    <cellStyle name="Notas 6 2 4 2 2 3 4" xfId="41480"/>
    <cellStyle name="Notas 6 2 4 2 2 4" xfId="41481"/>
    <cellStyle name="Notas 6 2 4 2 2 5" xfId="41482"/>
    <cellStyle name="Notas 6 2 4 2 2 6" xfId="41483"/>
    <cellStyle name="Notas 6 2 4 2 3" xfId="41484"/>
    <cellStyle name="Notas 6 2 4 2 3 2" xfId="41485"/>
    <cellStyle name="Notas 6 2 4 2 3 2 2" xfId="41486"/>
    <cellStyle name="Notas 6 2 4 2 3 2 3" xfId="41487"/>
    <cellStyle name="Notas 6 2 4 2 3 2 4" xfId="41488"/>
    <cellStyle name="Notas 6 2 4 2 3 3" xfId="41489"/>
    <cellStyle name="Notas 6 2 4 2 3 3 2" xfId="41490"/>
    <cellStyle name="Notas 6 2 4 2 3 3 3" xfId="41491"/>
    <cellStyle name="Notas 6 2 4 2 3 3 4" xfId="41492"/>
    <cellStyle name="Notas 6 2 4 2 3 4" xfId="41493"/>
    <cellStyle name="Notas 6 2 4 2 3 5" xfId="41494"/>
    <cellStyle name="Notas 6 2 4 2 3 6" xfId="41495"/>
    <cellStyle name="Notas 6 2 4 2 4" xfId="41496"/>
    <cellStyle name="Notas 6 2 4 2 5" xfId="41497"/>
    <cellStyle name="Notas 6 2 4 2 6" xfId="41498"/>
    <cellStyle name="Notas 6 2 4 3" xfId="41499"/>
    <cellStyle name="Notas 6 2 4 4" xfId="41500"/>
    <cellStyle name="Notas 6 2 5" xfId="41501"/>
    <cellStyle name="Notas 6 2 5 2" xfId="41502"/>
    <cellStyle name="Notas 6 2 5 2 2" xfId="41503"/>
    <cellStyle name="Notas 6 2 5 2 2 2" xfId="41504"/>
    <cellStyle name="Notas 6 2 5 2 2 2 2" xfId="41505"/>
    <cellStyle name="Notas 6 2 5 2 2 2 3" xfId="41506"/>
    <cellStyle name="Notas 6 2 5 2 2 2 4" xfId="41507"/>
    <cellStyle name="Notas 6 2 5 2 2 3" xfId="41508"/>
    <cellStyle name="Notas 6 2 5 2 2 3 2" xfId="41509"/>
    <cellStyle name="Notas 6 2 5 2 2 3 3" xfId="41510"/>
    <cellStyle name="Notas 6 2 5 2 2 3 4" xfId="41511"/>
    <cellStyle name="Notas 6 2 5 2 2 4" xfId="41512"/>
    <cellStyle name="Notas 6 2 5 2 2 5" xfId="41513"/>
    <cellStyle name="Notas 6 2 5 2 2 6" xfId="41514"/>
    <cellStyle name="Notas 6 2 5 2 3" xfId="41515"/>
    <cellStyle name="Notas 6 2 5 2 3 2" xfId="41516"/>
    <cellStyle name="Notas 6 2 5 2 3 2 2" xfId="41517"/>
    <cellStyle name="Notas 6 2 5 2 3 2 3" xfId="41518"/>
    <cellStyle name="Notas 6 2 5 2 3 2 4" xfId="41519"/>
    <cellStyle name="Notas 6 2 5 2 3 3" xfId="41520"/>
    <cellStyle name="Notas 6 2 5 2 3 3 2" xfId="41521"/>
    <cellStyle name="Notas 6 2 5 2 3 3 3" xfId="41522"/>
    <cellStyle name="Notas 6 2 5 2 3 3 4" xfId="41523"/>
    <cellStyle name="Notas 6 2 5 2 3 4" xfId="41524"/>
    <cellStyle name="Notas 6 2 5 2 3 5" xfId="41525"/>
    <cellStyle name="Notas 6 2 5 2 3 6" xfId="41526"/>
    <cellStyle name="Notas 6 2 5 2 4" xfId="41527"/>
    <cellStyle name="Notas 6 2 5 2 5" xfId="41528"/>
    <cellStyle name="Notas 6 2 5 2 6" xfId="41529"/>
    <cellStyle name="Notas 6 2 5 3" xfId="41530"/>
    <cellStyle name="Notas 6 2 5 4" xfId="41531"/>
    <cellStyle name="Notas 6 2 6" xfId="41532"/>
    <cellStyle name="Notas 6 2 6 2" xfId="41533"/>
    <cellStyle name="Notas 6 2 6 2 2" xfId="41534"/>
    <cellStyle name="Notas 6 2 6 2 2 2" xfId="41535"/>
    <cellStyle name="Notas 6 2 6 2 2 2 2" xfId="41536"/>
    <cellStyle name="Notas 6 2 6 2 2 2 3" xfId="41537"/>
    <cellStyle name="Notas 6 2 6 2 2 2 4" xfId="41538"/>
    <cellStyle name="Notas 6 2 6 2 2 3" xfId="41539"/>
    <cellStyle name="Notas 6 2 6 2 2 3 2" xfId="41540"/>
    <cellStyle name="Notas 6 2 6 2 2 3 3" xfId="41541"/>
    <cellStyle name="Notas 6 2 6 2 2 3 4" xfId="41542"/>
    <cellStyle name="Notas 6 2 6 2 2 4" xfId="41543"/>
    <cellStyle name="Notas 6 2 6 2 2 5" xfId="41544"/>
    <cellStyle name="Notas 6 2 6 2 2 6" xfId="41545"/>
    <cellStyle name="Notas 6 2 6 2 3" xfId="41546"/>
    <cellStyle name="Notas 6 2 6 2 3 2" xfId="41547"/>
    <cellStyle name="Notas 6 2 6 2 3 2 2" xfId="41548"/>
    <cellStyle name="Notas 6 2 6 2 3 2 3" xfId="41549"/>
    <cellStyle name="Notas 6 2 6 2 3 2 4" xfId="41550"/>
    <cellStyle name="Notas 6 2 6 2 3 3" xfId="41551"/>
    <cellStyle name="Notas 6 2 6 2 3 3 2" xfId="41552"/>
    <cellStyle name="Notas 6 2 6 2 3 3 3" xfId="41553"/>
    <cellStyle name="Notas 6 2 6 2 3 3 4" xfId="41554"/>
    <cellStyle name="Notas 6 2 6 2 3 4" xfId="41555"/>
    <cellStyle name="Notas 6 2 6 2 3 5" xfId="41556"/>
    <cellStyle name="Notas 6 2 6 2 3 6" xfId="41557"/>
    <cellStyle name="Notas 6 2 6 2 4" xfId="41558"/>
    <cellStyle name="Notas 6 2 6 2 5" xfId="41559"/>
    <cellStyle name="Notas 6 2 6 2 6" xfId="41560"/>
    <cellStyle name="Notas 6 2 6 3" xfId="41561"/>
    <cellStyle name="Notas 6 2 6 4" xfId="41562"/>
    <cellStyle name="Notas 6 2 7" xfId="41563"/>
    <cellStyle name="Notas 6 2 7 2" xfId="41564"/>
    <cellStyle name="Notas 6 2 7 2 2" xfId="41565"/>
    <cellStyle name="Notas 6 2 7 2 2 2" xfId="41566"/>
    <cellStyle name="Notas 6 2 7 2 2 2 2" xfId="41567"/>
    <cellStyle name="Notas 6 2 7 2 2 2 3" xfId="41568"/>
    <cellStyle name="Notas 6 2 7 2 2 2 4" xfId="41569"/>
    <cellStyle name="Notas 6 2 7 2 2 3" xfId="41570"/>
    <cellStyle name="Notas 6 2 7 2 2 3 2" xfId="41571"/>
    <cellStyle name="Notas 6 2 7 2 2 3 3" xfId="41572"/>
    <cellStyle name="Notas 6 2 7 2 2 3 4" xfId="41573"/>
    <cellStyle name="Notas 6 2 7 2 2 4" xfId="41574"/>
    <cellStyle name="Notas 6 2 7 2 2 5" xfId="41575"/>
    <cellStyle name="Notas 6 2 7 2 2 6" xfId="41576"/>
    <cellStyle name="Notas 6 2 7 2 3" xfId="41577"/>
    <cellStyle name="Notas 6 2 7 2 3 2" xfId="41578"/>
    <cellStyle name="Notas 6 2 7 2 3 2 2" xfId="41579"/>
    <cellStyle name="Notas 6 2 7 2 3 2 3" xfId="41580"/>
    <cellStyle name="Notas 6 2 7 2 3 2 4" xfId="41581"/>
    <cellStyle name="Notas 6 2 7 2 3 3" xfId="41582"/>
    <cellStyle name="Notas 6 2 7 2 3 3 2" xfId="41583"/>
    <cellStyle name="Notas 6 2 7 2 3 3 3" xfId="41584"/>
    <cellStyle name="Notas 6 2 7 2 3 3 4" xfId="41585"/>
    <cellStyle name="Notas 6 2 7 2 3 4" xfId="41586"/>
    <cellStyle name="Notas 6 2 7 2 3 5" xfId="41587"/>
    <cellStyle name="Notas 6 2 7 2 3 6" xfId="41588"/>
    <cellStyle name="Notas 6 2 7 2 4" xfId="41589"/>
    <cellStyle name="Notas 6 2 7 2 5" xfId="41590"/>
    <cellStyle name="Notas 6 2 7 2 6" xfId="41591"/>
    <cellStyle name="Notas 6 2 7 3" xfId="41592"/>
    <cellStyle name="Notas 6 2 7 4" xfId="41593"/>
    <cellStyle name="Notas 6 2 8" xfId="41594"/>
    <cellStyle name="Notas 6 2 8 2" xfId="41595"/>
    <cellStyle name="Notas 6 2 8 2 2" xfId="41596"/>
    <cellStyle name="Notas 6 2 8 2 2 2" xfId="41597"/>
    <cellStyle name="Notas 6 2 8 2 2 3" xfId="41598"/>
    <cellStyle name="Notas 6 2 8 2 2 4" xfId="41599"/>
    <cellStyle name="Notas 6 2 8 2 3" xfId="41600"/>
    <cellStyle name="Notas 6 2 8 2 3 2" xfId="41601"/>
    <cellStyle name="Notas 6 2 8 2 3 3" xfId="41602"/>
    <cellStyle name="Notas 6 2 8 2 3 4" xfId="41603"/>
    <cellStyle name="Notas 6 2 8 2 4" xfId="41604"/>
    <cellStyle name="Notas 6 2 8 2 5" xfId="41605"/>
    <cellStyle name="Notas 6 2 8 2 6" xfId="41606"/>
    <cellStyle name="Notas 6 2 8 3" xfId="41607"/>
    <cellStyle name="Notas 6 2 8 3 2" xfId="41608"/>
    <cellStyle name="Notas 6 2 8 3 2 2" xfId="41609"/>
    <cellStyle name="Notas 6 2 8 3 2 3" xfId="41610"/>
    <cellStyle name="Notas 6 2 8 3 2 4" xfId="41611"/>
    <cellStyle name="Notas 6 2 8 3 3" xfId="41612"/>
    <cellStyle name="Notas 6 2 8 3 3 2" xfId="41613"/>
    <cellStyle name="Notas 6 2 8 3 3 3" xfId="41614"/>
    <cellStyle name="Notas 6 2 8 3 3 4" xfId="41615"/>
    <cellStyle name="Notas 6 2 8 3 4" xfId="41616"/>
    <cellStyle name="Notas 6 2 8 3 5" xfId="41617"/>
    <cellStyle name="Notas 6 2 8 3 6" xfId="41618"/>
    <cellStyle name="Notas 6 2 8 4" xfId="41619"/>
    <cellStyle name="Notas 6 2 8 4 2" xfId="41620"/>
    <cellStyle name="Notas 6 2 8 4 3" xfId="41621"/>
    <cellStyle name="Notas 6 2 8 4 4" xfId="41622"/>
    <cellStyle name="Notas 6 2 8 5" xfId="41623"/>
    <cellStyle name="Notas 6 2 8 6" xfId="41624"/>
    <cellStyle name="Notas 6 2 9" xfId="41625"/>
    <cellStyle name="Notas 6 2 9 2" xfId="41626"/>
    <cellStyle name="Notas 6 2 9 2 2" xfId="41627"/>
    <cellStyle name="Notas 6 2 9 2 2 2" xfId="41628"/>
    <cellStyle name="Notas 6 2 9 2 2 3" xfId="41629"/>
    <cellStyle name="Notas 6 2 9 2 2 4" xfId="41630"/>
    <cellStyle name="Notas 6 2 9 2 3" xfId="41631"/>
    <cellStyle name="Notas 6 2 9 2 3 2" xfId="41632"/>
    <cellStyle name="Notas 6 2 9 2 3 3" xfId="41633"/>
    <cellStyle name="Notas 6 2 9 2 3 4" xfId="41634"/>
    <cellStyle name="Notas 6 2 9 2 4" xfId="41635"/>
    <cellStyle name="Notas 6 2 9 2 5" xfId="41636"/>
    <cellStyle name="Notas 6 2 9 2 6" xfId="41637"/>
    <cellStyle name="Notas 6 2 9 3" xfId="41638"/>
    <cellStyle name="Notas 6 2 9 3 2" xfId="41639"/>
    <cellStyle name="Notas 6 2 9 3 2 2" xfId="41640"/>
    <cellStyle name="Notas 6 2 9 3 2 3" xfId="41641"/>
    <cellStyle name="Notas 6 2 9 3 2 4" xfId="41642"/>
    <cellStyle name="Notas 6 2 9 3 3" xfId="41643"/>
    <cellStyle name="Notas 6 2 9 3 3 2" xfId="41644"/>
    <cellStyle name="Notas 6 2 9 3 3 3" xfId="41645"/>
    <cellStyle name="Notas 6 2 9 3 3 4" xfId="41646"/>
    <cellStyle name="Notas 6 2 9 3 4" xfId="41647"/>
    <cellStyle name="Notas 6 2 9 3 5" xfId="41648"/>
    <cellStyle name="Notas 6 2 9 3 6" xfId="41649"/>
    <cellStyle name="Notas 6 2 9 4" xfId="41650"/>
    <cellStyle name="Notas 6 2 9 4 2" xfId="41651"/>
    <cellStyle name="Notas 6 2 9 4 3" xfId="41652"/>
    <cellStyle name="Notas 6 2 9 4 4" xfId="41653"/>
    <cellStyle name="Notas 6 2 9 5" xfId="41654"/>
    <cellStyle name="Notas 6 2 9 6" xfId="41655"/>
    <cellStyle name="Notas 6 3" xfId="41656"/>
    <cellStyle name="Notas 6 3 10" xfId="41657"/>
    <cellStyle name="Notas 6 3 10 2" xfId="41658"/>
    <cellStyle name="Notas 6 3 10 2 2" xfId="41659"/>
    <cellStyle name="Notas 6 3 10 2 2 2" xfId="41660"/>
    <cellStyle name="Notas 6 3 10 2 2 3" xfId="41661"/>
    <cellStyle name="Notas 6 3 10 2 2 4" xfId="41662"/>
    <cellStyle name="Notas 6 3 10 2 3" xfId="41663"/>
    <cellStyle name="Notas 6 3 10 2 3 2" xfId="41664"/>
    <cellStyle name="Notas 6 3 10 2 3 3" xfId="41665"/>
    <cellStyle name="Notas 6 3 10 2 3 4" xfId="41666"/>
    <cellStyle name="Notas 6 3 10 2 4" xfId="41667"/>
    <cellStyle name="Notas 6 3 10 2 5" xfId="41668"/>
    <cellStyle name="Notas 6 3 10 2 6" xfId="41669"/>
    <cellStyle name="Notas 6 3 10 3" xfId="41670"/>
    <cellStyle name="Notas 6 3 10 3 2" xfId="41671"/>
    <cellStyle name="Notas 6 3 10 3 2 2" xfId="41672"/>
    <cellStyle name="Notas 6 3 10 3 2 3" xfId="41673"/>
    <cellStyle name="Notas 6 3 10 3 2 4" xfId="41674"/>
    <cellStyle name="Notas 6 3 10 3 3" xfId="41675"/>
    <cellStyle name="Notas 6 3 10 3 3 2" xfId="41676"/>
    <cellStyle name="Notas 6 3 10 3 3 3" xfId="41677"/>
    <cellStyle name="Notas 6 3 10 3 3 4" xfId="41678"/>
    <cellStyle name="Notas 6 3 10 3 4" xfId="41679"/>
    <cellStyle name="Notas 6 3 10 3 5" xfId="41680"/>
    <cellStyle name="Notas 6 3 10 3 6" xfId="41681"/>
    <cellStyle name="Notas 6 3 10 4" xfId="41682"/>
    <cellStyle name="Notas 6 3 10 5" xfId="41683"/>
    <cellStyle name="Notas 6 3 10 6" xfId="41684"/>
    <cellStyle name="Notas 6 3 11" xfId="41685"/>
    <cellStyle name="Notas 6 3 12" xfId="41686"/>
    <cellStyle name="Notas 6 3 2" xfId="41687"/>
    <cellStyle name="Notas 6 3 2 2" xfId="41688"/>
    <cellStyle name="Notas 6 3 2 2 2" xfId="41689"/>
    <cellStyle name="Notas 6 3 2 2 2 2" xfId="41690"/>
    <cellStyle name="Notas 6 3 2 2 2 2 2" xfId="41691"/>
    <cellStyle name="Notas 6 3 2 2 2 2 3" xfId="41692"/>
    <cellStyle name="Notas 6 3 2 2 2 2 4" xfId="41693"/>
    <cellStyle name="Notas 6 3 2 2 2 3" xfId="41694"/>
    <cellStyle name="Notas 6 3 2 2 2 3 2" xfId="41695"/>
    <cellStyle name="Notas 6 3 2 2 2 3 3" xfId="41696"/>
    <cellStyle name="Notas 6 3 2 2 2 3 4" xfId="41697"/>
    <cellStyle name="Notas 6 3 2 2 2 4" xfId="41698"/>
    <cellStyle name="Notas 6 3 2 2 2 5" xfId="41699"/>
    <cellStyle name="Notas 6 3 2 2 2 6" xfId="41700"/>
    <cellStyle name="Notas 6 3 2 2 3" xfId="41701"/>
    <cellStyle name="Notas 6 3 2 2 3 2" xfId="41702"/>
    <cellStyle name="Notas 6 3 2 2 3 2 2" xfId="41703"/>
    <cellStyle name="Notas 6 3 2 2 3 2 3" xfId="41704"/>
    <cellStyle name="Notas 6 3 2 2 3 2 4" xfId="41705"/>
    <cellStyle name="Notas 6 3 2 2 3 3" xfId="41706"/>
    <cellStyle name="Notas 6 3 2 2 3 3 2" xfId="41707"/>
    <cellStyle name="Notas 6 3 2 2 3 3 3" xfId="41708"/>
    <cellStyle name="Notas 6 3 2 2 3 3 4" xfId="41709"/>
    <cellStyle name="Notas 6 3 2 2 3 4" xfId="41710"/>
    <cellStyle name="Notas 6 3 2 2 3 5" xfId="41711"/>
    <cellStyle name="Notas 6 3 2 2 3 6" xfId="41712"/>
    <cellStyle name="Notas 6 3 2 2 4" xfId="41713"/>
    <cellStyle name="Notas 6 3 2 2 5" xfId="41714"/>
    <cellStyle name="Notas 6 3 2 2 6" xfId="41715"/>
    <cellStyle name="Notas 6 3 2 3" xfId="41716"/>
    <cellStyle name="Notas 6 3 2 4" xfId="41717"/>
    <cellStyle name="Notas 6 3 3" xfId="41718"/>
    <cellStyle name="Notas 6 3 3 2" xfId="41719"/>
    <cellStyle name="Notas 6 3 3 2 2" xfId="41720"/>
    <cellStyle name="Notas 6 3 3 2 2 2" xfId="41721"/>
    <cellStyle name="Notas 6 3 3 2 2 2 2" xfId="41722"/>
    <cellStyle name="Notas 6 3 3 2 2 2 3" xfId="41723"/>
    <cellStyle name="Notas 6 3 3 2 2 2 4" xfId="41724"/>
    <cellStyle name="Notas 6 3 3 2 2 3" xfId="41725"/>
    <cellStyle name="Notas 6 3 3 2 2 3 2" xfId="41726"/>
    <cellStyle name="Notas 6 3 3 2 2 3 3" xfId="41727"/>
    <cellStyle name="Notas 6 3 3 2 2 3 4" xfId="41728"/>
    <cellStyle name="Notas 6 3 3 2 2 4" xfId="41729"/>
    <cellStyle name="Notas 6 3 3 2 2 5" xfId="41730"/>
    <cellStyle name="Notas 6 3 3 2 2 6" xfId="41731"/>
    <cellStyle name="Notas 6 3 3 2 3" xfId="41732"/>
    <cellStyle name="Notas 6 3 3 2 3 2" xfId="41733"/>
    <cellStyle name="Notas 6 3 3 2 3 2 2" xfId="41734"/>
    <cellStyle name="Notas 6 3 3 2 3 2 3" xfId="41735"/>
    <cellStyle name="Notas 6 3 3 2 3 2 4" xfId="41736"/>
    <cellStyle name="Notas 6 3 3 2 3 3" xfId="41737"/>
    <cellStyle name="Notas 6 3 3 2 3 3 2" xfId="41738"/>
    <cellStyle name="Notas 6 3 3 2 3 3 3" xfId="41739"/>
    <cellStyle name="Notas 6 3 3 2 3 3 4" xfId="41740"/>
    <cellStyle name="Notas 6 3 3 2 3 4" xfId="41741"/>
    <cellStyle name="Notas 6 3 3 2 3 5" xfId="41742"/>
    <cellStyle name="Notas 6 3 3 2 3 6" xfId="41743"/>
    <cellStyle name="Notas 6 3 3 2 4" xfId="41744"/>
    <cellStyle name="Notas 6 3 3 2 5" xfId="41745"/>
    <cellStyle name="Notas 6 3 3 2 6" xfId="41746"/>
    <cellStyle name="Notas 6 3 3 3" xfId="41747"/>
    <cellStyle name="Notas 6 3 3 4" xfId="41748"/>
    <cellStyle name="Notas 6 3 4" xfId="41749"/>
    <cellStyle name="Notas 6 3 4 2" xfId="41750"/>
    <cellStyle name="Notas 6 3 4 2 2" xfId="41751"/>
    <cellStyle name="Notas 6 3 4 2 2 2" xfId="41752"/>
    <cellStyle name="Notas 6 3 4 2 2 2 2" xfId="41753"/>
    <cellStyle name="Notas 6 3 4 2 2 2 3" xfId="41754"/>
    <cellStyle name="Notas 6 3 4 2 2 2 4" xfId="41755"/>
    <cellStyle name="Notas 6 3 4 2 2 3" xfId="41756"/>
    <cellStyle name="Notas 6 3 4 2 2 3 2" xfId="41757"/>
    <cellStyle name="Notas 6 3 4 2 2 3 3" xfId="41758"/>
    <cellStyle name="Notas 6 3 4 2 2 3 4" xfId="41759"/>
    <cellStyle name="Notas 6 3 4 2 2 4" xfId="41760"/>
    <cellStyle name="Notas 6 3 4 2 2 5" xfId="41761"/>
    <cellStyle name="Notas 6 3 4 2 2 6" xfId="41762"/>
    <cellStyle name="Notas 6 3 4 2 3" xfId="41763"/>
    <cellStyle name="Notas 6 3 4 2 3 2" xfId="41764"/>
    <cellStyle name="Notas 6 3 4 2 3 2 2" xfId="41765"/>
    <cellStyle name="Notas 6 3 4 2 3 2 3" xfId="41766"/>
    <cellStyle name="Notas 6 3 4 2 3 2 4" xfId="41767"/>
    <cellStyle name="Notas 6 3 4 2 3 3" xfId="41768"/>
    <cellStyle name="Notas 6 3 4 2 3 3 2" xfId="41769"/>
    <cellStyle name="Notas 6 3 4 2 3 3 3" xfId="41770"/>
    <cellStyle name="Notas 6 3 4 2 3 3 4" xfId="41771"/>
    <cellStyle name="Notas 6 3 4 2 3 4" xfId="41772"/>
    <cellStyle name="Notas 6 3 4 2 3 5" xfId="41773"/>
    <cellStyle name="Notas 6 3 4 2 3 6" xfId="41774"/>
    <cellStyle name="Notas 6 3 4 2 4" xfId="41775"/>
    <cellStyle name="Notas 6 3 4 2 5" xfId="41776"/>
    <cellStyle name="Notas 6 3 4 2 6" xfId="41777"/>
    <cellStyle name="Notas 6 3 4 3" xfId="41778"/>
    <cellStyle name="Notas 6 3 4 4" xfId="41779"/>
    <cellStyle name="Notas 6 3 5" xfId="41780"/>
    <cellStyle name="Notas 6 3 5 2" xfId="41781"/>
    <cellStyle name="Notas 6 3 5 2 2" xfId="41782"/>
    <cellStyle name="Notas 6 3 5 2 2 2" xfId="41783"/>
    <cellStyle name="Notas 6 3 5 2 2 2 2" xfId="41784"/>
    <cellStyle name="Notas 6 3 5 2 2 2 3" xfId="41785"/>
    <cellStyle name="Notas 6 3 5 2 2 2 4" xfId="41786"/>
    <cellStyle name="Notas 6 3 5 2 2 3" xfId="41787"/>
    <cellStyle name="Notas 6 3 5 2 2 3 2" xfId="41788"/>
    <cellStyle name="Notas 6 3 5 2 2 3 3" xfId="41789"/>
    <cellStyle name="Notas 6 3 5 2 2 3 4" xfId="41790"/>
    <cellStyle name="Notas 6 3 5 2 2 4" xfId="41791"/>
    <cellStyle name="Notas 6 3 5 2 2 5" xfId="41792"/>
    <cellStyle name="Notas 6 3 5 2 2 6" xfId="41793"/>
    <cellStyle name="Notas 6 3 5 2 3" xfId="41794"/>
    <cellStyle name="Notas 6 3 5 2 3 2" xfId="41795"/>
    <cellStyle name="Notas 6 3 5 2 3 2 2" xfId="41796"/>
    <cellStyle name="Notas 6 3 5 2 3 2 3" xfId="41797"/>
    <cellStyle name="Notas 6 3 5 2 3 2 4" xfId="41798"/>
    <cellStyle name="Notas 6 3 5 2 3 3" xfId="41799"/>
    <cellStyle name="Notas 6 3 5 2 3 3 2" xfId="41800"/>
    <cellStyle name="Notas 6 3 5 2 3 3 3" xfId="41801"/>
    <cellStyle name="Notas 6 3 5 2 3 3 4" xfId="41802"/>
    <cellStyle name="Notas 6 3 5 2 3 4" xfId="41803"/>
    <cellStyle name="Notas 6 3 5 2 3 5" xfId="41804"/>
    <cellStyle name="Notas 6 3 5 2 3 6" xfId="41805"/>
    <cellStyle name="Notas 6 3 5 2 4" xfId="41806"/>
    <cellStyle name="Notas 6 3 5 2 5" xfId="41807"/>
    <cellStyle name="Notas 6 3 5 2 6" xfId="41808"/>
    <cellStyle name="Notas 6 3 5 3" xfId="41809"/>
    <cellStyle name="Notas 6 3 5 4" xfId="41810"/>
    <cellStyle name="Notas 6 3 6" xfId="41811"/>
    <cellStyle name="Notas 6 3 6 2" xfId="41812"/>
    <cellStyle name="Notas 6 3 6 2 2" xfId="41813"/>
    <cellStyle name="Notas 6 3 6 2 2 2" xfId="41814"/>
    <cellStyle name="Notas 6 3 6 2 2 3" xfId="41815"/>
    <cellStyle name="Notas 6 3 6 2 2 4" xfId="41816"/>
    <cellStyle name="Notas 6 3 6 2 3" xfId="41817"/>
    <cellStyle name="Notas 6 3 6 2 3 2" xfId="41818"/>
    <cellStyle name="Notas 6 3 6 2 3 3" xfId="41819"/>
    <cellStyle name="Notas 6 3 6 2 3 4" xfId="41820"/>
    <cellStyle name="Notas 6 3 6 2 4" xfId="41821"/>
    <cellStyle name="Notas 6 3 6 2 5" xfId="41822"/>
    <cellStyle name="Notas 6 3 6 2 6" xfId="41823"/>
    <cellStyle name="Notas 6 3 6 3" xfId="41824"/>
    <cellStyle name="Notas 6 3 6 3 2" xfId="41825"/>
    <cellStyle name="Notas 6 3 6 3 2 2" xfId="41826"/>
    <cellStyle name="Notas 6 3 6 3 2 3" xfId="41827"/>
    <cellStyle name="Notas 6 3 6 3 2 4" xfId="41828"/>
    <cellStyle name="Notas 6 3 6 3 3" xfId="41829"/>
    <cellStyle name="Notas 6 3 6 3 3 2" xfId="41830"/>
    <cellStyle name="Notas 6 3 6 3 3 3" xfId="41831"/>
    <cellStyle name="Notas 6 3 6 3 3 4" xfId="41832"/>
    <cellStyle name="Notas 6 3 6 3 4" xfId="41833"/>
    <cellStyle name="Notas 6 3 6 3 5" xfId="41834"/>
    <cellStyle name="Notas 6 3 6 3 6" xfId="41835"/>
    <cellStyle name="Notas 6 3 6 4" xfId="41836"/>
    <cellStyle name="Notas 6 3 6 4 2" xfId="41837"/>
    <cellStyle name="Notas 6 3 6 4 3" xfId="41838"/>
    <cellStyle name="Notas 6 3 6 4 4" xfId="41839"/>
    <cellStyle name="Notas 6 3 6 5" xfId="41840"/>
    <cellStyle name="Notas 6 3 6 6" xfId="41841"/>
    <cellStyle name="Notas 6 3 7" xfId="41842"/>
    <cellStyle name="Notas 6 3 7 2" xfId="41843"/>
    <cellStyle name="Notas 6 3 7 2 2" xfId="41844"/>
    <cellStyle name="Notas 6 3 7 2 2 2" xfId="41845"/>
    <cellStyle name="Notas 6 3 7 2 2 3" xfId="41846"/>
    <cellStyle name="Notas 6 3 7 2 2 4" xfId="41847"/>
    <cellStyle name="Notas 6 3 7 2 3" xfId="41848"/>
    <cellStyle name="Notas 6 3 7 2 3 2" xfId="41849"/>
    <cellStyle name="Notas 6 3 7 2 3 3" xfId="41850"/>
    <cellStyle name="Notas 6 3 7 2 3 4" xfId="41851"/>
    <cellStyle name="Notas 6 3 7 2 4" xfId="41852"/>
    <cellStyle name="Notas 6 3 7 2 5" xfId="41853"/>
    <cellStyle name="Notas 6 3 7 2 6" xfId="41854"/>
    <cellStyle name="Notas 6 3 7 3" xfId="41855"/>
    <cellStyle name="Notas 6 3 7 3 2" xfId="41856"/>
    <cellStyle name="Notas 6 3 7 3 2 2" xfId="41857"/>
    <cellStyle name="Notas 6 3 7 3 2 3" xfId="41858"/>
    <cellStyle name="Notas 6 3 7 3 2 4" xfId="41859"/>
    <cellStyle name="Notas 6 3 7 3 3" xfId="41860"/>
    <cellStyle name="Notas 6 3 7 3 3 2" xfId="41861"/>
    <cellStyle name="Notas 6 3 7 3 3 3" xfId="41862"/>
    <cellStyle name="Notas 6 3 7 3 3 4" xfId="41863"/>
    <cellStyle name="Notas 6 3 7 3 4" xfId="41864"/>
    <cellStyle name="Notas 6 3 7 3 5" xfId="41865"/>
    <cellStyle name="Notas 6 3 7 3 6" xfId="41866"/>
    <cellStyle name="Notas 6 3 7 4" xfId="41867"/>
    <cellStyle name="Notas 6 3 7 4 2" xfId="41868"/>
    <cellStyle name="Notas 6 3 7 4 3" xfId="41869"/>
    <cellStyle name="Notas 6 3 7 4 4" xfId="41870"/>
    <cellStyle name="Notas 6 3 7 5" xfId="41871"/>
    <cellStyle name="Notas 6 3 7 6" xfId="41872"/>
    <cellStyle name="Notas 6 3 8" xfId="41873"/>
    <cellStyle name="Notas 6 3 8 2" xfId="41874"/>
    <cellStyle name="Notas 6 3 8 2 2" xfId="41875"/>
    <cellStyle name="Notas 6 3 8 2 2 2" xfId="41876"/>
    <cellStyle name="Notas 6 3 8 2 2 3" xfId="41877"/>
    <cellStyle name="Notas 6 3 8 2 2 4" xfId="41878"/>
    <cellStyle name="Notas 6 3 8 2 3" xfId="41879"/>
    <cellStyle name="Notas 6 3 8 2 3 2" xfId="41880"/>
    <cellStyle name="Notas 6 3 8 2 3 3" xfId="41881"/>
    <cellStyle name="Notas 6 3 8 2 3 4" xfId="41882"/>
    <cellStyle name="Notas 6 3 8 2 4" xfId="41883"/>
    <cellStyle name="Notas 6 3 8 2 5" xfId="41884"/>
    <cellStyle name="Notas 6 3 8 2 6" xfId="41885"/>
    <cellStyle name="Notas 6 3 8 3" xfId="41886"/>
    <cellStyle name="Notas 6 3 8 3 2" xfId="41887"/>
    <cellStyle name="Notas 6 3 8 3 2 2" xfId="41888"/>
    <cellStyle name="Notas 6 3 8 3 2 3" xfId="41889"/>
    <cellStyle name="Notas 6 3 8 3 2 4" xfId="41890"/>
    <cellStyle name="Notas 6 3 8 3 3" xfId="41891"/>
    <cellStyle name="Notas 6 3 8 3 3 2" xfId="41892"/>
    <cellStyle name="Notas 6 3 8 3 3 3" xfId="41893"/>
    <cellStyle name="Notas 6 3 8 3 3 4" xfId="41894"/>
    <cellStyle name="Notas 6 3 8 3 4" xfId="41895"/>
    <cellStyle name="Notas 6 3 8 3 5" xfId="41896"/>
    <cellStyle name="Notas 6 3 8 3 6" xfId="41897"/>
    <cellStyle name="Notas 6 3 8 4" xfId="41898"/>
    <cellStyle name="Notas 6 3 8 4 2" xfId="41899"/>
    <cellStyle name="Notas 6 3 8 4 3" xfId="41900"/>
    <cellStyle name="Notas 6 3 8 4 4" xfId="41901"/>
    <cellStyle name="Notas 6 3 8 5" xfId="41902"/>
    <cellStyle name="Notas 6 3 8 6" xfId="41903"/>
    <cellStyle name="Notas 6 3 9" xfId="41904"/>
    <cellStyle name="Notas 6 3 9 2" xfId="41905"/>
    <cellStyle name="Notas 6 3 9 2 2" xfId="41906"/>
    <cellStyle name="Notas 6 3 9 2 2 2" xfId="41907"/>
    <cellStyle name="Notas 6 3 9 2 2 3" xfId="41908"/>
    <cellStyle name="Notas 6 3 9 2 2 4" xfId="41909"/>
    <cellStyle name="Notas 6 3 9 2 3" xfId="41910"/>
    <cellStyle name="Notas 6 3 9 2 3 2" xfId="41911"/>
    <cellStyle name="Notas 6 3 9 2 3 3" xfId="41912"/>
    <cellStyle name="Notas 6 3 9 2 3 4" xfId="41913"/>
    <cellStyle name="Notas 6 3 9 2 4" xfId="41914"/>
    <cellStyle name="Notas 6 3 9 2 5" xfId="41915"/>
    <cellStyle name="Notas 6 3 9 2 6" xfId="41916"/>
    <cellStyle name="Notas 6 3 9 3" xfId="41917"/>
    <cellStyle name="Notas 6 3 9 3 2" xfId="41918"/>
    <cellStyle name="Notas 6 3 9 3 2 2" xfId="41919"/>
    <cellStyle name="Notas 6 3 9 3 2 3" xfId="41920"/>
    <cellStyle name="Notas 6 3 9 3 2 4" xfId="41921"/>
    <cellStyle name="Notas 6 3 9 3 3" xfId="41922"/>
    <cellStyle name="Notas 6 3 9 3 3 2" xfId="41923"/>
    <cellStyle name="Notas 6 3 9 3 3 3" xfId="41924"/>
    <cellStyle name="Notas 6 3 9 3 3 4" xfId="41925"/>
    <cellStyle name="Notas 6 3 9 3 4" xfId="41926"/>
    <cellStyle name="Notas 6 3 9 3 5" xfId="41927"/>
    <cellStyle name="Notas 6 3 9 3 6" xfId="41928"/>
    <cellStyle name="Notas 6 3 9 4" xfId="41929"/>
    <cellStyle name="Notas 6 3 9 4 2" xfId="41930"/>
    <cellStyle name="Notas 6 3 9 4 3" xfId="41931"/>
    <cellStyle name="Notas 6 3 9 4 4" xfId="41932"/>
    <cellStyle name="Notas 6 3 9 5" xfId="41933"/>
    <cellStyle name="Notas 6 3 9 6" xfId="41934"/>
    <cellStyle name="Notas 6 4" xfId="41935"/>
    <cellStyle name="Notas 6 4 10" xfId="41936"/>
    <cellStyle name="Notas 6 4 10 2" xfId="41937"/>
    <cellStyle name="Notas 6 4 10 2 2" xfId="41938"/>
    <cellStyle name="Notas 6 4 10 2 2 2" xfId="41939"/>
    <cellStyle name="Notas 6 4 10 2 2 3" xfId="41940"/>
    <cellStyle name="Notas 6 4 10 2 2 4" xfId="41941"/>
    <cellStyle name="Notas 6 4 10 2 3" xfId="41942"/>
    <cellStyle name="Notas 6 4 10 2 3 2" xfId="41943"/>
    <cellStyle name="Notas 6 4 10 2 3 3" xfId="41944"/>
    <cellStyle name="Notas 6 4 10 2 3 4" xfId="41945"/>
    <cellStyle name="Notas 6 4 10 2 4" xfId="41946"/>
    <cellStyle name="Notas 6 4 10 2 5" xfId="41947"/>
    <cellStyle name="Notas 6 4 10 2 6" xfId="41948"/>
    <cellStyle name="Notas 6 4 10 3" xfId="41949"/>
    <cellStyle name="Notas 6 4 10 3 2" xfId="41950"/>
    <cellStyle name="Notas 6 4 10 3 2 2" xfId="41951"/>
    <cellStyle name="Notas 6 4 10 3 2 3" xfId="41952"/>
    <cellStyle name="Notas 6 4 10 3 2 4" xfId="41953"/>
    <cellStyle name="Notas 6 4 10 3 3" xfId="41954"/>
    <cellStyle name="Notas 6 4 10 3 3 2" xfId="41955"/>
    <cellStyle name="Notas 6 4 10 3 3 3" xfId="41956"/>
    <cellStyle name="Notas 6 4 10 3 3 4" xfId="41957"/>
    <cellStyle name="Notas 6 4 10 3 4" xfId="41958"/>
    <cellStyle name="Notas 6 4 10 3 5" xfId="41959"/>
    <cellStyle name="Notas 6 4 10 3 6" xfId="41960"/>
    <cellStyle name="Notas 6 4 10 4" xfId="41961"/>
    <cellStyle name="Notas 6 4 10 5" xfId="41962"/>
    <cellStyle name="Notas 6 4 10 6" xfId="41963"/>
    <cellStyle name="Notas 6 4 11" xfId="41964"/>
    <cellStyle name="Notas 6 4 12" xfId="41965"/>
    <cellStyle name="Notas 6 4 2" xfId="41966"/>
    <cellStyle name="Notas 6 4 2 2" xfId="41967"/>
    <cellStyle name="Notas 6 4 2 2 2" xfId="41968"/>
    <cellStyle name="Notas 6 4 2 2 2 2" xfId="41969"/>
    <cellStyle name="Notas 6 4 2 2 2 2 2" xfId="41970"/>
    <cellStyle name="Notas 6 4 2 2 2 2 3" xfId="41971"/>
    <cellStyle name="Notas 6 4 2 2 2 2 4" xfId="41972"/>
    <cellStyle name="Notas 6 4 2 2 2 3" xfId="41973"/>
    <cellStyle name="Notas 6 4 2 2 2 3 2" xfId="41974"/>
    <cellStyle name="Notas 6 4 2 2 2 3 3" xfId="41975"/>
    <cellStyle name="Notas 6 4 2 2 2 3 4" xfId="41976"/>
    <cellStyle name="Notas 6 4 2 2 2 4" xfId="41977"/>
    <cellStyle name="Notas 6 4 2 2 2 5" xfId="41978"/>
    <cellStyle name="Notas 6 4 2 2 2 6" xfId="41979"/>
    <cellStyle name="Notas 6 4 2 2 3" xfId="41980"/>
    <cellStyle name="Notas 6 4 2 2 3 2" xfId="41981"/>
    <cellStyle name="Notas 6 4 2 2 3 2 2" xfId="41982"/>
    <cellStyle name="Notas 6 4 2 2 3 2 3" xfId="41983"/>
    <cellStyle name="Notas 6 4 2 2 3 2 4" xfId="41984"/>
    <cellStyle name="Notas 6 4 2 2 3 3" xfId="41985"/>
    <cellStyle name="Notas 6 4 2 2 3 3 2" xfId="41986"/>
    <cellStyle name="Notas 6 4 2 2 3 3 3" xfId="41987"/>
    <cellStyle name="Notas 6 4 2 2 3 3 4" xfId="41988"/>
    <cellStyle name="Notas 6 4 2 2 3 4" xfId="41989"/>
    <cellStyle name="Notas 6 4 2 2 3 5" xfId="41990"/>
    <cellStyle name="Notas 6 4 2 2 3 6" xfId="41991"/>
    <cellStyle name="Notas 6 4 2 2 4" xfId="41992"/>
    <cellStyle name="Notas 6 4 2 2 5" xfId="41993"/>
    <cellStyle name="Notas 6 4 2 2 6" xfId="41994"/>
    <cellStyle name="Notas 6 4 2 3" xfId="41995"/>
    <cellStyle name="Notas 6 4 2 4" xfId="41996"/>
    <cellStyle name="Notas 6 4 3" xfId="41997"/>
    <cellStyle name="Notas 6 4 3 2" xfId="41998"/>
    <cellStyle name="Notas 6 4 3 2 2" xfId="41999"/>
    <cellStyle name="Notas 6 4 3 2 2 2" xfId="42000"/>
    <cellStyle name="Notas 6 4 3 2 2 2 2" xfId="42001"/>
    <cellStyle name="Notas 6 4 3 2 2 2 3" xfId="42002"/>
    <cellStyle name="Notas 6 4 3 2 2 2 4" xfId="42003"/>
    <cellStyle name="Notas 6 4 3 2 2 3" xfId="42004"/>
    <cellStyle name="Notas 6 4 3 2 2 3 2" xfId="42005"/>
    <cellStyle name="Notas 6 4 3 2 2 3 3" xfId="42006"/>
    <cellStyle name="Notas 6 4 3 2 2 3 4" xfId="42007"/>
    <cellStyle name="Notas 6 4 3 2 2 4" xfId="42008"/>
    <cellStyle name="Notas 6 4 3 2 2 5" xfId="42009"/>
    <cellStyle name="Notas 6 4 3 2 2 6" xfId="42010"/>
    <cellStyle name="Notas 6 4 3 2 3" xfId="42011"/>
    <cellStyle name="Notas 6 4 3 2 3 2" xfId="42012"/>
    <cellStyle name="Notas 6 4 3 2 3 2 2" xfId="42013"/>
    <cellStyle name="Notas 6 4 3 2 3 2 3" xfId="42014"/>
    <cellStyle name="Notas 6 4 3 2 3 2 4" xfId="42015"/>
    <cellStyle name="Notas 6 4 3 2 3 3" xfId="42016"/>
    <cellStyle name="Notas 6 4 3 2 3 3 2" xfId="42017"/>
    <cellStyle name="Notas 6 4 3 2 3 3 3" xfId="42018"/>
    <cellStyle name="Notas 6 4 3 2 3 3 4" xfId="42019"/>
    <cellStyle name="Notas 6 4 3 2 3 4" xfId="42020"/>
    <cellStyle name="Notas 6 4 3 2 3 5" xfId="42021"/>
    <cellStyle name="Notas 6 4 3 2 3 6" xfId="42022"/>
    <cellStyle name="Notas 6 4 3 2 4" xfId="42023"/>
    <cellStyle name="Notas 6 4 3 2 5" xfId="42024"/>
    <cellStyle name="Notas 6 4 3 2 6" xfId="42025"/>
    <cellStyle name="Notas 6 4 3 3" xfId="42026"/>
    <cellStyle name="Notas 6 4 3 4" xfId="42027"/>
    <cellStyle name="Notas 6 4 4" xfId="42028"/>
    <cellStyle name="Notas 6 4 4 2" xfId="42029"/>
    <cellStyle name="Notas 6 4 4 2 2" xfId="42030"/>
    <cellStyle name="Notas 6 4 4 2 2 2" xfId="42031"/>
    <cellStyle name="Notas 6 4 4 2 2 2 2" xfId="42032"/>
    <cellStyle name="Notas 6 4 4 2 2 2 3" xfId="42033"/>
    <cellStyle name="Notas 6 4 4 2 2 2 4" xfId="42034"/>
    <cellStyle name="Notas 6 4 4 2 2 3" xfId="42035"/>
    <cellStyle name="Notas 6 4 4 2 2 3 2" xfId="42036"/>
    <cellStyle name="Notas 6 4 4 2 2 3 3" xfId="42037"/>
    <cellStyle name="Notas 6 4 4 2 2 3 4" xfId="42038"/>
    <cellStyle name="Notas 6 4 4 2 2 4" xfId="42039"/>
    <cellStyle name="Notas 6 4 4 2 2 5" xfId="42040"/>
    <cellStyle name="Notas 6 4 4 2 2 6" xfId="42041"/>
    <cellStyle name="Notas 6 4 4 2 3" xfId="42042"/>
    <cellStyle name="Notas 6 4 4 2 3 2" xfId="42043"/>
    <cellStyle name="Notas 6 4 4 2 3 2 2" xfId="42044"/>
    <cellStyle name="Notas 6 4 4 2 3 2 3" xfId="42045"/>
    <cellStyle name="Notas 6 4 4 2 3 2 4" xfId="42046"/>
    <cellStyle name="Notas 6 4 4 2 3 3" xfId="42047"/>
    <cellStyle name="Notas 6 4 4 2 3 3 2" xfId="42048"/>
    <cellStyle name="Notas 6 4 4 2 3 3 3" xfId="42049"/>
    <cellStyle name="Notas 6 4 4 2 3 3 4" xfId="42050"/>
    <cellStyle name="Notas 6 4 4 2 3 4" xfId="42051"/>
    <cellStyle name="Notas 6 4 4 2 3 5" xfId="42052"/>
    <cellStyle name="Notas 6 4 4 2 3 6" xfId="42053"/>
    <cellStyle name="Notas 6 4 4 2 4" xfId="42054"/>
    <cellStyle name="Notas 6 4 4 2 5" xfId="42055"/>
    <cellStyle name="Notas 6 4 4 2 6" xfId="42056"/>
    <cellStyle name="Notas 6 4 4 3" xfId="42057"/>
    <cellStyle name="Notas 6 4 4 4" xfId="42058"/>
    <cellStyle name="Notas 6 4 5" xfId="42059"/>
    <cellStyle name="Notas 6 4 5 2" xfId="42060"/>
    <cellStyle name="Notas 6 4 5 2 2" xfId="42061"/>
    <cellStyle name="Notas 6 4 5 2 2 2" xfId="42062"/>
    <cellStyle name="Notas 6 4 5 2 2 2 2" xfId="42063"/>
    <cellStyle name="Notas 6 4 5 2 2 2 3" xfId="42064"/>
    <cellStyle name="Notas 6 4 5 2 2 2 4" xfId="42065"/>
    <cellStyle name="Notas 6 4 5 2 2 3" xfId="42066"/>
    <cellStyle name="Notas 6 4 5 2 2 3 2" xfId="42067"/>
    <cellStyle name="Notas 6 4 5 2 2 3 3" xfId="42068"/>
    <cellStyle name="Notas 6 4 5 2 2 3 4" xfId="42069"/>
    <cellStyle name="Notas 6 4 5 2 2 4" xfId="42070"/>
    <cellStyle name="Notas 6 4 5 2 2 5" xfId="42071"/>
    <cellStyle name="Notas 6 4 5 2 2 6" xfId="42072"/>
    <cellStyle name="Notas 6 4 5 2 3" xfId="42073"/>
    <cellStyle name="Notas 6 4 5 2 3 2" xfId="42074"/>
    <cellStyle name="Notas 6 4 5 2 3 2 2" xfId="42075"/>
    <cellStyle name="Notas 6 4 5 2 3 2 3" xfId="42076"/>
    <cellStyle name="Notas 6 4 5 2 3 2 4" xfId="42077"/>
    <cellStyle name="Notas 6 4 5 2 3 3" xfId="42078"/>
    <cellStyle name="Notas 6 4 5 2 3 3 2" xfId="42079"/>
    <cellStyle name="Notas 6 4 5 2 3 3 3" xfId="42080"/>
    <cellStyle name="Notas 6 4 5 2 3 3 4" xfId="42081"/>
    <cellStyle name="Notas 6 4 5 2 3 4" xfId="42082"/>
    <cellStyle name="Notas 6 4 5 2 3 5" xfId="42083"/>
    <cellStyle name="Notas 6 4 5 2 3 6" xfId="42084"/>
    <cellStyle name="Notas 6 4 5 2 4" xfId="42085"/>
    <cellStyle name="Notas 6 4 5 2 5" xfId="42086"/>
    <cellStyle name="Notas 6 4 5 2 6" xfId="42087"/>
    <cellStyle name="Notas 6 4 5 3" xfId="42088"/>
    <cellStyle name="Notas 6 4 5 4" xfId="42089"/>
    <cellStyle name="Notas 6 4 6" xfId="42090"/>
    <cellStyle name="Notas 6 4 6 2" xfId="42091"/>
    <cellStyle name="Notas 6 4 6 2 2" xfId="42092"/>
    <cellStyle name="Notas 6 4 6 2 2 2" xfId="42093"/>
    <cellStyle name="Notas 6 4 6 2 2 3" xfId="42094"/>
    <cellStyle name="Notas 6 4 6 2 2 4" xfId="42095"/>
    <cellStyle name="Notas 6 4 6 2 3" xfId="42096"/>
    <cellStyle name="Notas 6 4 6 2 3 2" xfId="42097"/>
    <cellStyle name="Notas 6 4 6 2 3 3" xfId="42098"/>
    <cellStyle name="Notas 6 4 6 2 3 4" xfId="42099"/>
    <cellStyle name="Notas 6 4 6 2 4" xfId="42100"/>
    <cellStyle name="Notas 6 4 6 2 5" xfId="42101"/>
    <cellStyle name="Notas 6 4 6 2 6" xfId="42102"/>
    <cellStyle name="Notas 6 4 6 3" xfId="42103"/>
    <cellStyle name="Notas 6 4 6 3 2" xfId="42104"/>
    <cellStyle name="Notas 6 4 6 3 2 2" xfId="42105"/>
    <cellStyle name="Notas 6 4 6 3 2 3" xfId="42106"/>
    <cellStyle name="Notas 6 4 6 3 2 4" xfId="42107"/>
    <cellStyle name="Notas 6 4 6 3 3" xfId="42108"/>
    <cellStyle name="Notas 6 4 6 3 3 2" xfId="42109"/>
    <cellStyle name="Notas 6 4 6 3 3 3" xfId="42110"/>
    <cellStyle name="Notas 6 4 6 3 3 4" xfId="42111"/>
    <cellStyle name="Notas 6 4 6 3 4" xfId="42112"/>
    <cellStyle name="Notas 6 4 6 3 5" xfId="42113"/>
    <cellStyle name="Notas 6 4 6 3 6" xfId="42114"/>
    <cellStyle name="Notas 6 4 6 4" xfId="42115"/>
    <cellStyle name="Notas 6 4 6 4 2" xfId="42116"/>
    <cellStyle name="Notas 6 4 6 4 3" xfId="42117"/>
    <cellStyle name="Notas 6 4 6 4 4" xfId="42118"/>
    <cellStyle name="Notas 6 4 6 5" xfId="42119"/>
    <cellStyle name="Notas 6 4 6 6" xfId="42120"/>
    <cellStyle name="Notas 6 4 7" xfId="42121"/>
    <cellStyle name="Notas 6 4 7 2" xfId="42122"/>
    <cellStyle name="Notas 6 4 7 2 2" xfId="42123"/>
    <cellStyle name="Notas 6 4 7 2 2 2" xfId="42124"/>
    <cellStyle name="Notas 6 4 7 2 2 3" xfId="42125"/>
    <cellStyle name="Notas 6 4 7 2 2 4" xfId="42126"/>
    <cellStyle name="Notas 6 4 7 2 3" xfId="42127"/>
    <cellStyle name="Notas 6 4 7 2 3 2" xfId="42128"/>
    <cellStyle name="Notas 6 4 7 2 3 3" xfId="42129"/>
    <cellStyle name="Notas 6 4 7 2 3 4" xfId="42130"/>
    <cellStyle name="Notas 6 4 7 2 4" xfId="42131"/>
    <cellStyle name="Notas 6 4 7 2 5" xfId="42132"/>
    <cellStyle name="Notas 6 4 7 2 6" xfId="42133"/>
    <cellStyle name="Notas 6 4 7 3" xfId="42134"/>
    <cellStyle name="Notas 6 4 7 3 2" xfId="42135"/>
    <cellStyle name="Notas 6 4 7 3 2 2" xfId="42136"/>
    <cellStyle name="Notas 6 4 7 3 2 3" xfId="42137"/>
    <cellStyle name="Notas 6 4 7 3 2 4" xfId="42138"/>
    <cellStyle name="Notas 6 4 7 3 3" xfId="42139"/>
    <cellStyle name="Notas 6 4 7 3 3 2" xfId="42140"/>
    <cellStyle name="Notas 6 4 7 3 3 3" xfId="42141"/>
    <cellStyle name="Notas 6 4 7 3 3 4" xfId="42142"/>
    <cellStyle name="Notas 6 4 7 3 4" xfId="42143"/>
    <cellStyle name="Notas 6 4 7 3 5" xfId="42144"/>
    <cellStyle name="Notas 6 4 7 3 6" xfId="42145"/>
    <cellStyle name="Notas 6 4 7 4" xfId="42146"/>
    <cellStyle name="Notas 6 4 7 4 2" xfId="42147"/>
    <cellStyle name="Notas 6 4 7 4 3" xfId="42148"/>
    <cellStyle name="Notas 6 4 7 4 4" xfId="42149"/>
    <cellStyle name="Notas 6 4 7 5" xfId="42150"/>
    <cellStyle name="Notas 6 4 7 6" xfId="42151"/>
    <cellStyle name="Notas 6 4 8" xfId="42152"/>
    <cellStyle name="Notas 6 4 8 2" xfId="42153"/>
    <cellStyle name="Notas 6 4 8 2 2" xfId="42154"/>
    <cellStyle name="Notas 6 4 8 2 2 2" xfId="42155"/>
    <cellStyle name="Notas 6 4 8 2 2 3" xfId="42156"/>
    <cellStyle name="Notas 6 4 8 2 2 4" xfId="42157"/>
    <cellStyle name="Notas 6 4 8 2 3" xfId="42158"/>
    <cellStyle name="Notas 6 4 8 2 3 2" xfId="42159"/>
    <cellStyle name="Notas 6 4 8 2 3 3" xfId="42160"/>
    <cellStyle name="Notas 6 4 8 2 3 4" xfId="42161"/>
    <cellStyle name="Notas 6 4 8 2 4" xfId="42162"/>
    <cellStyle name="Notas 6 4 8 2 5" xfId="42163"/>
    <cellStyle name="Notas 6 4 8 2 6" xfId="42164"/>
    <cellStyle name="Notas 6 4 8 3" xfId="42165"/>
    <cellStyle name="Notas 6 4 8 3 2" xfId="42166"/>
    <cellStyle name="Notas 6 4 8 3 2 2" xfId="42167"/>
    <cellStyle name="Notas 6 4 8 3 2 3" xfId="42168"/>
    <cellStyle name="Notas 6 4 8 3 2 4" xfId="42169"/>
    <cellStyle name="Notas 6 4 8 3 3" xfId="42170"/>
    <cellStyle name="Notas 6 4 8 3 3 2" xfId="42171"/>
    <cellStyle name="Notas 6 4 8 3 3 3" xfId="42172"/>
    <cellStyle name="Notas 6 4 8 3 3 4" xfId="42173"/>
    <cellStyle name="Notas 6 4 8 3 4" xfId="42174"/>
    <cellStyle name="Notas 6 4 8 3 5" xfId="42175"/>
    <cellStyle name="Notas 6 4 8 3 6" xfId="42176"/>
    <cellStyle name="Notas 6 4 8 4" xfId="42177"/>
    <cellStyle name="Notas 6 4 8 4 2" xfId="42178"/>
    <cellStyle name="Notas 6 4 8 4 3" xfId="42179"/>
    <cellStyle name="Notas 6 4 8 4 4" xfId="42180"/>
    <cellStyle name="Notas 6 4 8 5" xfId="42181"/>
    <cellStyle name="Notas 6 4 8 6" xfId="42182"/>
    <cellStyle name="Notas 6 4 9" xfId="42183"/>
    <cellStyle name="Notas 6 4 9 2" xfId="42184"/>
    <cellStyle name="Notas 6 4 9 2 2" xfId="42185"/>
    <cellStyle name="Notas 6 4 9 2 2 2" xfId="42186"/>
    <cellStyle name="Notas 6 4 9 2 2 3" xfId="42187"/>
    <cellStyle name="Notas 6 4 9 2 2 4" xfId="42188"/>
    <cellStyle name="Notas 6 4 9 2 3" xfId="42189"/>
    <cellStyle name="Notas 6 4 9 2 3 2" xfId="42190"/>
    <cellStyle name="Notas 6 4 9 2 3 3" xfId="42191"/>
    <cellStyle name="Notas 6 4 9 2 3 4" xfId="42192"/>
    <cellStyle name="Notas 6 4 9 2 4" xfId="42193"/>
    <cellStyle name="Notas 6 4 9 2 5" xfId="42194"/>
    <cellStyle name="Notas 6 4 9 2 6" xfId="42195"/>
    <cellStyle name="Notas 6 4 9 3" xfId="42196"/>
    <cellStyle name="Notas 6 4 9 3 2" xfId="42197"/>
    <cellStyle name="Notas 6 4 9 3 2 2" xfId="42198"/>
    <cellStyle name="Notas 6 4 9 3 2 3" xfId="42199"/>
    <cellStyle name="Notas 6 4 9 3 2 4" xfId="42200"/>
    <cellStyle name="Notas 6 4 9 3 3" xfId="42201"/>
    <cellStyle name="Notas 6 4 9 3 3 2" xfId="42202"/>
    <cellStyle name="Notas 6 4 9 3 3 3" xfId="42203"/>
    <cellStyle name="Notas 6 4 9 3 3 4" xfId="42204"/>
    <cellStyle name="Notas 6 4 9 3 4" xfId="42205"/>
    <cellStyle name="Notas 6 4 9 3 5" xfId="42206"/>
    <cellStyle name="Notas 6 4 9 3 6" xfId="42207"/>
    <cellStyle name="Notas 6 4 9 4" xfId="42208"/>
    <cellStyle name="Notas 6 4 9 4 2" xfId="42209"/>
    <cellStyle name="Notas 6 4 9 4 3" xfId="42210"/>
    <cellStyle name="Notas 6 4 9 4 4" xfId="42211"/>
    <cellStyle name="Notas 6 4 9 5" xfId="42212"/>
    <cellStyle name="Notas 6 4 9 6" xfId="42213"/>
    <cellStyle name="Notas 6 5" xfId="42214"/>
    <cellStyle name="Notas 6 5 2" xfId="42215"/>
    <cellStyle name="Notas 6 5 2 2" xfId="42216"/>
    <cellStyle name="Notas 6 5 2 2 2" xfId="42217"/>
    <cellStyle name="Notas 6 5 2 2 2 2" xfId="42218"/>
    <cellStyle name="Notas 6 5 2 2 2 3" xfId="42219"/>
    <cellStyle name="Notas 6 5 2 2 2 4" xfId="42220"/>
    <cellStyle name="Notas 6 5 2 2 3" xfId="42221"/>
    <cellStyle name="Notas 6 5 2 2 3 2" xfId="42222"/>
    <cellStyle name="Notas 6 5 2 2 3 3" xfId="42223"/>
    <cellStyle name="Notas 6 5 2 2 3 4" xfId="42224"/>
    <cellStyle name="Notas 6 5 2 2 4" xfId="42225"/>
    <cellStyle name="Notas 6 5 2 2 5" xfId="42226"/>
    <cellStyle name="Notas 6 5 2 2 6" xfId="42227"/>
    <cellStyle name="Notas 6 5 2 3" xfId="42228"/>
    <cellStyle name="Notas 6 5 2 3 2" xfId="42229"/>
    <cellStyle name="Notas 6 5 2 3 2 2" xfId="42230"/>
    <cellStyle name="Notas 6 5 2 3 2 3" xfId="42231"/>
    <cellStyle name="Notas 6 5 2 3 2 4" xfId="42232"/>
    <cellStyle name="Notas 6 5 2 3 3" xfId="42233"/>
    <cellStyle name="Notas 6 5 2 3 3 2" xfId="42234"/>
    <cellStyle name="Notas 6 5 2 3 3 3" xfId="42235"/>
    <cellStyle name="Notas 6 5 2 3 3 4" xfId="42236"/>
    <cellStyle name="Notas 6 5 2 3 4" xfId="42237"/>
    <cellStyle name="Notas 6 5 2 3 5" xfId="42238"/>
    <cellStyle name="Notas 6 5 2 3 6" xfId="42239"/>
    <cellStyle name="Notas 6 5 2 4" xfId="42240"/>
    <cellStyle name="Notas 6 5 2 5" xfId="42241"/>
    <cellStyle name="Notas 6 5 2 6" xfId="42242"/>
    <cellStyle name="Notas 6 5 3" xfId="42243"/>
    <cellStyle name="Notas 6 5 4" xfId="42244"/>
    <cellStyle name="Notas 6 6" xfId="42245"/>
    <cellStyle name="Notas 6 6 2" xfId="42246"/>
    <cellStyle name="Notas 6 6 2 2" xfId="42247"/>
    <cellStyle name="Notas 6 6 2 2 2" xfId="42248"/>
    <cellStyle name="Notas 6 6 2 2 2 2" xfId="42249"/>
    <cellStyle name="Notas 6 6 2 2 2 3" xfId="42250"/>
    <cellStyle name="Notas 6 6 2 2 2 4" xfId="42251"/>
    <cellStyle name="Notas 6 6 2 2 3" xfId="42252"/>
    <cellStyle name="Notas 6 6 2 2 3 2" xfId="42253"/>
    <cellStyle name="Notas 6 6 2 2 3 3" xfId="42254"/>
    <cellStyle name="Notas 6 6 2 2 3 4" xfId="42255"/>
    <cellStyle name="Notas 6 6 2 2 4" xfId="42256"/>
    <cellStyle name="Notas 6 6 2 2 5" xfId="42257"/>
    <cellStyle name="Notas 6 6 2 2 6" xfId="42258"/>
    <cellStyle name="Notas 6 6 2 3" xfId="42259"/>
    <cellStyle name="Notas 6 6 2 3 2" xfId="42260"/>
    <cellStyle name="Notas 6 6 2 3 2 2" xfId="42261"/>
    <cellStyle name="Notas 6 6 2 3 2 3" xfId="42262"/>
    <cellStyle name="Notas 6 6 2 3 2 4" xfId="42263"/>
    <cellStyle name="Notas 6 6 2 3 3" xfId="42264"/>
    <cellStyle name="Notas 6 6 2 3 3 2" xfId="42265"/>
    <cellStyle name="Notas 6 6 2 3 3 3" xfId="42266"/>
    <cellStyle name="Notas 6 6 2 3 3 4" xfId="42267"/>
    <cellStyle name="Notas 6 6 2 3 4" xfId="42268"/>
    <cellStyle name="Notas 6 6 2 3 5" xfId="42269"/>
    <cellStyle name="Notas 6 6 2 3 6" xfId="42270"/>
    <cellStyle name="Notas 6 6 2 4" xfId="42271"/>
    <cellStyle name="Notas 6 6 2 5" xfId="42272"/>
    <cellStyle name="Notas 6 6 2 6" xfId="42273"/>
    <cellStyle name="Notas 6 6 3" xfId="42274"/>
    <cellStyle name="Notas 6 6 4" xfId="42275"/>
    <cellStyle name="Notas 6 7" xfId="42276"/>
    <cellStyle name="Notas 6 7 2" xfId="42277"/>
    <cellStyle name="Notas 6 7 2 2" xfId="42278"/>
    <cellStyle name="Notas 6 7 2 2 2" xfId="42279"/>
    <cellStyle name="Notas 6 7 2 2 2 2" xfId="42280"/>
    <cellStyle name="Notas 6 7 2 2 2 3" xfId="42281"/>
    <cellStyle name="Notas 6 7 2 2 2 4" xfId="42282"/>
    <cellStyle name="Notas 6 7 2 2 3" xfId="42283"/>
    <cellStyle name="Notas 6 7 2 2 3 2" xfId="42284"/>
    <cellStyle name="Notas 6 7 2 2 3 3" xfId="42285"/>
    <cellStyle name="Notas 6 7 2 2 3 4" xfId="42286"/>
    <cellStyle name="Notas 6 7 2 2 4" xfId="42287"/>
    <cellStyle name="Notas 6 7 2 2 5" xfId="42288"/>
    <cellStyle name="Notas 6 7 2 2 6" xfId="42289"/>
    <cellStyle name="Notas 6 7 2 3" xfId="42290"/>
    <cellStyle name="Notas 6 7 2 3 2" xfId="42291"/>
    <cellStyle name="Notas 6 7 2 3 2 2" xfId="42292"/>
    <cellStyle name="Notas 6 7 2 3 2 3" xfId="42293"/>
    <cellStyle name="Notas 6 7 2 3 2 4" xfId="42294"/>
    <cellStyle name="Notas 6 7 2 3 3" xfId="42295"/>
    <cellStyle name="Notas 6 7 2 3 3 2" xfId="42296"/>
    <cellStyle name="Notas 6 7 2 3 3 3" xfId="42297"/>
    <cellStyle name="Notas 6 7 2 3 3 4" xfId="42298"/>
    <cellStyle name="Notas 6 7 2 3 4" xfId="42299"/>
    <cellStyle name="Notas 6 7 2 3 5" xfId="42300"/>
    <cellStyle name="Notas 6 7 2 3 6" xfId="42301"/>
    <cellStyle name="Notas 6 7 2 4" xfId="42302"/>
    <cellStyle name="Notas 6 7 2 5" xfId="42303"/>
    <cellStyle name="Notas 6 7 2 6" xfId="42304"/>
    <cellStyle name="Notas 6 7 3" xfId="42305"/>
    <cellStyle name="Notas 6 7 4" xfId="42306"/>
    <cellStyle name="Notas 6 8" xfId="42307"/>
    <cellStyle name="Notas 6 8 2" xfId="42308"/>
    <cellStyle name="Notas 6 8 2 2" xfId="42309"/>
    <cellStyle name="Notas 6 8 2 2 2" xfId="42310"/>
    <cellStyle name="Notas 6 8 2 2 2 2" xfId="42311"/>
    <cellStyle name="Notas 6 8 2 2 2 3" xfId="42312"/>
    <cellStyle name="Notas 6 8 2 2 2 4" xfId="42313"/>
    <cellStyle name="Notas 6 8 2 2 3" xfId="42314"/>
    <cellStyle name="Notas 6 8 2 2 3 2" xfId="42315"/>
    <cellStyle name="Notas 6 8 2 2 3 3" xfId="42316"/>
    <cellStyle name="Notas 6 8 2 2 3 4" xfId="42317"/>
    <cellStyle name="Notas 6 8 2 2 4" xfId="42318"/>
    <cellStyle name="Notas 6 8 2 2 5" xfId="42319"/>
    <cellStyle name="Notas 6 8 2 2 6" xfId="42320"/>
    <cellStyle name="Notas 6 8 2 3" xfId="42321"/>
    <cellStyle name="Notas 6 8 2 3 2" xfId="42322"/>
    <cellStyle name="Notas 6 8 2 3 2 2" xfId="42323"/>
    <cellStyle name="Notas 6 8 2 3 2 3" xfId="42324"/>
    <cellStyle name="Notas 6 8 2 3 2 4" xfId="42325"/>
    <cellStyle name="Notas 6 8 2 3 3" xfId="42326"/>
    <cellStyle name="Notas 6 8 2 3 3 2" xfId="42327"/>
    <cellStyle name="Notas 6 8 2 3 3 3" xfId="42328"/>
    <cellStyle name="Notas 6 8 2 3 3 4" xfId="42329"/>
    <cellStyle name="Notas 6 8 2 3 4" xfId="42330"/>
    <cellStyle name="Notas 6 8 2 3 5" xfId="42331"/>
    <cellStyle name="Notas 6 8 2 3 6" xfId="42332"/>
    <cellStyle name="Notas 6 8 2 4" xfId="42333"/>
    <cellStyle name="Notas 6 8 2 5" xfId="42334"/>
    <cellStyle name="Notas 6 8 2 6" xfId="42335"/>
    <cellStyle name="Notas 6 8 3" xfId="42336"/>
    <cellStyle name="Notas 6 8 4" xfId="42337"/>
    <cellStyle name="Notas 6 9" xfId="42338"/>
    <cellStyle name="Notas 6 9 2" xfId="42339"/>
    <cellStyle name="Notas 6 9 2 2" xfId="42340"/>
    <cellStyle name="Notas 6 9 2 2 2" xfId="42341"/>
    <cellStyle name="Notas 6 9 2 2 3" xfId="42342"/>
    <cellStyle name="Notas 6 9 2 2 4" xfId="42343"/>
    <cellStyle name="Notas 6 9 2 3" xfId="42344"/>
    <cellStyle name="Notas 6 9 2 3 2" xfId="42345"/>
    <cellStyle name="Notas 6 9 2 3 3" xfId="42346"/>
    <cellStyle name="Notas 6 9 2 3 4" xfId="42347"/>
    <cellStyle name="Notas 6 9 2 4" xfId="42348"/>
    <cellStyle name="Notas 6 9 2 5" xfId="42349"/>
    <cellStyle name="Notas 6 9 2 6" xfId="42350"/>
    <cellStyle name="Notas 6 9 3" xfId="42351"/>
    <cellStyle name="Notas 6 9 3 2" xfId="42352"/>
    <cellStyle name="Notas 6 9 3 2 2" xfId="42353"/>
    <cellStyle name="Notas 6 9 3 2 3" xfId="42354"/>
    <cellStyle name="Notas 6 9 3 2 4" xfId="42355"/>
    <cellStyle name="Notas 6 9 3 3" xfId="42356"/>
    <cellStyle name="Notas 6 9 3 3 2" xfId="42357"/>
    <cellStyle name="Notas 6 9 3 3 3" xfId="42358"/>
    <cellStyle name="Notas 6 9 3 3 4" xfId="42359"/>
    <cellStyle name="Notas 6 9 3 4" xfId="42360"/>
    <cellStyle name="Notas 6 9 3 5" xfId="42361"/>
    <cellStyle name="Notas 6 9 3 6" xfId="42362"/>
    <cellStyle name="Notas 6 9 4" xfId="42363"/>
    <cellStyle name="Notas 6 9 4 2" xfId="42364"/>
    <cellStyle name="Notas 6 9 4 3" xfId="42365"/>
    <cellStyle name="Notas 6 9 4 4" xfId="42366"/>
    <cellStyle name="Notas 6 9 5" xfId="42367"/>
    <cellStyle name="Notas 6 9 6" xfId="42368"/>
    <cellStyle name="Notas 7" xfId="42369"/>
    <cellStyle name="Notas 7 10" xfId="42370"/>
    <cellStyle name="Notas 7 10 2" xfId="42371"/>
    <cellStyle name="Notas 7 10 2 2" xfId="42372"/>
    <cellStyle name="Notas 7 10 2 2 2" xfId="42373"/>
    <cellStyle name="Notas 7 10 2 2 3" xfId="42374"/>
    <cellStyle name="Notas 7 10 2 2 4" xfId="42375"/>
    <cellStyle name="Notas 7 10 2 3" xfId="42376"/>
    <cellStyle name="Notas 7 10 2 3 2" xfId="42377"/>
    <cellStyle name="Notas 7 10 2 3 3" xfId="42378"/>
    <cellStyle name="Notas 7 10 2 3 4" xfId="42379"/>
    <cellStyle name="Notas 7 10 2 4" xfId="42380"/>
    <cellStyle name="Notas 7 10 2 5" xfId="42381"/>
    <cellStyle name="Notas 7 10 2 6" xfId="42382"/>
    <cellStyle name="Notas 7 10 3" xfId="42383"/>
    <cellStyle name="Notas 7 10 3 2" xfId="42384"/>
    <cellStyle name="Notas 7 10 3 2 2" xfId="42385"/>
    <cellStyle name="Notas 7 10 3 2 3" xfId="42386"/>
    <cellStyle name="Notas 7 10 3 2 4" xfId="42387"/>
    <cellStyle name="Notas 7 10 3 3" xfId="42388"/>
    <cellStyle name="Notas 7 10 3 3 2" xfId="42389"/>
    <cellStyle name="Notas 7 10 3 3 3" xfId="42390"/>
    <cellStyle name="Notas 7 10 3 3 4" xfId="42391"/>
    <cellStyle name="Notas 7 10 3 4" xfId="42392"/>
    <cellStyle name="Notas 7 10 3 5" xfId="42393"/>
    <cellStyle name="Notas 7 10 3 6" xfId="42394"/>
    <cellStyle name="Notas 7 10 4" xfId="42395"/>
    <cellStyle name="Notas 7 10 4 2" xfId="42396"/>
    <cellStyle name="Notas 7 10 4 3" xfId="42397"/>
    <cellStyle name="Notas 7 10 4 4" xfId="42398"/>
    <cellStyle name="Notas 7 10 5" xfId="42399"/>
    <cellStyle name="Notas 7 10 6" xfId="42400"/>
    <cellStyle name="Notas 7 11" xfId="42401"/>
    <cellStyle name="Notas 7 11 2" xfId="42402"/>
    <cellStyle name="Notas 7 11 2 2" xfId="42403"/>
    <cellStyle name="Notas 7 11 2 2 2" xfId="42404"/>
    <cellStyle name="Notas 7 11 2 2 3" xfId="42405"/>
    <cellStyle name="Notas 7 11 2 2 4" xfId="42406"/>
    <cellStyle name="Notas 7 11 2 3" xfId="42407"/>
    <cellStyle name="Notas 7 11 2 3 2" xfId="42408"/>
    <cellStyle name="Notas 7 11 2 3 3" xfId="42409"/>
    <cellStyle name="Notas 7 11 2 3 4" xfId="42410"/>
    <cellStyle name="Notas 7 11 2 4" xfId="42411"/>
    <cellStyle name="Notas 7 11 2 5" xfId="42412"/>
    <cellStyle name="Notas 7 11 2 6" xfId="42413"/>
    <cellStyle name="Notas 7 11 3" xfId="42414"/>
    <cellStyle name="Notas 7 11 3 2" xfId="42415"/>
    <cellStyle name="Notas 7 11 3 2 2" xfId="42416"/>
    <cellStyle name="Notas 7 11 3 2 3" xfId="42417"/>
    <cellStyle name="Notas 7 11 3 2 4" xfId="42418"/>
    <cellStyle name="Notas 7 11 3 3" xfId="42419"/>
    <cellStyle name="Notas 7 11 3 3 2" xfId="42420"/>
    <cellStyle name="Notas 7 11 3 3 3" xfId="42421"/>
    <cellStyle name="Notas 7 11 3 3 4" xfId="42422"/>
    <cellStyle name="Notas 7 11 3 4" xfId="42423"/>
    <cellStyle name="Notas 7 11 3 5" xfId="42424"/>
    <cellStyle name="Notas 7 11 3 6" xfId="42425"/>
    <cellStyle name="Notas 7 11 4" xfId="42426"/>
    <cellStyle name="Notas 7 11 4 2" xfId="42427"/>
    <cellStyle name="Notas 7 11 4 3" xfId="42428"/>
    <cellStyle name="Notas 7 11 4 4" xfId="42429"/>
    <cellStyle name="Notas 7 11 5" xfId="42430"/>
    <cellStyle name="Notas 7 11 6" xfId="42431"/>
    <cellStyle name="Notas 7 12" xfId="42432"/>
    <cellStyle name="Notas 7 12 2" xfId="42433"/>
    <cellStyle name="Notas 7 12 2 2" xfId="42434"/>
    <cellStyle name="Notas 7 12 2 2 2" xfId="42435"/>
    <cellStyle name="Notas 7 12 2 2 3" xfId="42436"/>
    <cellStyle name="Notas 7 12 2 2 4" xfId="42437"/>
    <cellStyle name="Notas 7 12 2 3" xfId="42438"/>
    <cellStyle name="Notas 7 12 2 3 2" xfId="42439"/>
    <cellStyle name="Notas 7 12 2 3 3" xfId="42440"/>
    <cellStyle name="Notas 7 12 2 3 4" xfId="42441"/>
    <cellStyle name="Notas 7 12 2 4" xfId="42442"/>
    <cellStyle name="Notas 7 12 2 5" xfId="42443"/>
    <cellStyle name="Notas 7 12 2 6" xfId="42444"/>
    <cellStyle name="Notas 7 12 3" xfId="42445"/>
    <cellStyle name="Notas 7 12 3 2" xfId="42446"/>
    <cellStyle name="Notas 7 12 3 2 2" xfId="42447"/>
    <cellStyle name="Notas 7 12 3 2 3" xfId="42448"/>
    <cellStyle name="Notas 7 12 3 2 4" xfId="42449"/>
    <cellStyle name="Notas 7 12 3 3" xfId="42450"/>
    <cellStyle name="Notas 7 12 3 3 2" xfId="42451"/>
    <cellStyle name="Notas 7 12 3 3 3" xfId="42452"/>
    <cellStyle name="Notas 7 12 3 3 4" xfId="42453"/>
    <cellStyle name="Notas 7 12 3 4" xfId="42454"/>
    <cellStyle name="Notas 7 12 3 5" xfId="42455"/>
    <cellStyle name="Notas 7 12 3 6" xfId="42456"/>
    <cellStyle name="Notas 7 12 4" xfId="42457"/>
    <cellStyle name="Notas 7 12 4 2" xfId="42458"/>
    <cellStyle name="Notas 7 12 4 3" xfId="42459"/>
    <cellStyle name="Notas 7 12 4 4" xfId="42460"/>
    <cellStyle name="Notas 7 12 5" xfId="42461"/>
    <cellStyle name="Notas 7 12 6" xfId="42462"/>
    <cellStyle name="Notas 7 13" xfId="42463"/>
    <cellStyle name="Notas 7 13 2" xfId="42464"/>
    <cellStyle name="Notas 7 13 2 2" xfId="42465"/>
    <cellStyle name="Notas 7 13 2 2 2" xfId="42466"/>
    <cellStyle name="Notas 7 13 2 2 3" xfId="42467"/>
    <cellStyle name="Notas 7 13 2 2 4" xfId="42468"/>
    <cellStyle name="Notas 7 13 2 3" xfId="42469"/>
    <cellStyle name="Notas 7 13 2 3 2" xfId="42470"/>
    <cellStyle name="Notas 7 13 2 3 3" xfId="42471"/>
    <cellStyle name="Notas 7 13 2 3 4" xfId="42472"/>
    <cellStyle name="Notas 7 13 2 4" xfId="42473"/>
    <cellStyle name="Notas 7 13 2 5" xfId="42474"/>
    <cellStyle name="Notas 7 13 2 6" xfId="42475"/>
    <cellStyle name="Notas 7 13 3" xfId="42476"/>
    <cellStyle name="Notas 7 13 3 2" xfId="42477"/>
    <cellStyle name="Notas 7 13 3 2 2" xfId="42478"/>
    <cellStyle name="Notas 7 13 3 2 3" xfId="42479"/>
    <cellStyle name="Notas 7 13 3 2 4" xfId="42480"/>
    <cellStyle name="Notas 7 13 3 3" xfId="42481"/>
    <cellStyle name="Notas 7 13 3 3 2" xfId="42482"/>
    <cellStyle name="Notas 7 13 3 3 3" xfId="42483"/>
    <cellStyle name="Notas 7 13 3 3 4" xfId="42484"/>
    <cellStyle name="Notas 7 13 3 4" xfId="42485"/>
    <cellStyle name="Notas 7 13 3 5" xfId="42486"/>
    <cellStyle name="Notas 7 13 3 6" xfId="42487"/>
    <cellStyle name="Notas 7 13 4" xfId="42488"/>
    <cellStyle name="Notas 7 13 5" xfId="42489"/>
    <cellStyle name="Notas 7 13 6" xfId="42490"/>
    <cellStyle name="Notas 7 14" xfId="42491"/>
    <cellStyle name="Notas 7 15" xfId="42492"/>
    <cellStyle name="Notas 7 2" xfId="42493"/>
    <cellStyle name="Notas 7 2 10" xfId="42494"/>
    <cellStyle name="Notas 7 2 10 2" xfId="42495"/>
    <cellStyle name="Notas 7 2 10 2 2" xfId="42496"/>
    <cellStyle name="Notas 7 2 10 2 2 2" xfId="42497"/>
    <cellStyle name="Notas 7 2 10 2 2 3" xfId="42498"/>
    <cellStyle name="Notas 7 2 10 2 2 4" xfId="42499"/>
    <cellStyle name="Notas 7 2 10 2 3" xfId="42500"/>
    <cellStyle name="Notas 7 2 10 2 3 2" xfId="42501"/>
    <cellStyle name="Notas 7 2 10 2 3 3" xfId="42502"/>
    <cellStyle name="Notas 7 2 10 2 3 4" xfId="42503"/>
    <cellStyle name="Notas 7 2 10 2 4" xfId="42504"/>
    <cellStyle name="Notas 7 2 10 2 5" xfId="42505"/>
    <cellStyle name="Notas 7 2 10 2 6" xfId="42506"/>
    <cellStyle name="Notas 7 2 10 3" xfId="42507"/>
    <cellStyle name="Notas 7 2 10 3 2" xfId="42508"/>
    <cellStyle name="Notas 7 2 10 3 2 2" xfId="42509"/>
    <cellStyle name="Notas 7 2 10 3 2 3" xfId="42510"/>
    <cellStyle name="Notas 7 2 10 3 2 4" xfId="42511"/>
    <cellStyle name="Notas 7 2 10 3 3" xfId="42512"/>
    <cellStyle name="Notas 7 2 10 3 3 2" xfId="42513"/>
    <cellStyle name="Notas 7 2 10 3 3 3" xfId="42514"/>
    <cellStyle name="Notas 7 2 10 3 3 4" xfId="42515"/>
    <cellStyle name="Notas 7 2 10 3 4" xfId="42516"/>
    <cellStyle name="Notas 7 2 10 3 5" xfId="42517"/>
    <cellStyle name="Notas 7 2 10 3 6" xfId="42518"/>
    <cellStyle name="Notas 7 2 10 4" xfId="42519"/>
    <cellStyle name="Notas 7 2 10 4 2" xfId="42520"/>
    <cellStyle name="Notas 7 2 10 4 3" xfId="42521"/>
    <cellStyle name="Notas 7 2 10 4 4" xfId="42522"/>
    <cellStyle name="Notas 7 2 10 5" xfId="42523"/>
    <cellStyle name="Notas 7 2 10 6" xfId="42524"/>
    <cellStyle name="Notas 7 2 11" xfId="42525"/>
    <cellStyle name="Notas 7 2 11 2" xfId="42526"/>
    <cellStyle name="Notas 7 2 11 2 2" xfId="42527"/>
    <cellStyle name="Notas 7 2 11 2 2 2" xfId="42528"/>
    <cellStyle name="Notas 7 2 11 2 2 3" xfId="42529"/>
    <cellStyle name="Notas 7 2 11 2 2 4" xfId="42530"/>
    <cellStyle name="Notas 7 2 11 2 3" xfId="42531"/>
    <cellStyle name="Notas 7 2 11 2 3 2" xfId="42532"/>
    <cellStyle name="Notas 7 2 11 2 3 3" xfId="42533"/>
    <cellStyle name="Notas 7 2 11 2 3 4" xfId="42534"/>
    <cellStyle name="Notas 7 2 11 2 4" xfId="42535"/>
    <cellStyle name="Notas 7 2 11 2 5" xfId="42536"/>
    <cellStyle name="Notas 7 2 11 2 6" xfId="42537"/>
    <cellStyle name="Notas 7 2 11 3" xfId="42538"/>
    <cellStyle name="Notas 7 2 11 3 2" xfId="42539"/>
    <cellStyle name="Notas 7 2 11 3 2 2" xfId="42540"/>
    <cellStyle name="Notas 7 2 11 3 2 3" xfId="42541"/>
    <cellStyle name="Notas 7 2 11 3 2 4" xfId="42542"/>
    <cellStyle name="Notas 7 2 11 3 3" xfId="42543"/>
    <cellStyle name="Notas 7 2 11 3 3 2" xfId="42544"/>
    <cellStyle name="Notas 7 2 11 3 3 3" xfId="42545"/>
    <cellStyle name="Notas 7 2 11 3 3 4" xfId="42546"/>
    <cellStyle name="Notas 7 2 11 3 4" xfId="42547"/>
    <cellStyle name="Notas 7 2 11 3 5" xfId="42548"/>
    <cellStyle name="Notas 7 2 11 3 6" xfId="42549"/>
    <cellStyle name="Notas 7 2 11 4" xfId="42550"/>
    <cellStyle name="Notas 7 2 11 4 2" xfId="42551"/>
    <cellStyle name="Notas 7 2 11 4 3" xfId="42552"/>
    <cellStyle name="Notas 7 2 11 4 4" xfId="42553"/>
    <cellStyle name="Notas 7 2 11 5" xfId="42554"/>
    <cellStyle name="Notas 7 2 11 6" xfId="42555"/>
    <cellStyle name="Notas 7 2 12" xfId="42556"/>
    <cellStyle name="Notas 7 2 12 2" xfId="42557"/>
    <cellStyle name="Notas 7 2 12 2 2" xfId="42558"/>
    <cellStyle name="Notas 7 2 12 2 2 2" xfId="42559"/>
    <cellStyle name="Notas 7 2 12 2 2 3" xfId="42560"/>
    <cellStyle name="Notas 7 2 12 2 2 4" xfId="42561"/>
    <cellStyle name="Notas 7 2 12 2 3" xfId="42562"/>
    <cellStyle name="Notas 7 2 12 2 3 2" xfId="42563"/>
    <cellStyle name="Notas 7 2 12 2 3 3" xfId="42564"/>
    <cellStyle name="Notas 7 2 12 2 3 4" xfId="42565"/>
    <cellStyle name="Notas 7 2 12 2 4" xfId="42566"/>
    <cellStyle name="Notas 7 2 12 2 5" xfId="42567"/>
    <cellStyle name="Notas 7 2 12 2 6" xfId="42568"/>
    <cellStyle name="Notas 7 2 12 3" xfId="42569"/>
    <cellStyle name="Notas 7 2 12 3 2" xfId="42570"/>
    <cellStyle name="Notas 7 2 12 3 2 2" xfId="42571"/>
    <cellStyle name="Notas 7 2 12 3 2 3" xfId="42572"/>
    <cellStyle name="Notas 7 2 12 3 2 4" xfId="42573"/>
    <cellStyle name="Notas 7 2 12 3 3" xfId="42574"/>
    <cellStyle name="Notas 7 2 12 3 3 2" xfId="42575"/>
    <cellStyle name="Notas 7 2 12 3 3 3" xfId="42576"/>
    <cellStyle name="Notas 7 2 12 3 3 4" xfId="42577"/>
    <cellStyle name="Notas 7 2 12 3 4" xfId="42578"/>
    <cellStyle name="Notas 7 2 12 3 5" xfId="42579"/>
    <cellStyle name="Notas 7 2 12 3 6" xfId="42580"/>
    <cellStyle name="Notas 7 2 12 4" xfId="42581"/>
    <cellStyle name="Notas 7 2 12 5" xfId="42582"/>
    <cellStyle name="Notas 7 2 12 6" xfId="42583"/>
    <cellStyle name="Notas 7 2 13" xfId="42584"/>
    <cellStyle name="Notas 7 2 14" xfId="42585"/>
    <cellStyle name="Notas 7 2 2" xfId="42586"/>
    <cellStyle name="Notas 7 2 2 10" xfId="42587"/>
    <cellStyle name="Notas 7 2 2 10 2" xfId="42588"/>
    <cellStyle name="Notas 7 2 2 10 2 2" xfId="42589"/>
    <cellStyle name="Notas 7 2 2 10 2 2 2" xfId="42590"/>
    <cellStyle name="Notas 7 2 2 10 2 2 3" xfId="42591"/>
    <cellStyle name="Notas 7 2 2 10 2 2 4" xfId="42592"/>
    <cellStyle name="Notas 7 2 2 10 2 3" xfId="42593"/>
    <cellStyle name="Notas 7 2 2 10 2 3 2" xfId="42594"/>
    <cellStyle name="Notas 7 2 2 10 2 3 3" xfId="42595"/>
    <cellStyle name="Notas 7 2 2 10 2 3 4" xfId="42596"/>
    <cellStyle name="Notas 7 2 2 10 2 4" xfId="42597"/>
    <cellStyle name="Notas 7 2 2 10 2 5" xfId="42598"/>
    <cellStyle name="Notas 7 2 2 10 2 6" xfId="42599"/>
    <cellStyle name="Notas 7 2 2 10 3" xfId="42600"/>
    <cellStyle name="Notas 7 2 2 10 3 2" xfId="42601"/>
    <cellStyle name="Notas 7 2 2 10 3 2 2" xfId="42602"/>
    <cellStyle name="Notas 7 2 2 10 3 2 3" xfId="42603"/>
    <cellStyle name="Notas 7 2 2 10 3 2 4" xfId="42604"/>
    <cellStyle name="Notas 7 2 2 10 3 3" xfId="42605"/>
    <cellStyle name="Notas 7 2 2 10 3 3 2" xfId="42606"/>
    <cellStyle name="Notas 7 2 2 10 3 3 3" xfId="42607"/>
    <cellStyle name="Notas 7 2 2 10 3 3 4" xfId="42608"/>
    <cellStyle name="Notas 7 2 2 10 3 4" xfId="42609"/>
    <cellStyle name="Notas 7 2 2 10 3 5" xfId="42610"/>
    <cellStyle name="Notas 7 2 2 10 3 6" xfId="42611"/>
    <cellStyle name="Notas 7 2 2 10 4" xfId="42612"/>
    <cellStyle name="Notas 7 2 2 10 5" xfId="42613"/>
    <cellStyle name="Notas 7 2 2 10 6" xfId="42614"/>
    <cellStyle name="Notas 7 2 2 11" xfId="42615"/>
    <cellStyle name="Notas 7 2 2 12" xfId="42616"/>
    <cellStyle name="Notas 7 2 2 2" xfId="42617"/>
    <cellStyle name="Notas 7 2 2 2 2" xfId="42618"/>
    <cellStyle name="Notas 7 2 2 2 2 2" xfId="42619"/>
    <cellStyle name="Notas 7 2 2 2 2 2 2" xfId="42620"/>
    <cellStyle name="Notas 7 2 2 2 2 2 2 2" xfId="42621"/>
    <cellStyle name="Notas 7 2 2 2 2 2 2 3" xfId="42622"/>
    <cellStyle name="Notas 7 2 2 2 2 2 2 4" xfId="42623"/>
    <cellStyle name="Notas 7 2 2 2 2 2 3" xfId="42624"/>
    <cellStyle name="Notas 7 2 2 2 2 2 3 2" xfId="42625"/>
    <cellStyle name="Notas 7 2 2 2 2 2 3 3" xfId="42626"/>
    <cellStyle name="Notas 7 2 2 2 2 2 3 4" xfId="42627"/>
    <cellStyle name="Notas 7 2 2 2 2 2 4" xfId="42628"/>
    <cellStyle name="Notas 7 2 2 2 2 2 5" xfId="42629"/>
    <cellStyle name="Notas 7 2 2 2 2 2 6" xfId="42630"/>
    <cellStyle name="Notas 7 2 2 2 2 3" xfId="42631"/>
    <cellStyle name="Notas 7 2 2 2 2 3 2" xfId="42632"/>
    <cellStyle name="Notas 7 2 2 2 2 3 2 2" xfId="42633"/>
    <cellStyle name="Notas 7 2 2 2 2 3 2 3" xfId="42634"/>
    <cellStyle name="Notas 7 2 2 2 2 3 2 4" xfId="42635"/>
    <cellStyle name="Notas 7 2 2 2 2 3 3" xfId="42636"/>
    <cellStyle name="Notas 7 2 2 2 2 3 3 2" xfId="42637"/>
    <cellStyle name="Notas 7 2 2 2 2 3 3 3" xfId="42638"/>
    <cellStyle name="Notas 7 2 2 2 2 3 3 4" xfId="42639"/>
    <cellStyle name="Notas 7 2 2 2 2 3 4" xfId="42640"/>
    <cellStyle name="Notas 7 2 2 2 2 3 5" xfId="42641"/>
    <cellStyle name="Notas 7 2 2 2 2 3 6" xfId="42642"/>
    <cellStyle name="Notas 7 2 2 2 2 4" xfId="42643"/>
    <cellStyle name="Notas 7 2 2 2 2 5" xfId="42644"/>
    <cellStyle name="Notas 7 2 2 2 2 6" xfId="42645"/>
    <cellStyle name="Notas 7 2 2 2 3" xfId="42646"/>
    <cellStyle name="Notas 7 2 2 2 4" xfId="42647"/>
    <cellStyle name="Notas 7 2 2 3" xfId="42648"/>
    <cellStyle name="Notas 7 2 2 3 2" xfId="42649"/>
    <cellStyle name="Notas 7 2 2 3 2 2" xfId="42650"/>
    <cellStyle name="Notas 7 2 2 3 2 2 2" xfId="42651"/>
    <cellStyle name="Notas 7 2 2 3 2 2 2 2" xfId="42652"/>
    <cellStyle name="Notas 7 2 2 3 2 2 2 3" xfId="42653"/>
    <cellStyle name="Notas 7 2 2 3 2 2 2 4" xfId="42654"/>
    <cellStyle name="Notas 7 2 2 3 2 2 3" xfId="42655"/>
    <cellStyle name="Notas 7 2 2 3 2 2 3 2" xfId="42656"/>
    <cellStyle name="Notas 7 2 2 3 2 2 3 3" xfId="42657"/>
    <cellStyle name="Notas 7 2 2 3 2 2 3 4" xfId="42658"/>
    <cellStyle name="Notas 7 2 2 3 2 2 4" xfId="42659"/>
    <cellStyle name="Notas 7 2 2 3 2 2 5" xfId="42660"/>
    <cellStyle name="Notas 7 2 2 3 2 2 6" xfId="42661"/>
    <cellStyle name="Notas 7 2 2 3 2 3" xfId="42662"/>
    <cellStyle name="Notas 7 2 2 3 2 3 2" xfId="42663"/>
    <cellStyle name="Notas 7 2 2 3 2 3 2 2" xfId="42664"/>
    <cellStyle name="Notas 7 2 2 3 2 3 2 3" xfId="42665"/>
    <cellStyle name="Notas 7 2 2 3 2 3 2 4" xfId="42666"/>
    <cellStyle name="Notas 7 2 2 3 2 3 3" xfId="42667"/>
    <cellStyle name="Notas 7 2 2 3 2 3 3 2" xfId="42668"/>
    <cellStyle name="Notas 7 2 2 3 2 3 3 3" xfId="42669"/>
    <cellStyle name="Notas 7 2 2 3 2 3 3 4" xfId="42670"/>
    <cellStyle name="Notas 7 2 2 3 2 3 4" xfId="42671"/>
    <cellStyle name="Notas 7 2 2 3 2 3 5" xfId="42672"/>
    <cellStyle name="Notas 7 2 2 3 2 3 6" xfId="42673"/>
    <cellStyle name="Notas 7 2 2 3 2 4" xfId="42674"/>
    <cellStyle name="Notas 7 2 2 3 2 5" xfId="42675"/>
    <cellStyle name="Notas 7 2 2 3 2 6" xfId="42676"/>
    <cellStyle name="Notas 7 2 2 3 3" xfId="42677"/>
    <cellStyle name="Notas 7 2 2 3 4" xfId="42678"/>
    <cellStyle name="Notas 7 2 2 4" xfId="42679"/>
    <cellStyle name="Notas 7 2 2 4 2" xfId="42680"/>
    <cellStyle name="Notas 7 2 2 4 2 2" xfId="42681"/>
    <cellStyle name="Notas 7 2 2 4 2 2 2" xfId="42682"/>
    <cellStyle name="Notas 7 2 2 4 2 2 2 2" xfId="42683"/>
    <cellStyle name="Notas 7 2 2 4 2 2 2 3" xfId="42684"/>
    <cellStyle name="Notas 7 2 2 4 2 2 2 4" xfId="42685"/>
    <cellStyle name="Notas 7 2 2 4 2 2 3" xfId="42686"/>
    <cellStyle name="Notas 7 2 2 4 2 2 3 2" xfId="42687"/>
    <cellStyle name="Notas 7 2 2 4 2 2 3 3" xfId="42688"/>
    <cellStyle name="Notas 7 2 2 4 2 2 3 4" xfId="42689"/>
    <cellStyle name="Notas 7 2 2 4 2 2 4" xfId="42690"/>
    <cellStyle name="Notas 7 2 2 4 2 2 5" xfId="42691"/>
    <cellStyle name="Notas 7 2 2 4 2 2 6" xfId="42692"/>
    <cellStyle name="Notas 7 2 2 4 2 3" xfId="42693"/>
    <cellStyle name="Notas 7 2 2 4 2 3 2" xfId="42694"/>
    <cellStyle name="Notas 7 2 2 4 2 3 2 2" xfId="42695"/>
    <cellStyle name="Notas 7 2 2 4 2 3 2 3" xfId="42696"/>
    <cellStyle name="Notas 7 2 2 4 2 3 2 4" xfId="42697"/>
    <cellStyle name="Notas 7 2 2 4 2 3 3" xfId="42698"/>
    <cellStyle name="Notas 7 2 2 4 2 3 3 2" xfId="42699"/>
    <cellStyle name="Notas 7 2 2 4 2 3 3 3" xfId="42700"/>
    <cellStyle name="Notas 7 2 2 4 2 3 3 4" xfId="42701"/>
    <cellStyle name="Notas 7 2 2 4 2 3 4" xfId="42702"/>
    <cellStyle name="Notas 7 2 2 4 2 3 5" xfId="42703"/>
    <cellStyle name="Notas 7 2 2 4 2 3 6" xfId="42704"/>
    <cellStyle name="Notas 7 2 2 4 2 4" xfId="42705"/>
    <cellStyle name="Notas 7 2 2 4 2 5" xfId="42706"/>
    <cellStyle name="Notas 7 2 2 4 2 6" xfId="42707"/>
    <cellStyle name="Notas 7 2 2 4 3" xfId="42708"/>
    <cellStyle name="Notas 7 2 2 4 4" xfId="42709"/>
    <cellStyle name="Notas 7 2 2 5" xfId="42710"/>
    <cellStyle name="Notas 7 2 2 5 2" xfId="42711"/>
    <cellStyle name="Notas 7 2 2 5 2 2" xfId="42712"/>
    <cellStyle name="Notas 7 2 2 5 2 2 2" xfId="42713"/>
    <cellStyle name="Notas 7 2 2 5 2 2 2 2" xfId="42714"/>
    <cellStyle name="Notas 7 2 2 5 2 2 2 3" xfId="42715"/>
    <cellStyle name="Notas 7 2 2 5 2 2 2 4" xfId="42716"/>
    <cellStyle name="Notas 7 2 2 5 2 2 3" xfId="42717"/>
    <cellStyle name="Notas 7 2 2 5 2 2 3 2" xfId="42718"/>
    <cellStyle name="Notas 7 2 2 5 2 2 3 3" xfId="42719"/>
    <cellStyle name="Notas 7 2 2 5 2 2 3 4" xfId="42720"/>
    <cellStyle name="Notas 7 2 2 5 2 2 4" xfId="42721"/>
    <cellStyle name="Notas 7 2 2 5 2 2 5" xfId="42722"/>
    <cellStyle name="Notas 7 2 2 5 2 2 6" xfId="42723"/>
    <cellStyle name="Notas 7 2 2 5 2 3" xfId="42724"/>
    <cellStyle name="Notas 7 2 2 5 2 3 2" xfId="42725"/>
    <cellStyle name="Notas 7 2 2 5 2 3 2 2" xfId="42726"/>
    <cellStyle name="Notas 7 2 2 5 2 3 2 3" xfId="42727"/>
    <cellStyle name="Notas 7 2 2 5 2 3 2 4" xfId="42728"/>
    <cellStyle name="Notas 7 2 2 5 2 3 3" xfId="42729"/>
    <cellStyle name="Notas 7 2 2 5 2 3 3 2" xfId="42730"/>
    <cellStyle name="Notas 7 2 2 5 2 3 3 3" xfId="42731"/>
    <cellStyle name="Notas 7 2 2 5 2 3 3 4" xfId="42732"/>
    <cellStyle name="Notas 7 2 2 5 2 3 4" xfId="42733"/>
    <cellStyle name="Notas 7 2 2 5 2 3 5" xfId="42734"/>
    <cellStyle name="Notas 7 2 2 5 2 3 6" xfId="42735"/>
    <cellStyle name="Notas 7 2 2 5 2 4" xfId="42736"/>
    <cellStyle name="Notas 7 2 2 5 2 5" xfId="42737"/>
    <cellStyle name="Notas 7 2 2 5 2 6" xfId="42738"/>
    <cellStyle name="Notas 7 2 2 5 3" xfId="42739"/>
    <cellStyle name="Notas 7 2 2 5 4" xfId="42740"/>
    <cellStyle name="Notas 7 2 2 6" xfId="42741"/>
    <cellStyle name="Notas 7 2 2 6 2" xfId="42742"/>
    <cellStyle name="Notas 7 2 2 6 2 2" xfId="42743"/>
    <cellStyle name="Notas 7 2 2 6 2 2 2" xfId="42744"/>
    <cellStyle name="Notas 7 2 2 6 2 2 3" xfId="42745"/>
    <cellStyle name="Notas 7 2 2 6 2 2 4" xfId="42746"/>
    <cellStyle name="Notas 7 2 2 6 2 3" xfId="42747"/>
    <cellStyle name="Notas 7 2 2 6 2 3 2" xfId="42748"/>
    <cellStyle name="Notas 7 2 2 6 2 3 3" xfId="42749"/>
    <cellStyle name="Notas 7 2 2 6 2 3 4" xfId="42750"/>
    <cellStyle name="Notas 7 2 2 6 2 4" xfId="42751"/>
    <cellStyle name="Notas 7 2 2 6 2 5" xfId="42752"/>
    <cellStyle name="Notas 7 2 2 6 2 6" xfId="42753"/>
    <cellStyle name="Notas 7 2 2 6 3" xfId="42754"/>
    <cellStyle name="Notas 7 2 2 6 3 2" xfId="42755"/>
    <cellStyle name="Notas 7 2 2 6 3 2 2" xfId="42756"/>
    <cellStyle name="Notas 7 2 2 6 3 2 3" xfId="42757"/>
    <cellStyle name="Notas 7 2 2 6 3 2 4" xfId="42758"/>
    <cellStyle name="Notas 7 2 2 6 3 3" xfId="42759"/>
    <cellStyle name="Notas 7 2 2 6 3 3 2" xfId="42760"/>
    <cellStyle name="Notas 7 2 2 6 3 3 3" xfId="42761"/>
    <cellStyle name="Notas 7 2 2 6 3 3 4" xfId="42762"/>
    <cellStyle name="Notas 7 2 2 6 3 4" xfId="42763"/>
    <cellStyle name="Notas 7 2 2 6 3 5" xfId="42764"/>
    <cellStyle name="Notas 7 2 2 6 3 6" xfId="42765"/>
    <cellStyle name="Notas 7 2 2 6 4" xfId="42766"/>
    <cellStyle name="Notas 7 2 2 6 4 2" xfId="42767"/>
    <cellStyle name="Notas 7 2 2 6 4 3" xfId="42768"/>
    <cellStyle name="Notas 7 2 2 6 4 4" xfId="42769"/>
    <cellStyle name="Notas 7 2 2 6 5" xfId="42770"/>
    <cellStyle name="Notas 7 2 2 6 6" xfId="42771"/>
    <cellStyle name="Notas 7 2 2 7" xfId="42772"/>
    <cellStyle name="Notas 7 2 2 7 2" xfId="42773"/>
    <cellStyle name="Notas 7 2 2 7 2 2" xfId="42774"/>
    <cellStyle name="Notas 7 2 2 7 2 2 2" xfId="42775"/>
    <cellStyle name="Notas 7 2 2 7 2 2 3" xfId="42776"/>
    <cellStyle name="Notas 7 2 2 7 2 2 4" xfId="42777"/>
    <cellStyle name="Notas 7 2 2 7 2 3" xfId="42778"/>
    <cellStyle name="Notas 7 2 2 7 2 3 2" xfId="42779"/>
    <cellStyle name="Notas 7 2 2 7 2 3 3" xfId="42780"/>
    <cellStyle name="Notas 7 2 2 7 2 3 4" xfId="42781"/>
    <cellStyle name="Notas 7 2 2 7 2 4" xfId="42782"/>
    <cellStyle name="Notas 7 2 2 7 2 5" xfId="42783"/>
    <cellStyle name="Notas 7 2 2 7 2 6" xfId="42784"/>
    <cellStyle name="Notas 7 2 2 7 3" xfId="42785"/>
    <cellStyle name="Notas 7 2 2 7 3 2" xfId="42786"/>
    <cellStyle name="Notas 7 2 2 7 3 2 2" xfId="42787"/>
    <cellStyle name="Notas 7 2 2 7 3 2 3" xfId="42788"/>
    <cellStyle name="Notas 7 2 2 7 3 2 4" xfId="42789"/>
    <cellStyle name="Notas 7 2 2 7 3 3" xfId="42790"/>
    <cellStyle name="Notas 7 2 2 7 3 3 2" xfId="42791"/>
    <cellStyle name="Notas 7 2 2 7 3 3 3" xfId="42792"/>
    <cellStyle name="Notas 7 2 2 7 3 3 4" xfId="42793"/>
    <cellStyle name="Notas 7 2 2 7 3 4" xfId="42794"/>
    <cellStyle name="Notas 7 2 2 7 3 5" xfId="42795"/>
    <cellStyle name="Notas 7 2 2 7 3 6" xfId="42796"/>
    <cellStyle name="Notas 7 2 2 7 4" xfId="42797"/>
    <cellStyle name="Notas 7 2 2 7 4 2" xfId="42798"/>
    <cellStyle name="Notas 7 2 2 7 4 3" xfId="42799"/>
    <cellStyle name="Notas 7 2 2 7 4 4" xfId="42800"/>
    <cellStyle name="Notas 7 2 2 7 5" xfId="42801"/>
    <cellStyle name="Notas 7 2 2 7 6" xfId="42802"/>
    <cellStyle name="Notas 7 2 2 8" xfId="42803"/>
    <cellStyle name="Notas 7 2 2 8 2" xfId="42804"/>
    <cellStyle name="Notas 7 2 2 8 2 2" xfId="42805"/>
    <cellStyle name="Notas 7 2 2 8 2 2 2" xfId="42806"/>
    <cellStyle name="Notas 7 2 2 8 2 2 3" xfId="42807"/>
    <cellStyle name="Notas 7 2 2 8 2 2 4" xfId="42808"/>
    <cellStyle name="Notas 7 2 2 8 2 3" xfId="42809"/>
    <cellStyle name="Notas 7 2 2 8 2 3 2" xfId="42810"/>
    <cellStyle name="Notas 7 2 2 8 2 3 3" xfId="42811"/>
    <cellStyle name="Notas 7 2 2 8 2 3 4" xfId="42812"/>
    <cellStyle name="Notas 7 2 2 8 2 4" xfId="42813"/>
    <cellStyle name="Notas 7 2 2 8 2 5" xfId="42814"/>
    <cellStyle name="Notas 7 2 2 8 2 6" xfId="42815"/>
    <cellStyle name="Notas 7 2 2 8 3" xfId="42816"/>
    <cellStyle name="Notas 7 2 2 8 3 2" xfId="42817"/>
    <cellStyle name="Notas 7 2 2 8 3 2 2" xfId="42818"/>
    <cellStyle name="Notas 7 2 2 8 3 2 3" xfId="42819"/>
    <cellStyle name="Notas 7 2 2 8 3 2 4" xfId="42820"/>
    <cellStyle name="Notas 7 2 2 8 3 3" xfId="42821"/>
    <cellStyle name="Notas 7 2 2 8 3 3 2" xfId="42822"/>
    <cellStyle name="Notas 7 2 2 8 3 3 3" xfId="42823"/>
    <cellStyle name="Notas 7 2 2 8 3 3 4" xfId="42824"/>
    <cellStyle name="Notas 7 2 2 8 3 4" xfId="42825"/>
    <cellStyle name="Notas 7 2 2 8 3 5" xfId="42826"/>
    <cellStyle name="Notas 7 2 2 8 3 6" xfId="42827"/>
    <cellStyle name="Notas 7 2 2 8 4" xfId="42828"/>
    <cellStyle name="Notas 7 2 2 8 4 2" xfId="42829"/>
    <cellStyle name="Notas 7 2 2 8 4 3" xfId="42830"/>
    <cellStyle name="Notas 7 2 2 8 4 4" xfId="42831"/>
    <cellStyle name="Notas 7 2 2 8 5" xfId="42832"/>
    <cellStyle name="Notas 7 2 2 8 6" xfId="42833"/>
    <cellStyle name="Notas 7 2 2 9" xfId="42834"/>
    <cellStyle name="Notas 7 2 2 9 2" xfId="42835"/>
    <cellStyle name="Notas 7 2 2 9 2 2" xfId="42836"/>
    <cellStyle name="Notas 7 2 2 9 2 2 2" xfId="42837"/>
    <cellStyle name="Notas 7 2 2 9 2 2 3" xfId="42838"/>
    <cellStyle name="Notas 7 2 2 9 2 2 4" xfId="42839"/>
    <cellStyle name="Notas 7 2 2 9 2 3" xfId="42840"/>
    <cellStyle name="Notas 7 2 2 9 2 3 2" xfId="42841"/>
    <cellStyle name="Notas 7 2 2 9 2 3 3" xfId="42842"/>
    <cellStyle name="Notas 7 2 2 9 2 3 4" xfId="42843"/>
    <cellStyle name="Notas 7 2 2 9 2 4" xfId="42844"/>
    <cellStyle name="Notas 7 2 2 9 2 5" xfId="42845"/>
    <cellStyle name="Notas 7 2 2 9 2 6" xfId="42846"/>
    <cellStyle name="Notas 7 2 2 9 3" xfId="42847"/>
    <cellStyle name="Notas 7 2 2 9 3 2" xfId="42848"/>
    <cellStyle name="Notas 7 2 2 9 3 2 2" xfId="42849"/>
    <cellStyle name="Notas 7 2 2 9 3 2 3" xfId="42850"/>
    <cellStyle name="Notas 7 2 2 9 3 2 4" xfId="42851"/>
    <cellStyle name="Notas 7 2 2 9 3 3" xfId="42852"/>
    <cellStyle name="Notas 7 2 2 9 3 3 2" xfId="42853"/>
    <cellStyle name="Notas 7 2 2 9 3 3 3" xfId="42854"/>
    <cellStyle name="Notas 7 2 2 9 3 3 4" xfId="42855"/>
    <cellStyle name="Notas 7 2 2 9 3 4" xfId="42856"/>
    <cellStyle name="Notas 7 2 2 9 3 5" xfId="42857"/>
    <cellStyle name="Notas 7 2 2 9 3 6" xfId="42858"/>
    <cellStyle name="Notas 7 2 2 9 4" xfId="42859"/>
    <cellStyle name="Notas 7 2 2 9 4 2" xfId="42860"/>
    <cellStyle name="Notas 7 2 2 9 4 3" xfId="42861"/>
    <cellStyle name="Notas 7 2 2 9 4 4" xfId="42862"/>
    <cellStyle name="Notas 7 2 2 9 5" xfId="42863"/>
    <cellStyle name="Notas 7 2 2 9 6" xfId="42864"/>
    <cellStyle name="Notas 7 2 3" xfId="42865"/>
    <cellStyle name="Notas 7 2 3 10" xfId="42866"/>
    <cellStyle name="Notas 7 2 3 10 2" xfId="42867"/>
    <cellStyle name="Notas 7 2 3 10 2 2" xfId="42868"/>
    <cellStyle name="Notas 7 2 3 10 2 2 2" xfId="42869"/>
    <cellStyle name="Notas 7 2 3 10 2 2 3" xfId="42870"/>
    <cellStyle name="Notas 7 2 3 10 2 2 4" xfId="42871"/>
    <cellStyle name="Notas 7 2 3 10 2 3" xfId="42872"/>
    <cellStyle name="Notas 7 2 3 10 2 3 2" xfId="42873"/>
    <cellStyle name="Notas 7 2 3 10 2 3 3" xfId="42874"/>
    <cellStyle name="Notas 7 2 3 10 2 3 4" xfId="42875"/>
    <cellStyle name="Notas 7 2 3 10 2 4" xfId="42876"/>
    <cellStyle name="Notas 7 2 3 10 2 5" xfId="42877"/>
    <cellStyle name="Notas 7 2 3 10 2 6" xfId="42878"/>
    <cellStyle name="Notas 7 2 3 10 3" xfId="42879"/>
    <cellStyle name="Notas 7 2 3 10 3 2" xfId="42880"/>
    <cellStyle name="Notas 7 2 3 10 3 2 2" xfId="42881"/>
    <cellStyle name="Notas 7 2 3 10 3 2 3" xfId="42882"/>
    <cellStyle name="Notas 7 2 3 10 3 2 4" xfId="42883"/>
    <cellStyle name="Notas 7 2 3 10 3 3" xfId="42884"/>
    <cellStyle name="Notas 7 2 3 10 3 3 2" xfId="42885"/>
    <cellStyle name="Notas 7 2 3 10 3 3 3" xfId="42886"/>
    <cellStyle name="Notas 7 2 3 10 3 3 4" xfId="42887"/>
    <cellStyle name="Notas 7 2 3 10 3 4" xfId="42888"/>
    <cellStyle name="Notas 7 2 3 10 3 5" xfId="42889"/>
    <cellStyle name="Notas 7 2 3 10 3 6" xfId="42890"/>
    <cellStyle name="Notas 7 2 3 10 4" xfId="42891"/>
    <cellStyle name="Notas 7 2 3 10 5" xfId="42892"/>
    <cellStyle name="Notas 7 2 3 10 6" xfId="42893"/>
    <cellStyle name="Notas 7 2 3 11" xfId="42894"/>
    <cellStyle name="Notas 7 2 3 12" xfId="42895"/>
    <cellStyle name="Notas 7 2 3 2" xfId="42896"/>
    <cellStyle name="Notas 7 2 3 2 2" xfId="42897"/>
    <cellStyle name="Notas 7 2 3 2 2 2" xfId="42898"/>
    <cellStyle name="Notas 7 2 3 2 2 2 2" xfId="42899"/>
    <cellStyle name="Notas 7 2 3 2 2 2 2 2" xfId="42900"/>
    <cellStyle name="Notas 7 2 3 2 2 2 2 3" xfId="42901"/>
    <cellStyle name="Notas 7 2 3 2 2 2 2 4" xfId="42902"/>
    <cellStyle name="Notas 7 2 3 2 2 2 3" xfId="42903"/>
    <cellStyle name="Notas 7 2 3 2 2 2 3 2" xfId="42904"/>
    <cellStyle name="Notas 7 2 3 2 2 2 3 3" xfId="42905"/>
    <cellStyle name="Notas 7 2 3 2 2 2 3 4" xfId="42906"/>
    <cellStyle name="Notas 7 2 3 2 2 2 4" xfId="42907"/>
    <cellStyle name="Notas 7 2 3 2 2 2 5" xfId="42908"/>
    <cellStyle name="Notas 7 2 3 2 2 2 6" xfId="42909"/>
    <cellStyle name="Notas 7 2 3 2 2 3" xfId="42910"/>
    <cellStyle name="Notas 7 2 3 2 2 3 2" xfId="42911"/>
    <cellStyle name="Notas 7 2 3 2 2 3 2 2" xfId="42912"/>
    <cellStyle name="Notas 7 2 3 2 2 3 2 3" xfId="42913"/>
    <cellStyle name="Notas 7 2 3 2 2 3 2 4" xfId="42914"/>
    <cellStyle name="Notas 7 2 3 2 2 3 3" xfId="42915"/>
    <cellStyle name="Notas 7 2 3 2 2 3 3 2" xfId="42916"/>
    <cellStyle name="Notas 7 2 3 2 2 3 3 3" xfId="42917"/>
    <cellStyle name="Notas 7 2 3 2 2 3 3 4" xfId="42918"/>
    <cellStyle name="Notas 7 2 3 2 2 3 4" xfId="42919"/>
    <cellStyle name="Notas 7 2 3 2 2 3 5" xfId="42920"/>
    <cellStyle name="Notas 7 2 3 2 2 3 6" xfId="42921"/>
    <cellStyle name="Notas 7 2 3 2 2 4" xfId="42922"/>
    <cellStyle name="Notas 7 2 3 2 2 5" xfId="42923"/>
    <cellStyle name="Notas 7 2 3 2 2 6" xfId="42924"/>
    <cellStyle name="Notas 7 2 3 2 3" xfId="42925"/>
    <cellStyle name="Notas 7 2 3 2 4" xfId="42926"/>
    <cellStyle name="Notas 7 2 3 3" xfId="42927"/>
    <cellStyle name="Notas 7 2 3 3 2" xfId="42928"/>
    <cellStyle name="Notas 7 2 3 3 2 2" xfId="42929"/>
    <cellStyle name="Notas 7 2 3 3 2 2 2" xfId="42930"/>
    <cellStyle name="Notas 7 2 3 3 2 2 2 2" xfId="42931"/>
    <cellStyle name="Notas 7 2 3 3 2 2 2 3" xfId="42932"/>
    <cellStyle name="Notas 7 2 3 3 2 2 2 4" xfId="42933"/>
    <cellStyle name="Notas 7 2 3 3 2 2 3" xfId="42934"/>
    <cellStyle name="Notas 7 2 3 3 2 2 3 2" xfId="42935"/>
    <cellStyle name="Notas 7 2 3 3 2 2 3 3" xfId="42936"/>
    <cellStyle name="Notas 7 2 3 3 2 2 3 4" xfId="42937"/>
    <cellStyle name="Notas 7 2 3 3 2 2 4" xfId="42938"/>
    <cellStyle name="Notas 7 2 3 3 2 2 5" xfId="42939"/>
    <cellStyle name="Notas 7 2 3 3 2 2 6" xfId="42940"/>
    <cellStyle name="Notas 7 2 3 3 2 3" xfId="42941"/>
    <cellStyle name="Notas 7 2 3 3 2 3 2" xfId="42942"/>
    <cellStyle name="Notas 7 2 3 3 2 3 2 2" xfId="42943"/>
    <cellStyle name="Notas 7 2 3 3 2 3 2 3" xfId="42944"/>
    <cellStyle name="Notas 7 2 3 3 2 3 2 4" xfId="42945"/>
    <cellStyle name="Notas 7 2 3 3 2 3 3" xfId="42946"/>
    <cellStyle name="Notas 7 2 3 3 2 3 3 2" xfId="42947"/>
    <cellStyle name="Notas 7 2 3 3 2 3 3 3" xfId="42948"/>
    <cellStyle name="Notas 7 2 3 3 2 3 3 4" xfId="42949"/>
    <cellStyle name="Notas 7 2 3 3 2 3 4" xfId="42950"/>
    <cellStyle name="Notas 7 2 3 3 2 3 5" xfId="42951"/>
    <cellStyle name="Notas 7 2 3 3 2 3 6" xfId="42952"/>
    <cellStyle name="Notas 7 2 3 3 2 4" xfId="42953"/>
    <cellStyle name="Notas 7 2 3 3 2 5" xfId="42954"/>
    <cellStyle name="Notas 7 2 3 3 2 6" xfId="42955"/>
    <cellStyle name="Notas 7 2 3 3 3" xfId="42956"/>
    <cellStyle name="Notas 7 2 3 3 4" xfId="42957"/>
    <cellStyle name="Notas 7 2 3 4" xfId="42958"/>
    <cellStyle name="Notas 7 2 3 4 2" xfId="42959"/>
    <cellStyle name="Notas 7 2 3 4 2 2" xfId="42960"/>
    <cellStyle name="Notas 7 2 3 4 2 2 2" xfId="42961"/>
    <cellStyle name="Notas 7 2 3 4 2 2 2 2" xfId="42962"/>
    <cellStyle name="Notas 7 2 3 4 2 2 2 3" xfId="42963"/>
    <cellStyle name="Notas 7 2 3 4 2 2 2 4" xfId="42964"/>
    <cellStyle name="Notas 7 2 3 4 2 2 3" xfId="42965"/>
    <cellStyle name="Notas 7 2 3 4 2 2 3 2" xfId="42966"/>
    <cellStyle name="Notas 7 2 3 4 2 2 3 3" xfId="42967"/>
    <cellStyle name="Notas 7 2 3 4 2 2 3 4" xfId="42968"/>
    <cellStyle name="Notas 7 2 3 4 2 2 4" xfId="42969"/>
    <cellStyle name="Notas 7 2 3 4 2 2 5" xfId="42970"/>
    <cellStyle name="Notas 7 2 3 4 2 2 6" xfId="42971"/>
    <cellStyle name="Notas 7 2 3 4 2 3" xfId="42972"/>
    <cellStyle name="Notas 7 2 3 4 2 3 2" xfId="42973"/>
    <cellStyle name="Notas 7 2 3 4 2 3 2 2" xfId="42974"/>
    <cellStyle name="Notas 7 2 3 4 2 3 2 3" xfId="42975"/>
    <cellStyle name="Notas 7 2 3 4 2 3 2 4" xfId="42976"/>
    <cellStyle name="Notas 7 2 3 4 2 3 3" xfId="42977"/>
    <cellStyle name="Notas 7 2 3 4 2 3 3 2" xfId="42978"/>
    <cellStyle name="Notas 7 2 3 4 2 3 3 3" xfId="42979"/>
    <cellStyle name="Notas 7 2 3 4 2 3 3 4" xfId="42980"/>
    <cellStyle name="Notas 7 2 3 4 2 3 4" xfId="42981"/>
    <cellStyle name="Notas 7 2 3 4 2 3 5" xfId="42982"/>
    <cellStyle name="Notas 7 2 3 4 2 3 6" xfId="42983"/>
    <cellStyle name="Notas 7 2 3 4 2 4" xfId="42984"/>
    <cellStyle name="Notas 7 2 3 4 2 5" xfId="42985"/>
    <cellStyle name="Notas 7 2 3 4 2 6" xfId="42986"/>
    <cellStyle name="Notas 7 2 3 4 3" xfId="42987"/>
    <cellStyle name="Notas 7 2 3 4 4" xfId="42988"/>
    <cellStyle name="Notas 7 2 3 5" xfId="42989"/>
    <cellStyle name="Notas 7 2 3 5 2" xfId="42990"/>
    <cellStyle name="Notas 7 2 3 5 2 2" xfId="42991"/>
    <cellStyle name="Notas 7 2 3 5 2 2 2" xfId="42992"/>
    <cellStyle name="Notas 7 2 3 5 2 2 2 2" xfId="42993"/>
    <cellStyle name="Notas 7 2 3 5 2 2 2 3" xfId="42994"/>
    <cellStyle name="Notas 7 2 3 5 2 2 2 4" xfId="42995"/>
    <cellStyle name="Notas 7 2 3 5 2 2 3" xfId="42996"/>
    <cellStyle name="Notas 7 2 3 5 2 2 3 2" xfId="42997"/>
    <cellStyle name="Notas 7 2 3 5 2 2 3 3" xfId="42998"/>
    <cellStyle name="Notas 7 2 3 5 2 2 3 4" xfId="42999"/>
    <cellStyle name="Notas 7 2 3 5 2 2 4" xfId="43000"/>
    <cellStyle name="Notas 7 2 3 5 2 2 5" xfId="43001"/>
    <cellStyle name="Notas 7 2 3 5 2 2 6" xfId="43002"/>
    <cellStyle name="Notas 7 2 3 5 2 3" xfId="43003"/>
    <cellStyle name="Notas 7 2 3 5 2 3 2" xfId="43004"/>
    <cellStyle name="Notas 7 2 3 5 2 3 2 2" xfId="43005"/>
    <cellStyle name="Notas 7 2 3 5 2 3 2 3" xfId="43006"/>
    <cellStyle name="Notas 7 2 3 5 2 3 2 4" xfId="43007"/>
    <cellStyle name="Notas 7 2 3 5 2 3 3" xfId="43008"/>
    <cellStyle name="Notas 7 2 3 5 2 3 3 2" xfId="43009"/>
    <cellStyle name="Notas 7 2 3 5 2 3 3 3" xfId="43010"/>
    <cellStyle name="Notas 7 2 3 5 2 3 3 4" xfId="43011"/>
    <cellStyle name="Notas 7 2 3 5 2 3 4" xfId="43012"/>
    <cellStyle name="Notas 7 2 3 5 2 3 5" xfId="43013"/>
    <cellStyle name="Notas 7 2 3 5 2 3 6" xfId="43014"/>
    <cellStyle name="Notas 7 2 3 5 2 4" xfId="43015"/>
    <cellStyle name="Notas 7 2 3 5 2 5" xfId="43016"/>
    <cellStyle name="Notas 7 2 3 5 2 6" xfId="43017"/>
    <cellStyle name="Notas 7 2 3 5 3" xfId="43018"/>
    <cellStyle name="Notas 7 2 3 5 4" xfId="43019"/>
    <cellStyle name="Notas 7 2 3 6" xfId="43020"/>
    <cellStyle name="Notas 7 2 3 6 2" xfId="43021"/>
    <cellStyle name="Notas 7 2 3 6 2 2" xfId="43022"/>
    <cellStyle name="Notas 7 2 3 6 2 2 2" xfId="43023"/>
    <cellStyle name="Notas 7 2 3 6 2 2 3" xfId="43024"/>
    <cellStyle name="Notas 7 2 3 6 2 2 4" xfId="43025"/>
    <cellStyle name="Notas 7 2 3 6 2 3" xfId="43026"/>
    <cellStyle name="Notas 7 2 3 6 2 3 2" xfId="43027"/>
    <cellStyle name="Notas 7 2 3 6 2 3 3" xfId="43028"/>
    <cellStyle name="Notas 7 2 3 6 2 3 4" xfId="43029"/>
    <cellStyle name="Notas 7 2 3 6 2 4" xfId="43030"/>
    <cellStyle name="Notas 7 2 3 6 2 5" xfId="43031"/>
    <cellStyle name="Notas 7 2 3 6 2 6" xfId="43032"/>
    <cellStyle name="Notas 7 2 3 6 3" xfId="43033"/>
    <cellStyle name="Notas 7 2 3 6 3 2" xfId="43034"/>
    <cellStyle name="Notas 7 2 3 6 3 2 2" xfId="43035"/>
    <cellStyle name="Notas 7 2 3 6 3 2 3" xfId="43036"/>
    <cellStyle name="Notas 7 2 3 6 3 2 4" xfId="43037"/>
    <cellStyle name="Notas 7 2 3 6 3 3" xfId="43038"/>
    <cellStyle name="Notas 7 2 3 6 3 3 2" xfId="43039"/>
    <cellStyle name="Notas 7 2 3 6 3 3 3" xfId="43040"/>
    <cellStyle name="Notas 7 2 3 6 3 3 4" xfId="43041"/>
    <cellStyle name="Notas 7 2 3 6 3 4" xfId="43042"/>
    <cellStyle name="Notas 7 2 3 6 3 5" xfId="43043"/>
    <cellStyle name="Notas 7 2 3 6 3 6" xfId="43044"/>
    <cellStyle name="Notas 7 2 3 6 4" xfId="43045"/>
    <cellStyle name="Notas 7 2 3 6 4 2" xfId="43046"/>
    <cellStyle name="Notas 7 2 3 6 4 3" xfId="43047"/>
    <cellStyle name="Notas 7 2 3 6 4 4" xfId="43048"/>
    <cellStyle name="Notas 7 2 3 6 5" xfId="43049"/>
    <cellStyle name="Notas 7 2 3 6 6" xfId="43050"/>
    <cellStyle name="Notas 7 2 3 7" xfId="43051"/>
    <cellStyle name="Notas 7 2 3 7 2" xfId="43052"/>
    <cellStyle name="Notas 7 2 3 7 2 2" xfId="43053"/>
    <cellStyle name="Notas 7 2 3 7 2 2 2" xfId="43054"/>
    <cellStyle name="Notas 7 2 3 7 2 2 3" xfId="43055"/>
    <cellStyle name="Notas 7 2 3 7 2 2 4" xfId="43056"/>
    <cellStyle name="Notas 7 2 3 7 2 3" xfId="43057"/>
    <cellStyle name="Notas 7 2 3 7 2 3 2" xfId="43058"/>
    <cellStyle name="Notas 7 2 3 7 2 3 3" xfId="43059"/>
    <cellStyle name="Notas 7 2 3 7 2 3 4" xfId="43060"/>
    <cellStyle name="Notas 7 2 3 7 2 4" xfId="43061"/>
    <cellStyle name="Notas 7 2 3 7 2 5" xfId="43062"/>
    <cellStyle name="Notas 7 2 3 7 2 6" xfId="43063"/>
    <cellStyle name="Notas 7 2 3 7 3" xfId="43064"/>
    <cellStyle name="Notas 7 2 3 7 3 2" xfId="43065"/>
    <cellStyle name="Notas 7 2 3 7 3 2 2" xfId="43066"/>
    <cellStyle name="Notas 7 2 3 7 3 2 3" xfId="43067"/>
    <cellStyle name="Notas 7 2 3 7 3 2 4" xfId="43068"/>
    <cellStyle name="Notas 7 2 3 7 3 3" xfId="43069"/>
    <cellStyle name="Notas 7 2 3 7 3 3 2" xfId="43070"/>
    <cellStyle name="Notas 7 2 3 7 3 3 3" xfId="43071"/>
    <cellStyle name="Notas 7 2 3 7 3 3 4" xfId="43072"/>
    <cellStyle name="Notas 7 2 3 7 3 4" xfId="43073"/>
    <cellStyle name="Notas 7 2 3 7 3 5" xfId="43074"/>
    <cellStyle name="Notas 7 2 3 7 3 6" xfId="43075"/>
    <cellStyle name="Notas 7 2 3 7 4" xfId="43076"/>
    <cellStyle name="Notas 7 2 3 7 4 2" xfId="43077"/>
    <cellStyle name="Notas 7 2 3 7 4 3" xfId="43078"/>
    <cellStyle name="Notas 7 2 3 7 4 4" xfId="43079"/>
    <cellStyle name="Notas 7 2 3 7 5" xfId="43080"/>
    <cellStyle name="Notas 7 2 3 7 6" xfId="43081"/>
    <cellStyle name="Notas 7 2 3 8" xfId="43082"/>
    <cellStyle name="Notas 7 2 3 8 2" xfId="43083"/>
    <cellStyle name="Notas 7 2 3 8 2 2" xfId="43084"/>
    <cellStyle name="Notas 7 2 3 8 2 2 2" xfId="43085"/>
    <cellStyle name="Notas 7 2 3 8 2 2 3" xfId="43086"/>
    <cellStyle name="Notas 7 2 3 8 2 2 4" xfId="43087"/>
    <cellStyle name="Notas 7 2 3 8 2 3" xfId="43088"/>
    <cellStyle name="Notas 7 2 3 8 2 3 2" xfId="43089"/>
    <cellStyle name="Notas 7 2 3 8 2 3 3" xfId="43090"/>
    <cellStyle name="Notas 7 2 3 8 2 3 4" xfId="43091"/>
    <cellStyle name="Notas 7 2 3 8 2 4" xfId="43092"/>
    <cellStyle name="Notas 7 2 3 8 2 5" xfId="43093"/>
    <cellStyle name="Notas 7 2 3 8 2 6" xfId="43094"/>
    <cellStyle name="Notas 7 2 3 8 3" xfId="43095"/>
    <cellStyle name="Notas 7 2 3 8 3 2" xfId="43096"/>
    <cellStyle name="Notas 7 2 3 8 3 2 2" xfId="43097"/>
    <cellStyle name="Notas 7 2 3 8 3 2 3" xfId="43098"/>
    <cellStyle name="Notas 7 2 3 8 3 2 4" xfId="43099"/>
    <cellStyle name="Notas 7 2 3 8 3 3" xfId="43100"/>
    <cellStyle name="Notas 7 2 3 8 3 3 2" xfId="43101"/>
    <cellStyle name="Notas 7 2 3 8 3 3 3" xfId="43102"/>
    <cellStyle name="Notas 7 2 3 8 3 3 4" xfId="43103"/>
    <cellStyle name="Notas 7 2 3 8 3 4" xfId="43104"/>
    <cellStyle name="Notas 7 2 3 8 3 5" xfId="43105"/>
    <cellStyle name="Notas 7 2 3 8 3 6" xfId="43106"/>
    <cellStyle name="Notas 7 2 3 8 4" xfId="43107"/>
    <cellStyle name="Notas 7 2 3 8 4 2" xfId="43108"/>
    <cellStyle name="Notas 7 2 3 8 4 3" xfId="43109"/>
    <cellStyle name="Notas 7 2 3 8 4 4" xfId="43110"/>
    <cellStyle name="Notas 7 2 3 8 5" xfId="43111"/>
    <cellStyle name="Notas 7 2 3 8 6" xfId="43112"/>
    <cellStyle name="Notas 7 2 3 9" xfId="43113"/>
    <cellStyle name="Notas 7 2 3 9 2" xfId="43114"/>
    <cellStyle name="Notas 7 2 3 9 2 2" xfId="43115"/>
    <cellStyle name="Notas 7 2 3 9 2 2 2" xfId="43116"/>
    <cellStyle name="Notas 7 2 3 9 2 2 3" xfId="43117"/>
    <cellStyle name="Notas 7 2 3 9 2 2 4" xfId="43118"/>
    <cellStyle name="Notas 7 2 3 9 2 3" xfId="43119"/>
    <cellStyle name="Notas 7 2 3 9 2 3 2" xfId="43120"/>
    <cellStyle name="Notas 7 2 3 9 2 3 3" xfId="43121"/>
    <cellStyle name="Notas 7 2 3 9 2 3 4" xfId="43122"/>
    <cellStyle name="Notas 7 2 3 9 2 4" xfId="43123"/>
    <cellStyle name="Notas 7 2 3 9 2 5" xfId="43124"/>
    <cellStyle name="Notas 7 2 3 9 2 6" xfId="43125"/>
    <cellStyle name="Notas 7 2 3 9 3" xfId="43126"/>
    <cellStyle name="Notas 7 2 3 9 3 2" xfId="43127"/>
    <cellStyle name="Notas 7 2 3 9 3 2 2" xfId="43128"/>
    <cellStyle name="Notas 7 2 3 9 3 2 3" xfId="43129"/>
    <cellStyle name="Notas 7 2 3 9 3 2 4" xfId="43130"/>
    <cellStyle name="Notas 7 2 3 9 3 3" xfId="43131"/>
    <cellStyle name="Notas 7 2 3 9 3 3 2" xfId="43132"/>
    <cellStyle name="Notas 7 2 3 9 3 3 3" xfId="43133"/>
    <cellStyle name="Notas 7 2 3 9 3 3 4" xfId="43134"/>
    <cellStyle name="Notas 7 2 3 9 3 4" xfId="43135"/>
    <cellStyle name="Notas 7 2 3 9 3 5" xfId="43136"/>
    <cellStyle name="Notas 7 2 3 9 3 6" xfId="43137"/>
    <cellStyle name="Notas 7 2 3 9 4" xfId="43138"/>
    <cellStyle name="Notas 7 2 3 9 4 2" xfId="43139"/>
    <cellStyle name="Notas 7 2 3 9 4 3" xfId="43140"/>
    <cellStyle name="Notas 7 2 3 9 4 4" xfId="43141"/>
    <cellStyle name="Notas 7 2 3 9 5" xfId="43142"/>
    <cellStyle name="Notas 7 2 3 9 6" xfId="43143"/>
    <cellStyle name="Notas 7 2 4" xfId="43144"/>
    <cellStyle name="Notas 7 2 4 2" xfId="43145"/>
    <cellStyle name="Notas 7 2 4 2 2" xfId="43146"/>
    <cellStyle name="Notas 7 2 4 2 2 2" xfId="43147"/>
    <cellStyle name="Notas 7 2 4 2 2 2 2" xfId="43148"/>
    <cellStyle name="Notas 7 2 4 2 2 2 3" xfId="43149"/>
    <cellStyle name="Notas 7 2 4 2 2 2 4" xfId="43150"/>
    <cellStyle name="Notas 7 2 4 2 2 3" xfId="43151"/>
    <cellStyle name="Notas 7 2 4 2 2 3 2" xfId="43152"/>
    <cellStyle name="Notas 7 2 4 2 2 3 3" xfId="43153"/>
    <cellStyle name="Notas 7 2 4 2 2 3 4" xfId="43154"/>
    <cellStyle name="Notas 7 2 4 2 2 4" xfId="43155"/>
    <cellStyle name="Notas 7 2 4 2 2 5" xfId="43156"/>
    <cellStyle name="Notas 7 2 4 2 2 6" xfId="43157"/>
    <cellStyle name="Notas 7 2 4 2 3" xfId="43158"/>
    <cellStyle name="Notas 7 2 4 2 3 2" xfId="43159"/>
    <cellStyle name="Notas 7 2 4 2 3 2 2" xfId="43160"/>
    <cellStyle name="Notas 7 2 4 2 3 2 3" xfId="43161"/>
    <cellStyle name="Notas 7 2 4 2 3 2 4" xfId="43162"/>
    <cellStyle name="Notas 7 2 4 2 3 3" xfId="43163"/>
    <cellStyle name="Notas 7 2 4 2 3 3 2" xfId="43164"/>
    <cellStyle name="Notas 7 2 4 2 3 3 3" xfId="43165"/>
    <cellStyle name="Notas 7 2 4 2 3 3 4" xfId="43166"/>
    <cellStyle name="Notas 7 2 4 2 3 4" xfId="43167"/>
    <cellStyle name="Notas 7 2 4 2 3 5" xfId="43168"/>
    <cellStyle name="Notas 7 2 4 2 3 6" xfId="43169"/>
    <cellStyle name="Notas 7 2 4 2 4" xfId="43170"/>
    <cellStyle name="Notas 7 2 4 2 5" xfId="43171"/>
    <cellStyle name="Notas 7 2 4 2 6" xfId="43172"/>
    <cellStyle name="Notas 7 2 4 3" xfId="43173"/>
    <cellStyle name="Notas 7 2 4 4" xfId="43174"/>
    <cellStyle name="Notas 7 2 5" xfId="43175"/>
    <cellStyle name="Notas 7 2 5 2" xfId="43176"/>
    <cellStyle name="Notas 7 2 5 2 2" xfId="43177"/>
    <cellStyle name="Notas 7 2 5 2 2 2" xfId="43178"/>
    <cellStyle name="Notas 7 2 5 2 2 2 2" xfId="43179"/>
    <cellStyle name="Notas 7 2 5 2 2 2 3" xfId="43180"/>
    <cellStyle name="Notas 7 2 5 2 2 2 4" xfId="43181"/>
    <cellStyle name="Notas 7 2 5 2 2 3" xfId="43182"/>
    <cellStyle name="Notas 7 2 5 2 2 3 2" xfId="43183"/>
    <cellStyle name="Notas 7 2 5 2 2 3 3" xfId="43184"/>
    <cellStyle name="Notas 7 2 5 2 2 3 4" xfId="43185"/>
    <cellStyle name="Notas 7 2 5 2 2 4" xfId="43186"/>
    <cellStyle name="Notas 7 2 5 2 2 5" xfId="43187"/>
    <cellStyle name="Notas 7 2 5 2 2 6" xfId="43188"/>
    <cellStyle name="Notas 7 2 5 2 3" xfId="43189"/>
    <cellStyle name="Notas 7 2 5 2 3 2" xfId="43190"/>
    <cellStyle name="Notas 7 2 5 2 3 2 2" xfId="43191"/>
    <cellStyle name="Notas 7 2 5 2 3 2 3" xfId="43192"/>
    <cellStyle name="Notas 7 2 5 2 3 2 4" xfId="43193"/>
    <cellStyle name="Notas 7 2 5 2 3 3" xfId="43194"/>
    <cellStyle name="Notas 7 2 5 2 3 3 2" xfId="43195"/>
    <cellStyle name="Notas 7 2 5 2 3 3 3" xfId="43196"/>
    <cellStyle name="Notas 7 2 5 2 3 3 4" xfId="43197"/>
    <cellStyle name="Notas 7 2 5 2 3 4" xfId="43198"/>
    <cellStyle name="Notas 7 2 5 2 3 5" xfId="43199"/>
    <cellStyle name="Notas 7 2 5 2 3 6" xfId="43200"/>
    <cellStyle name="Notas 7 2 5 2 4" xfId="43201"/>
    <cellStyle name="Notas 7 2 5 2 5" xfId="43202"/>
    <cellStyle name="Notas 7 2 5 2 6" xfId="43203"/>
    <cellStyle name="Notas 7 2 5 3" xfId="43204"/>
    <cellStyle name="Notas 7 2 5 4" xfId="43205"/>
    <cellStyle name="Notas 7 2 6" xfId="43206"/>
    <cellStyle name="Notas 7 2 6 2" xfId="43207"/>
    <cellStyle name="Notas 7 2 6 2 2" xfId="43208"/>
    <cellStyle name="Notas 7 2 6 2 2 2" xfId="43209"/>
    <cellStyle name="Notas 7 2 6 2 2 2 2" xfId="43210"/>
    <cellStyle name="Notas 7 2 6 2 2 2 3" xfId="43211"/>
    <cellStyle name="Notas 7 2 6 2 2 2 4" xfId="43212"/>
    <cellStyle name="Notas 7 2 6 2 2 3" xfId="43213"/>
    <cellStyle name="Notas 7 2 6 2 2 3 2" xfId="43214"/>
    <cellStyle name="Notas 7 2 6 2 2 3 3" xfId="43215"/>
    <cellStyle name="Notas 7 2 6 2 2 3 4" xfId="43216"/>
    <cellStyle name="Notas 7 2 6 2 2 4" xfId="43217"/>
    <cellStyle name="Notas 7 2 6 2 2 5" xfId="43218"/>
    <cellStyle name="Notas 7 2 6 2 2 6" xfId="43219"/>
    <cellStyle name="Notas 7 2 6 2 3" xfId="43220"/>
    <cellStyle name="Notas 7 2 6 2 3 2" xfId="43221"/>
    <cellStyle name="Notas 7 2 6 2 3 2 2" xfId="43222"/>
    <cellStyle name="Notas 7 2 6 2 3 2 3" xfId="43223"/>
    <cellStyle name="Notas 7 2 6 2 3 2 4" xfId="43224"/>
    <cellStyle name="Notas 7 2 6 2 3 3" xfId="43225"/>
    <cellStyle name="Notas 7 2 6 2 3 3 2" xfId="43226"/>
    <cellStyle name="Notas 7 2 6 2 3 3 3" xfId="43227"/>
    <cellStyle name="Notas 7 2 6 2 3 3 4" xfId="43228"/>
    <cellStyle name="Notas 7 2 6 2 3 4" xfId="43229"/>
    <cellStyle name="Notas 7 2 6 2 3 5" xfId="43230"/>
    <cellStyle name="Notas 7 2 6 2 3 6" xfId="43231"/>
    <cellStyle name="Notas 7 2 6 2 4" xfId="43232"/>
    <cellStyle name="Notas 7 2 6 2 5" xfId="43233"/>
    <cellStyle name="Notas 7 2 6 2 6" xfId="43234"/>
    <cellStyle name="Notas 7 2 6 3" xfId="43235"/>
    <cellStyle name="Notas 7 2 6 4" xfId="43236"/>
    <cellStyle name="Notas 7 2 7" xfId="43237"/>
    <cellStyle name="Notas 7 2 7 2" xfId="43238"/>
    <cellStyle name="Notas 7 2 7 2 2" xfId="43239"/>
    <cellStyle name="Notas 7 2 7 2 2 2" xfId="43240"/>
    <cellStyle name="Notas 7 2 7 2 2 2 2" xfId="43241"/>
    <cellStyle name="Notas 7 2 7 2 2 2 3" xfId="43242"/>
    <cellStyle name="Notas 7 2 7 2 2 2 4" xfId="43243"/>
    <cellStyle name="Notas 7 2 7 2 2 3" xfId="43244"/>
    <cellStyle name="Notas 7 2 7 2 2 3 2" xfId="43245"/>
    <cellStyle name="Notas 7 2 7 2 2 3 3" xfId="43246"/>
    <cellStyle name="Notas 7 2 7 2 2 3 4" xfId="43247"/>
    <cellStyle name="Notas 7 2 7 2 2 4" xfId="43248"/>
    <cellStyle name="Notas 7 2 7 2 2 5" xfId="43249"/>
    <cellStyle name="Notas 7 2 7 2 2 6" xfId="43250"/>
    <cellStyle name="Notas 7 2 7 2 3" xfId="43251"/>
    <cellStyle name="Notas 7 2 7 2 3 2" xfId="43252"/>
    <cellStyle name="Notas 7 2 7 2 3 2 2" xfId="43253"/>
    <cellStyle name="Notas 7 2 7 2 3 2 3" xfId="43254"/>
    <cellStyle name="Notas 7 2 7 2 3 2 4" xfId="43255"/>
    <cellStyle name="Notas 7 2 7 2 3 3" xfId="43256"/>
    <cellStyle name="Notas 7 2 7 2 3 3 2" xfId="43257"/>
    <cellStyle name="Notas 7 2 7 2 3 3 3" xfId="43258"/>
    <cellStyle name="Notas 7 2 7 2 3 3 4" xfId="43259"/>
    <cellStyle name="Notas 7 2 7 2 3 4" xfId="43260"/>
    <cellStyle name="Notas 7 2 7 2 3 5" xfId="43261"/>
    <cellStyle name="Notas 7 2 7 2 3 6" xfId="43262"/>
    <cellStyle name="Notas 7 2 7 2 4" xfId="43263"/>
    <cellStyle name="Notas 7 2 7 2 5" xfId="43264"/>
    <cellStyle name="Notas 7 2 7 2 6" xfId="43265"/>
    <cellStyle name="Notas 7 2 7 3" xfId="43266"/>
    <cellStyle name="Notas 7 2 7 4" xfId="43267"/>
    <cellStyle name="Notas 7 2 8" xfId="43268"/>
    <cellStyle name="Notas 7 2 8 2" xfId="43269"/>
    <cellStyle name="Notas 7 2 8 2 2" xfId="43270"/>
    <cellStyle name="Notas 7 2 8 2 2 2" xfId="43271"/>
    <cellStyle name="Notas 7 2 8 2 2 3" xfId="43272"/>
    <cellStyle name="Notas 7 2 8 2 2 4" xfId="43273"/>
    <cellStyle name="Notas 7 2 8 2 3" xfId="43274"/>
    <cellStyle name="Notas 7 2 8 2 3 2" xfId="43275"/>
    <cellStyle name="Notas 7 2 8 2 3 3" xfId="43276"/>
    <cellStyle name="Notas 7 2 8 2 3 4" xfId="43277"/>
    <cellStyle name="Notas 7 2 8 2 4" xfId="43278"/>
    <cellStyle name="Notas 7 2 8 2 5" xfId="43279"/>
    <cellStyle name="Notas 7 2 8 2 6" xfId="43280"/>
    <cellStyle name="Notas 7 2 8 3" xfId="43281"/>
    <cellStyle name="Notas 7 2 8 3 2" xfId="43282"/>
    <cellStyle name="Notas 7 2 8 3 2 2" xfId="43283"/>
    <cellStyle name="Notas 7 2 8 3 2 3" xfId="43284"/>
    <cellStyle name="Notas 7 2 8 3 2 4" xfId="43285"/>
    <cellStyle name="Notas 7 2 8 3 3" xfId="43286"/>
    <cellStyle name="Notas 7 2 8 3 3 2" xfId="43287"/>
    <cellStyle name="Notas 7 2 8 3 3 3" xfId="43288"/>
    <cellStyle name="Notas 7 2 8 3 3 4" xfId="43289"/>
    <cellStyle name="Notas 7 2 8 3 4" xfId="43290"/>
    <cellStyle name="Notas 7 2 8 3 5" xfId="43291"/>
    <cellStyle name="Notas 7 2 8 3 6" xfId="43292"/>
    <cellStyle name="Notas 7 2 8 4" xfId="43293"/>
    <cellStyle name="Notas 7 2 8 4 2" xfId="43294"/>
    <cellStyle name="Notas 7 2 8 4 3" xfId="43295"/>
    <cellStyle name="Notas 7 2 8 4 4" xfId="43296"/>
    <cellStyle name="Notas 7 2 8 5" xfId="43297"/>
    <cellStyle name="Notas 7 2 8 6" xfId="43298"/>
    <cellStyle name="Notas 7 2 9" xfId="43299"/>
    <cellStyle name="Notas 7 2 9 2" xfId="43300"/>
    <cellStyle name="Notas 7 2 9 2 2" xfId="43301"/>
    <cellStyle name="Notas 7 2 9 2 2 2" xfId="43302"/>
    <cellStyle name="Notas 7 2 9 2 2 3" xfId="43303"/>
    <cellStyle name="Notas 7 2 9 2 2 4" xfId="43304"/>
    <cellStyle name="Notas 7 2 9 2 3" xfId="43305"/>
    <cellStyle name="Notas 7 2 9 2 3 2" xfId="43306"/>
    <cellStyle name="Notas 7 2 9 2 3 3" xfId="43307"/>
    <cellStyle name="Notas 7 2 9 2 3 4" xfId="43308"/>
    <cellStyle name="Notas 7 2 9 2 4" xfId="43309"/>
    <cellStyle name="Notas 7 2 9 2 5" xfId="43310"/>
    <cellStyle name="Notas 7 2 9 2 6" xfId="43311"/>
    <cellStyle name="Notas 7 2 9 3" xfId="43312"/>
    <cellStyle name="Notas 7 2 9 3 2" xfId="43313"/>
    <cellStyle name="Notas 7 2 9 3 2 2" xfId="43314"/>
    <cellStyle name="Notas 7 2 9 3 2 3" xfId="43315"/>
    <cellStyle name="Notas 7 2 9 3 2 4" xfId="43316"/>
    <cellStyle name="Notas 7 2 9 3 3" xfId="43317"/>
    <cellStyle name="Notas 7 2 9 3 3 2" xfId="43318"/>
    <cellStyle name="Notas 7 2 9 3 3 3" xfId="43319"/>
    <cellStyle name="Notas 7 2 9 3 3 4" xfId="43320"/>
    <cellStyle name="Notas 7 2 9 3 4" xfId="43321"/>
    <cellStyle name="Notas 7 2 9 3 5" xfId="43322"/>
    <cellStyle name="Notas 7 2 9 3 6" xfId="43323"/>
    <cellStyle name="Notas 7 2 9 4" xfId="43324"/>
    <cellStyle name="Notas 7 2 9 4 2" xfId="43325"/>
    <cellStyle name="Notas 7 2 9 4 3" xfId="43326"/>
    <cellStyle name="Notas 7 2 9 4 4" xfId="43327"/>
    <cellStyle name="Notas 7 2 9 5" xfId="43328"/>
    <cellStyle name="Notas 7 2 9 6" xfId="43329"/>
    <cellStyle name="Notas 7 3" xfId="43330"/>
    <cellStyle name="Notas 7 3 10" xfId="43331"/>
    <cellStyle name="Notas 7 3 10 2" xfId="43332"/>
    <cellStyle name="Notas 7 3 10 2 2" xfId="43333"/>
    <cellStyle name="Notas 7 3 10 2 2 2" xfId="43334"/>
    <cellStyle name="Notas 7 3 10 2 2 3" xfId="43335"/>
    <cellStyle name="Notas 7 3 10 2 2 4" xfId="43336"/>
    <cellStyle name="Notas 7 3 10 2 3" xfId="43337"/>
    <cellStyle name="Notas 7 3 10 2 3 2" xfId="43338"/>
    <cellStyle name="Notas 7 3 10 2 3 3" xfId="43339"/>
    <cellStyle name="Notas 7 3 10 2 3 4" xfId="43340"/>
    <cellStyle name="Notas 7 3 10 2 4" xfId="43341"/>
    <cellStyle name="Notas 7 3 10 2 5" xfId="43342"/>
    <cellStyle name="Notas 7 3 10 2 6" xfId="43343"/>
    <cellStyle name="Notas 7 3 10 3" xfId="43344"/>
    <cellStyle name="Notas 7 3 10 3 2" xfId="43345"/>
    <cellStyle name="Notas 7 3 10 3 2 2" xfId="43346"/>
    <cellStyle name="Notas 7 3 10 3 2 3" xfId="43347"/>
    <cellStyle name="Notas 7 3 10 3 2 4" xfId="43348"/>
    <cellStyle name="Notas 7 3 10 3 3" xfId="43349"/>
    <cellStyle name="Notas 7 3 10 3 3 2" xfId="43350"/>
    <cellStyle name="Notas 7 3 10 3 3 3" xfId="43351"/>
    <cellStyle name="Notas 7 3 10 3 3 4" xfId="43352"/>
    <cellStyle name="Notas 7 3 10 3 4" xfId="43353"/>
    <cellStyle name="Notas 7 3 10 3 5" xfId="43354"/>
    <cellStyle name="Notas 7 3 10 3 6" xfId="43355"/>
    <cellStyle name="Notas 7 3 10 4" xfId="43356"/>
    <cellStyle name="Notas 7 3 10 5" xfId="43357"/>
    <cellStyle name="Notas 7 3 10 6" xfId="43358"/>
    <cellStyle name="Notas 7 3 11" xfId="43359"/>
    <cellStyle name="Notas 7 3 12" xfId="43360"/>
    <cellStyle name="Notas 7 3 2" xfId="43361"/>
    <cellStyle name="Notas 7 3 2 2" xfId="43362"/>
    <cellStyle name="Notas 7 3 2 2 2" xfId="43363"/>
    <cellStyle name="Notas 7 3 2 2 2 2" xfId="43364"/>
    <cellStyle name="Notas 7 3 2 2 2 2 2" xfId="43365"/>
    <cellStyle name="Notas 7 3 2 2 2 2 3" xfId="43366"/>
    <cellStyle name="Notas 7 3 2 2 2 2 4" xfId="43367"/>
    <cellStyle name="Notas 7 3 2 2 2 3" xfId="43368"/>
    <cellStyle name="Notas 7 3 2 2 2 3 2" xfId="43369"/>
    <cellStyle name="Notas 7 3 2 2 2 3 3" xfId="43370"/>
    <cellStyle name="Notas 7 3 2 2 2 3 4" xfId="43371"/>
    <cellStyle name="Notas 7 3 2 2 2 4" xfId="43372"/>
    <cellStyle name="Notas 7 3 2 2 2 5" xfId="43373"/>
    <cellStyle name="Notas 7 3 2 2 2 6" xfId="43374"/>
    <cellStyle name="Notas 7 3 2 2 3" xfId="43375"/>
    <cellStyle name="Notas 7 3 2 2 3 2" xfId="43376"/>
    <cellStyle name="Notas 7 3 2 2 3 2 2" xfId="43377"/>
    <cellStyle name="Notas 7 3 2 2 3 2 3" xfId="43378"/>
    <cellStyle name="Notas 7 3 2 2 3 2 4" xfId="43379"/>
    <cellStyle name="Notas 7 3 2 2 3 3" xfId="43380"/>
    <cellStyle name="Notas 7 3 2 2 3 3 2" xfId="43381"/>
    <cellStyle name="Notas 7 3 2 2 3 3 3" xfId="43382"/>
    <cellStyle name="Notas 7 3 2 2 3 3 4" xfId="43383"/>
    <cellStyle name="Notas 7 3 2 2 3 4" xfId="43384"/>
    <cellStyle name="Notas 7 3 2 2 3 5" xfId="43385"/>
    <cellStyle name="Notas 7 3 2 2 3 6" xfId="43386"/>
    <cellStyle name="Notas 7 3 2 2 4" xfId="43387"/>
    <cellStyle name="Notas 7 3 2 2 5" xfId="43388"/>
    <cellStyle name="Notas 7 3 2 2 6" xfId="43389"/>
    <cellStyle name="Notas 7 3 2 3" xfId="43390"/>
    <cellStyle name="Notas 7 3 2 4" xfId="43391"/>
    <cellStyle name="Notas 7 3 3" xfId="43392"/>
    <cellStyle name="Notas 7 3 3 2" xfId="43393"/>
    <cellStyle name="Notas 7 3 3 2 2" xfId="43394"/>
    <cellStyle name="Notas 7 3 3 2 2 2" xfId="43395"/>
    <cellStyle name="Notas 7 3 3 2 2 2 2" xfId="43396"/>
    <cellStyle name="Notas 7 3 3 2 2 2 3" xfId="43397"/>
    <cellStyle name="Notas 7 3 3 2 2 2 4" xfId="43398"/>
    <cellStyle name="Notas 7 3 3 2 2 3" xfId="43399"/>
    <cellStyle name="Notas 7 3 3 2 2 3 2" xfId="43400"/>
    <cellStyle name="Notas 7 3 3 2 2 3 3" xfId="43401"/>
    <cellStyle name="Notas 7 3 3 2 2 3 4" xfId="43402"/>
    <cellStyle name="Notas 7 3 3 2 2 4" xfId="43403"/>
    <cellStyle name="Notas 7 3 3 2 2 5" xfId="43404"/>
    <cellStyle name="Notas 7 3 3 2 2 6" xfId="43405"/>
    <cellStyle name="Notas 7 3 3 2 3" xfId="43406"/>
    <cellStyle name="Notas 7 3 3 2 3 2" xfId="43407"/>
    <cellStyle name="Notas 7 3 3 2 3 2 2" xfId="43408"/>
    <cellStyle name="Notas 7 3 3 2 3 2 3" xfId="43409"/>
    <cellStyle name="Notas 7 3 3 2 3 2 4" xfId="43410"/>
    <cellStyle name="Notas 7 3 3 2 3 3" xfId="43411"/>
    <cellStyle name="Notas 7 3 3 2 3 3 2" xfId="43412"/>
    <cellStyle name="Notas 7 3 3 2 3 3 3" xfId="43413"/>
    <cellStyle name="Notas 7 3 3 2 3 3 4" xfId="43414"/>
    <cellStyle name="Notas 7 3 3 2 3 4" xfId="43415"/>
    <cellStyle name="Notas 7 3 3 2 3 5" xfId="43416"/>
    <cellStyle name="Notas 7 3 3 2 3 6" xfId="43417"/>
    <cellStyle name="Notas 7 3 3 2 4" xfId="43418"/>
    <cellStyle name="Notas 7 3 3 2 5" xfId="43419"/>
    <cellStyle name="Notas 7 3 3 2 6" xfId="43420"/>
    <cellStyle name="Notas 7 3 3 3" xfId="43421"/>
    <cellStyle name="Notas 7 3 3 4" xfId="43422"/>
    <cellStyle name="Notas 7 3 4" xfId="43423"/>
    <cellStyle name="Notas 7 3 4 2" xfId="43424"/>
    <cellStyle name="Notas 7 3 4 2 2" xfId="43425"/>
    <cellStyle name="Notas 7 3 4 2 2 2" xfId="43426"/>
    <cellStyle name="Notas 7 3 4 2 2 2 2" xfId="43427"/>
    <cellStyle name="Notas 7 3 4 2 2 2 3" xfId="43428"/>
    <cellStyle name="Notas 7 3 4 2 2 2 4" xfId="43429"/>
    <cellStyle name="Notas 7 3 4 2 2 3" xfId="43430"/>
    <cellStyle name="Notas 7 3 4 2 2 3 2" xfId="43431"/>
    <cellStyle name="Notas 7 3 4 2 2 3 3" xfId="43432"/>
    <cellStyle name="Notas 7 3 4 2 2 3 4" xfId="43433"/>
    <cellStyle name="Notas 7 3 4 2 2 4" xfId="43434"/>
    <cellStyle name="Notas 7 3 4 2 2 5" xfId="43435"/>
    <cellStyle name="Notas 7 3 4 2 2 6" xfId="43436"/>
    <cellStyle name="Notas 7 3 4 2 3" xfId="43437"/>
    <cellStyle name="Notas 7 3 4 2 3 2" xfId="43438"/>
    <cellStyle name="Notas 7 3 4 2 3 2 2" xfId="43439"/>
    <cellStyle name="Notas 7 3 4 2 3 2 3" xfId="43440"/>
    <cellStyle name="Notas 7 3 4 2 3 2 4" xfId="43441"/>
    <cellStyle name="Notas 7 3 4 2 3 3" xfId="43442"/>
    <cellStyle name="Notas 7 3 4 2 3 3 2" xfId="43443"/>
    <cellStyle name="Notas 7 3 4 2 3 3 3" xfId="43444"/>
    <cellStyle name="Notas 7 3 4 2 3 3 4" xfId="43445"/>
    <cellStyle name="Notas 7 3 4 2 3 4" xfId="43446"/>
    <cellStyle name="Notas 7 3 4 2 3 5" xfId="43447"/>
    <cellStyle name="Notas 7 3 4 2 3 6" xfId="43448"/>
    <cellStyle name="Notas 7 3 4 2 4" xfId="43449"/>
    <cellStyle name="Notas 7 3 4 2 5" xfId="43450"/>
    <cellStyle name="Notas 7 3 4 2 6" xfId="43451"/>
    <cellStyle name="Notas 7 3 4 3" xfId="43452"/>
    <cellStyle name="Notas 7 3 4 4" xfId="43453"/>
    <cellStyle name="Notas 7 3 5" xfId="43454"/>
    <cellStyle name="Notas 7 3 5 2" xfId="43455"/>
    <cellStyle name="Notas 7 3 5 2 2" xfId="43456"/>
    <cellStyle name="Notas 7 3 5 2 2 2" xfId="43457"/>
    <cellStyle name="Notas 7 3 5 2 2 2 2" xfId="43458"/>
    <cellStyle name="Notas 7 3 5 2 2 2 3" xfId="43459"/>
    <cellStyle name="Notas 7 3 5 2 2 2 4" xfId="43460"/>
    <cellStyle name="Notas 7 3 5 2 2 3" xfId="43461"/>
    <cellStyle name="Notas 7 3 5 2 2 3 2" xfId="43462"/>
    <cellStyle name="Notas 7 3 5 2 2 3 3" xfId="43463"/>
    <cellStyle name="Notas 7 3 5 2 2 3 4" xfId="43464"/>
    <cellStyle name="Notas 7 3 5 2 2 4" xfId="43465"/>
    <cellStyle name="Notas 7 3 5 2 2 5" xfId="43466"/>
    <cellStyle name="Notas 7 3 5 2 2 6" xfId="43467"/>
    <cellStyle name="Notas 7 3 5 2 3" xfId="43468"/>
    <cellStyle name="Notas 7 3 5 2 3 2" xfId="43469"/>
    <cellStyle name="Notas 7 3 5 2 3 2 2" xfId="43470"/>
    <cellStyle name="Notas 7 3 5 2 3 2 3" xfId="43471"/>
    <cellStyle name="Notas 7 3 5 2 3 2 4" xfId="43472"/>
    <cellStyle name="Notas 7 3 5 2 3 3" xfId="43473"/>
    <cellStyle name="Notas 7 3 5 2 3 3 2" xfId="43474"/>
    <cellStyle name="Notas 7 3 5 2 3 3 3" xfId="43475"/>
    <cellStyle name="Notas 7 3 5 2 3 3 4" xfId="43476"/>
    <cellStyle name="Notas 7 3 5 2 3 4" xfId="43477"/>
    <cellStyle name="Notas 7 3 5 2 3 5" xfId="43478"/>
    <cellStyle name="Notas 7 3 5 2 3 6" xfId="43479"/>
    <cellStyle name="Notas 7 3 5 2 4" xfId="43480"/>
    <cellStyle name="Notas 7 3 5 2 5" xfId="43481"/>
    <cellStyle name="Notas 7 3 5 2 6" xfId="43482"/>
    <cellStyle name="Notas 7 3 5 3" xfId="43483"/>
    <cellStyle name="Notas 7 3 5 4" xfId="43484"/>
    <cellStyle name="Notas 7 3 6" xfId="43485"/>
    <cellStyle name="Notas 7 3 6 2" xfId="43486"/>
    <cellStyle name="Notas 7 3 6 2 2" xfId="43487"/>
    <cellStyle name="Notas 7 3 6 2 2 2" xfId="43488"/>
    <cellStyle name="Notas 7 3 6 2 2 3" xfId="43489"/>
    <cellStyle name="Notas 7 3 6 2 2 4" xfId="43490"/>
    <cellStyle name="Notas 7 3 6 2 3" xfId="43491"/>
    <cellStyle name="Notas 7 3 6 2 3 2" xfId="43492"/>
    <cellStyle name="Notas 7 3 6 2 3 3" xfId="43493"/>
    <cellStyle name="Notas 7 3 6 2 3 4" xfId="43494"/>
    <cellStyle name="Notas 7 3 6 2 4" xfId="43495"/>
    <cellStyle name="Notas 7 3 6 2 5" xfId="43496"/>
    <cellStyle name="Notas 7 3 6 2 6" xfId="43497"/>
    <cellStyle name="Notas 7 3 6 3" xfId="43498"/>
    <cellStyle name="Notas 7 3 6 3 2" xfId="43499"/>
    <cellStyle name="Notas 7 3 6 3 2 2" xfId="43500"/>
    <cellStyle name="Notas 7 3 6 3 2 3" xfId="43501"/>
    <cellStyle name="Notas 7 3 6 3 2 4" xfId="43502"/>
    <cellStyle name="Notas 7 3 6 3 3" xfId="43503"/>
    <cellStyle name="Notas 7 3 6 3 3 2" xfId="43504"/>
    <cellStyle name="Notas 7 3 6 3 3 3" xfId="43505"/>
    <cellStyle name="Notas 7 3 6 3 3 4" xfId="43506"/>
    <cellStyle name="Notas 7 3 6 3 4" xfId="43507"/>
    <cellStyle name="Notas 7 3 6 3 5" xfId="43508"/>
    <cellStyle name="Notas 7 3 6 3 6" xfId="43509"/>
    <cellStyle name="Notas 7 3 6 4" xfId="43510"/>
    <cellStyle name="Notas 7 3 6 4 2" xfId="43511"/>
    <cellStyle name="Notas 7 3 6 4 3" xfId="43512"/>
    <cellStyle name="Notas 7 3 6 4 4" xfId="43513"/>
    <cellStyle name="Notas 7 3 6 5" xfId="43514"/>
    <cellStyle name="Notas 7 3 6 6" xfId="43515"/>
    <cellStyle name="Notas 7 3 7" xfId="43516"/>
    <cellStyle name="Notas 7 3 7 2" xfId="43517"/>
    <cellStyle name="Notas 7 3 7 2 2" xfId="43518"/>
    <cellStyle name="Notas 7 3 7 2 2 2" xfId="43519"/>
    <cellStyle name="Notas 7 3 7 2 2 3" xfId="43520"/>
    <cellStyle name="Notas 7 3 7 2 2 4" xfId="43521"/>
    <cellStyle name="Notas 7 3 7 2 3" xfId="43522"/>
    <cellStyle name="Notas 7 3 7 2 3 2" xfId="43523"/>
    <cellStyle name="Notas 7 3 7 2 3 3" xfId="43524"/>
    <cellStyle name="Notas 7 3 7 2 3 4" xfId="43525"/>
    <cellStyle name="Notas 7 3 7 2 4" xfId="43526"/>
    <cellStyle name="Notas 7 3 7 2 5" xfId="43527"/>
    <cellStyle name="Notas 7 3 7 2 6" xfId="43528"/>
    <cellStyle name="Notas 7 3 7 3" xfId="43529"/>
    <cellStyle name="Notas 7 3 7 3 2" xfId="43530"/>
    <cellStyle name="Notas 7 3 7 3 2 2" xfId="43531"/>
    <cellStyle name="Notas 7 3 7 3 2 3" xfId="43532"/>
    <cellStyle name="Notas 7 3 7 3 2 4" xfId="43533"/>
    <cellStyle name="Notas 7 3 7 3 3" xfId="43534"/>
    <cellStyle name="Notas 7 3 7 3 3 2" xfId="43535"/>
    <cellStyle name="Notas 7 3 7 3 3 3" xfId="43536"/>
    <cellStyle name="Notas 7 3 7 3 3 4" xfId="43537"/>
    <cellStyle name="Notas 7 3 7 3 4" xfId="43538"/>
    <cellStyle name="Notas 7 3 7 3 5" xfId="43539"/>
    <cellStyle name="Notas 7 3 7 3 6" xfId="43540"/>
    <cellStyle name="Notas 7 3 7 4" xfId="43541"/>
    <cellStyle name="Notas 7 3 7 4 2" xfId="43542"/>
    <cellStyle name="Notas 7 3 7 4 3" xfId="43543"/>
    <cellStyle name="Notas 7 3 7 4 4" xfId="43544"/>
    <cellStyle name="Notas 7 3 7 5" xfId="43545"/>
    <cellStyle name="Notas 7 3 7 6" xfId="43546"/>
    <cellStyle name="Notas 7 3 8" xfId="43547"/>
    <cellStyle name="Notas 7 3 8 2" xfId="43548"/>
    <cellStyle name="Notas 7 3 8 2 2" xfId="43549"/>
    <cellStyle name="Notas 7 3 8 2 2 2" xfId="43550"/>
    <cellStyle name="Notas 7 3 8 2 2 3" xfId="43551"/>
    <cellStyle name="Notas 7 3 8 2 2 4" xfId="43552"/>
    <cellStyle name="Notas 7 3 8 2 3" xfId="43553"/>
    <cellStyle name="Notas 7 3 8 2 3 2" xfId="43554"/>
    <cellStyle name="Notas 7 3 8 2 3 3" xfId="43555"/>
    <cellStyle name="Notas 7 3 8 2 3 4" xfId="43556"/>
    <cellStyle name="Notas 7 3 8 2 4" xfId="43557"/>
    <cellStyle name="Notas 7 3 8 2 5" xfId="43558"/>
    <cellStyle name="Notas 7 3 8 2 6" xfId="43559"/>
    <cellStyle name="Notas 7 3 8 3" xfId="43560"/>
    <cellStyle name="Notas 7 3 8 3 2" xfId="43561"/>
    <cellStyle name="Notas 7 3 8 3 2 2" xfId="43562"/>
    <cellStyle name="Notas 7 3 8 3 2 3" xfId="43563"/>
    <cellStyle name="Notas 7 3 8 3 2 4" xfId="43564"/>
    <cellStyle name="Notas 7 3 8 3 3" xfId="43565"/>
    <cellStyle name="Notas 7 3 8 3 3 2" xfId="43566"/>
    <cellStyle name="Notas 7 3 8 3 3 3" xfId="43567"/>
    <cellStyle name="Notas 7 3 8 3 3 4" xfId="43568"/>
    <cellStyle name="Notas 7 3 8 3 4" xfId="43569"/>
    <cellStyle name="Notas 7 3 8 3 5" xfId="43570"/>
    <cellStyle name="Notas 7 3 8 3 6" xfId="43571"/>
    <cellStyle name="Notas 7 3 8 4" xfId="43572"/>
    <cellStyle name="Notas 7 3 8 4 2" xfId="43573"/>
    <cellStyle name="Notas 7 3 8 4 3" xfId="43574"/>
    <cellStyle name="Notas 7 3 8 4 4" xfId="43575"/>
    <cellStyle name="Notas 7 3 8 5" xfId="43576"/>
    <cellStyle name="Notas 7 3 8 6" xfId="43577"/>
    <cellStyle name="Notas 7 3 9" xfId="43578"/>
    <cellStyle name="Notas 7 3 9 2" xfId="43579"/>
    <cellStyle name="Notas 7 3 9 2 2" xfId="43580"/>
    <cellStyle name="Notas 7 3 9 2 2 2" xfId="43581"/>
    <cellStyle name="Notas 7 3 9 2 2 3" xfId="43582"/>
    <cellStyle name="Notas 7 3 9 2 2 4" xfId="43583"/>
    <cellStyle name="Notas 7 3 9 2 3" xfId="43584"/>
    <cellStyle name="Notas 7 3 9 2 3 2" xfId="43585"/>
    <cellStyle name="Notas 7 3 9 2 3 3" xfId="43586"/>
    <cellStyle name="Notas 7 3 9 2 3 4" xfId="43587"/>
    <cellStyle name="Notas 7 3 9 2 4" xfId="43588"/>
    <cellStyle name="Notas 7 3 9 2 5" xfId="43589"/>
    <cellStyle name="Notas 7 3 9 2 6" xfId="43590"/>
    <cellStyle name="Notas 7 3 9 3" xfId="43591"/>
    <cellStyle name="Notas 7 3 9 3 2" xfId="43592"/>
    <cellStyle name="Notas 7 3 9 3 2 2" xfId="43593"/>
    <cellStyle name="Notas 7 3 9 3 2 3" xfId="43594"/>
    <cellStyle name="Notas 7 3 9 3 2 4" xfId="43595"/>
    <cellStyle name="Notas 7 3 9 3 3" xfId="43596"/>
    <cellStyle name="Notas 7 3 9 3 3 2" xfId="43597"/>
    <cellStyle name="Notas 7 3 9 3 3 3" xfId="43598"/>
    <cellStyle name="Notas 7 3 9 3 3 4" xfId="43599"/>
    <cellStyle name="Notas 7 3 9 3 4" xfId="43600"/>
    <cellStyle name="Notas 7 3 9 3 5" xfId="43601"/>
    <cellStyle name="Notas 7 3 9 3 6" xfId="43602"/>
    <cellStyle name="Notas 7 3 9 4" xfId="43603"/>
    <cellStyle name="Notas 7 3 9 4 2" xfId="43604"/>
    <cellStyle name="Notas 7 3 9 4 3" xfId="43605"/>
    <cellStyle name="Notas 7 3 9 4 4" xfId="43606"/>
    <cellStyle name="Notas 7 3 9 5" xfId="43607"/>
    <cellStyle name="Notas 7 3 9 6" xfId="43608"/>
    <cellStyle name="Notas 7 4" xfId="43609"/>
    <cellStyle name="Notas 7 4 10" xfId="43610"/>
    <cellStyle name="Notas 7 4 10 2" xfId="43611"/>
    <cellStyle name="Notas 7 4 10 2 2" xfId="43612"/>
    <cellStyle name="Notas 7 4 10 2 2 2" xfId="43613"/>
    <cellStyle name="Notas 7 4 10 2 2 3" xfId="43614"/>
    <cellStyle name="Notas 7 4 10 2 2 4" xfId="43615"/>
    <cellStyle name="Notas 7 4 10 2 3" xfId="43616"/>
    <cellStyle name="Notas 7 4 10 2 3 2" xfId="43617"/>
    <cellStyle name="Notas 7 4 10 2 3 3" xfId="43618"/>
    <cellStyle name="Notas 7 4 10 2 3 4" xfId="43619"/>
    <cellStyle name="Notas 7 4 10 2 4" xfId="43620"/>
    <cellStyle name="Notas 7 4 10 2 5" xfId="43621"/>
    <cellStyle name="Notas 7 4 10 2 6" xfId="43622"/>
    <cellStyle name="Notas 7 4 10 3" xfId="43623"/>
    <cellStyle name="Notas 7 4 10 3 2" xfId="43624"/>
    <cellStyle name="Notas 7 4 10 3 2 2" xfId="43625"/>
    <cellStyle name="Notas 7 4 10 3 2 3" xfId="43626"/>
    <cellStyle name="Notas 7 4 10 3 2 4" xfId="43627"/>
    <cellStyle name="Notas 7 4 10 3 3" xfId="43628"/>
    <cellStyle name="Notas 7 4 10 3 3 2" xfId="43629"/>
    <cellStyle name="Notas 7 4 10 3 3 3" xfId="43630"/>
    <cellStyle name="Notas 7 4 10 3 3 4" xfId="43631"/>
    <cellStyle name="Notas 7 4 10 3 4" xfId="43632"/>
    <cellStyle name="Notas 7 4 10 3 5" xfId="43633"/>
    <cellStyle name="Notas 7 4 10 3 6" xfId="43634"/>
    <cellStyle name="Notas 7 4 10 4" xfId="43635"/>
    <cellStyle name="Notas 7 4 10 5" xfId="43636"/>
    <cellStyle name="Notas 7 4 10 6" xfId="43637"/>
    <cellStyle name="Notas 7 4 11" xfId="43638"/>
    <cellStyle name="Notas 7 4 12" xfId="43639"/>
    <cellStyle name="Notas 7 4 2" xfId="43640"/>
    <cellStyle name="Notas 7 4 2 2" xfId="43641"/>
    <cellStyle name="Notas 7 4 2 2 2" xfId="43642"/>
    <cellStyle name="Notas 7 4 2 2 2 2" xfId="43643"/>
    <cellStyle name="Notas 7 4 2 2 2 2 2" xfId="43644"/>
    <cellStyle name="Notas 7 4 2 2 2 2 3" xfId="43645"/>
    <cellStyle name="Notas 7 4 2 2 2 2 4" xfId="43646"/>
    <cellStyle name="Notas 7 4 2 2 2 3" xfId="43647"/>
    <cellStyle name="Notas 7 4 2 2 2 3 2" xfId="43648"/>
    <cellStyle name="Notas 7 4 2 2 2 3 3" xfId="43649"/>
    <cellStyle name="Notas 7 4 2 2 2 3 4" xfId="43650"/>
    <cellStyle name="Notas 7 4 2 2 2 4" xfId="43651"/>
    <cellStyle name="Notas 7 4 2 2 2 5" xfId="43652"/>
    <cellStyle name="Notas 7 4 2 2 2 6" xfId="43653"/>
    <cellStyle name="Notas 7 4 2 2 3" xfId="43654"/>
    <cellStyle name="Notas 7 4 2 2 3 2" xfId="43655"/>
    <cellStyle name="Notas 7 4 2 2 3 2 2" xfId="43656"/>
    <cellStyle name="Notas 7 4 2 2 3 2 3" xfId="43657"/>
    <cellStyle name="Notas 7 4 2 2 3 2 4" xfId="43658"/>
    <cellStyle name="Notas 7 4 2 2 3 3" xfId="43659"/>
    <cellStyle name="Notas 7 4 2 2 3 3 2" xfId="43660"/>
    <cellStyle name="Notas 7 4 2 2 3 3 3" xfId="43661"/>
    <cellStyle name="Notas 7 4 2 2 3 3 4" xfId="43662"/>
    <cellStyle name="Notas 7 4 2 2 3 4" xfId="43663"/>
    <cellStyle name="Notas 7 4 2 2 3 5" xfId="43664"/>
    <cellStyle name="Notas 7 4 2 2 3 6" xfId="43665"/>
    <cellStyle name="Notas 7 4 2 2 4" xfId="43666"/>
    <cellStyle name="Notas 7 4 2 2 5" xfId="43667"/>
    <cellStyle name="Notas 7 4 2 2 6" xfId="43668"/>
    <cellStyle name="Notas 7 4 2 3" xfId="43669"/>
    <cellStyle name="Notas 7 4 2 4" xfId="43670"/>
    <cellStyle name="Notas 7 4 3" xfId="43671"/>
    <cellStyle name="Notas 7 4 3 2" xfId="43672"/>
    <cellStyle name="Notas 7 4 3 2 2" xfId="43673"/>
    <cellStyle name="Notas 7 4 3 2 2 2" xfId="43674"/>
    <cellStyle name="Notas 7 4 3 2 2 2 2" xfId="43675"/>
    <cellStyle name="Notas 7 4 3 2 2 2 3" xfId="43676"/>
    <cellStyle name="Notas 7 4 3 2 2 2 4" xfId="43677"/>
    <cellStyle name="Notas 7 4 3 2 2 3" xfId="43678"/>
    <cellStyle name="Notas 7 4 3 2 2 3 2" xfId="43679"/>
    <cellStyle name="Notas 7 4 3 2 2 3 3" xfId="43680"/>
    <cellStyle name="Notas 7 4 3 2 2 3 4" xfId="43681"/>
    <cellStyle name="Notas 7 4 3 2 2 4" xfId="43682"/>
    <cellStyle name="Notas 7 4 3 2 2 5" xfId="43683"/>
    <cellStyle name="Notas 7 4 3 2 2 6" xfId="43684"/>
    <cellStyle name="Notas 7 4 3 2 3" xfId="43685"/>
    <cellStyle name="Notas 7 4 3 2 3 2" xfId="43686"/>
    <cellStyle name="Notas 7 4 3 2 3 2 2" xfId="43687"/>
    <cellStyle name="Notas 7 4 3 2 3 2 3" xfId="43688"/>
    <cellStyle name="Notas 7 4 3 2 3 2 4" xfId="43689"/>
    <cellStyle name="Notas 7 4 3 2 3 3" xfId="43690"/>
    <cellStyle name="Notas 7 4 3 2 3 3 2" xfId="43691"/>
    <cellStyle name="Notas 7 4 3 2 3 3 3" xfId="43692"/>
    <cellStyle name="Notas 7 4 3 2 3 3 4" xfId="43693"/>
    <cellStyle name="Notas 7 4 3 2 3 4" xfId="43694"/>
    <cellStyle name="Notas 7 4 3 2 3 5" xfId="43695"/>
    <cellStyle name="Notas 7 4 3 2 3 6" xfId="43696"/>
    <cellStyle name="Notas 7 4 3 2 4" xfId="43697"/>
    <cellStyle name="Notas 7 4 3 2 5" xfId="43698"/>
    <cellStyle name="Notas 7 4 3 2 6" xfId="43699"/>
    <cellStyle name="Notas 7 4 3 3" xfId="43700"/>
    <cellStyle name="Notas 7 4 3 4" xfId="43701"/>
    <cellStyle name="Notas 7 4 4" xfId="43702"/>
    <cellStyle name="Notas 7 4 4 2" xfId="43703"/>
    <cellStyle name="Notas 7 4 4 2 2" xfId="43704"/>
    <cellStyle name="Notas 7 4 4 2 2 2" xfId="43705"/>
    <cellStyle name="Notas 7 4 4 2 2 2 2" xfId="43706"/>
    <cellStyle name="Notas 7 4 4 2 2 2 3" xfId="43707"/>
    <cellStyle name="Notas 7 4 4 2 2 2 4" xfId="43708"/>
    <cellStyle name="Notas 7 4 4 2 2 3" xfId="43709"/>
    <cellStyle name="Notas 7 4 4 2 2 3 2" xfId="43710"/>
    <cellStyle name="Notas 7 4 4 2 2 3 3" xfId="43711"/>
    <cellStyle name="Notas 7 4 4 2 2 3 4" xfId="43712"/>
    <cellStyle name="Notas 7 4 4 2 2 4" xfId="43713"/>
    <cellStyle name="Notas 7 4 4 2 2 5" xfId="43714"/>
    <cellStyle name="Notas 7 4 4 2 2 6" xfId="43715"/>
    <cellStyle name="Notas 7 4 4 2 3" xfId="43716"/>
    <cellStyle name="Notas 7 4 4 2 3 2" xfId="43717"/>
    <cellStyle name="Notas 7 4 4 2 3 2 2" xfId="43718"/>
    <cellStyle name="Notas 7 4 4 2 3 2 3" xfId="43719"/>
    <cellStyle name="Notas 7 4 4 2 3 2 4" xfId="43720"/>
    <cellStyle name="Notas 7 4 4 2 3 3" xfId="43721"/>
    <cellStyle name="Notas 7 4 4 2 3 3 2" xfId="43722"/>
    <cellStyle name="Notas 7 4 4 2 3 3 3" xfId="43723"/>
    <cellStyle name="Notas 7 4 4 2 3 3 4" xfId="43724"/>
    <cellStyle name="Notas 7 4 4 2 3 4" xfId="43725"/>
    <cellStyle name="Notas 7 4 4 2 3 5" xfId="43726"/>
    <cellStyle name="Notas 7 4 4 2 3 6" xfId="43727"/>
    <cellStyle name="Notas 7 4 4 2 4" xfId="43728"/>
    <cellStyle name="Notas 7 4 4 2 5" xfId="43729"/>
    <cellStyle name="Notas 7 4 4 2 6" xfId="43730"/>
    <cellStyle name="Notas 7 4 4 3" xfId="43731"/>
    <cellStyle name="Notas 7 4 4 4" xfId="43732"/>
    <cellStyle name="Notas 7 4 5" xfId="43733"/>
    <cellStyle name="Notas 7 4 5 2" xfId="43734"/>
    <cellStyle name="Notas 7 4 5 2 2" xfId="43735"/>
    <cellStyle name="Notas 7 4 5 2 2 2" xfId="43736"/>
    <cellStyle name="Notas 7 4 5 2 2 2 2" xfId="43737"/>
    <cellStyle name="Notas 7 4 5 2 2 2 3" xfId="43738"/>
    <cellStyle name="Notas 7 4 5 2 2 2 4" xfId="43739"/>
    <cellStyle name="Notas 7 4 5 2 2 3" xfId="43740"/>
    <cellStyle name="Notas 7 4 5 2 2 3 2" xfId="43741"/>
    <cellStyle name="Notas 7 4 5 2 2 3 3" xfId="43742"/>
    <cellStyle name="Notas 7 4 5 2 2 3 4" xfId="43743"/>
    <cellStyle name="Notas 7 4 5 2 2 4" xfId="43744"/>
    <cellStyle name="Notas 7 4 5 2 2 5" xfId="43745"/>
    <cellStyle name="Notas 7 4 5 2 2 6" xfId="43746"/>
    <cellStyle name="Notas 7 4 5 2 3" xfId="43747"/>
    <cellStyle name="Notas 7 4 5 2 3 2" xfId="43748"/>
    <cellStyle name="Notas 7 4 5 2 3 2 2" xfId="43749"/>
    <cellStyle name="Notas 7 4 5 2 3 2 3" xfId="43750"/>
    <cellStyle name="Notas 7 4 5 2 3 2 4" xfId="43751"/>
    <cellStyle name="Notas 7 4 5 2 3 3" xfId="43752"/>
    <cellStyle name="Notas 7 4 5 2 3 3 2" xfId="43753"/>
    <cellStyle name="Notas 7 4 5 2 3 3 3" xfId="43754"/>
    <cellStyle name="Notas 7 4 5 2 3 3 4" xfId="43755"/>
    <cellStyle name="Notas 7 4 5 2 3 4" xfId="43756"/>
    <cellStyle name="Notas 7 4 5 2 3 5" xfId="43757"/>
    <cellStyle name="Notas 7 4 5 2 3 6" xfId="43758"/>
    <cellStyle name="Notas 7 4 5 2 4" xfId="43759"/>
    <cellStyle name="Notas 7 4 5 2 5" xfId="43760"/>
    <cellStyle name="Notas 7 4 5 2 6" xfId="43761"/>
    <cellStyle name="Notas 7 4 5 3" xfId="43762"/>
    <cellStyle name="Notas 7 4 5 4" xfId="43763"/>
    <cellStyle name="Notas 7 4 6" xfId="43764"/>
    <cellStyle name="Notas 7 4 6 2" xfId="43765"/>
    <cellStyle name="Notas 7 4 6 2 2" xfId="43766"/>
    <cellStyle name="Notas 7 4 6 2 2 2" xfId="43767"/>
    <cellStyle name="Notas 7 4 6 2 2 3" xfId="43768"/>
    <cellStyle name="Notas 7 4 6 2 2 4" xfId="43769"/>
    <cellStyle name="Notas 7 4 6 2 3" xfId="43770"/>
    <cellStyle name="Notas 7 4 6 2 3 2" xfId="43771"/>
    <cellStyle name="Notas 7 4 6 2 3 3" xfId="43772"/>
    <cellStyle name="Notas 7 4 6 2 3 4" xfId="43773"/>
    <cellStyle name="Notas 7 4 6 2 4" xfId="43774"/>
    <cellStyle name="Notas 7 4 6 2 5" xfId="43775"/>
    <cellStyle name="Notas 7 4 6 2 6" xfId="43776"/>
    <cellStyle name="Notas 7 4 6 3" xfId="43777"/>
    <cellStyle name="Notas 7 4 6 3 2" xfId="43778"/>
    <cellStyle name="Notas 7 4 6 3 2 2" xfId="43779"/>
    <cellStyle name="Notas 7 4 6 3 2 3" xfId="43780"/>
    <cellStyle name="Notas 7 4 6 3 2 4" xfId="43781"/>
    <cellStyle name="Notas 7 4 6 3 3" xfId="43782"/>
    <cellStyle name="Notas 7 4 6 3 3 2" xfId="43783"/>
    <cellStyle name="Notas 7 4 6 3 3 3" xfId="43784"/>
    <cellStyle name="Notas 7 4 6 3 3 4" xfId="43785"/>
    <cellStyle name="Notas 7 4 6 3 4" xfId="43786"/>
    <cellStyle name="Notas 7 4 6 3 5" xfId="43787"/>
    <cellStyle name="Notas 7 4 6 3 6" xfId="43788"/>
    <cellStyle name="Notas 7 4 6 4" xfId="43789"/>
    <cellStyle name="Notas 7 4 6 4 2" xfId="43790"/>
    <cellStyle name="Notas 7 4 6 4 3" xfId="43791"/>
    <cellStyle name="Notas 7 4 6 4 4" xfId="43792"/>
    <cellStyle name="Notas 7 4 6 5" xfId="43793"/>
    <cellStyle name="Notas 7 4 6 6" xfId="43794"/>
    <cellStyle name="Notas 7 4 7" xfId="43795"/>
    <cellStyle name="Notas 7 4 7 2" xfId="43796"/>
    <cellStyle name="Notas 7 4 7 2 2" xfId="43797"/>
    <cellStyle name="Notas 7 4 7 2 2 2" xfId="43798"/>
    <cellStyle name="Notas 7 4 7 2 2 3" xfId="43799"/>
    <cellStyle name="Notas 7 4 7 2 2 4" xfId="43800"/>
    <cellStyle name="Notas 7 4 7 2 3" xfId="43801"/>
    <cellStyle name="Notas 7 4 7 2 3 2" xfId="43802"/>
    <cellStyle name="Notas 7 4 7 2 3 3" xfId="43803"/>
    <cellStyle name="Notas 7 4 7 2 3 4" xfId="43804"/>
    <cellStyle name="Notas 7 4 7 2 4" xfId="43805"/>
    <cellStyle name="Notas 7 4 7 2 5" xfId="43806"/>
    <cellStyle name="Notas 7 4 7 2 6" xfId="43807"/>
    <cellStyle name="Notas 7 4 7 3" xfId="43808"/>
    <cellStyle name="Notas 7 4 7 3 2" xfId="43809"/>
    <cellStyle name="Notas 7 4 7 3 2 2" xfId="43810"/>
    <cellStyle name="Notas 7 4 7 3 2 3" xfId="43811"/>
    <cellStyle name="Notas 7 4 7 3 2 4" xfId="43812"/>
    <cellStyle name="Notas 7 4 7 3 3" xfId="43813"/>
    <cellStyle name="Notas 7 4 7 3 3 2" xfId="43814"/>
    <cellStyle name="Notas 7 4 7 3 3 3" xfId="43815"/>
    <cellStyle name="Notas 7 4 7 3 3 4" xfId="43816"/>
    <cellStyle name="Notas 7 4 7 3 4" xfId="43817"/>
    <cellStyle name="Notas 7 4 7 3 5" xfId="43818"/>
    <cellStyle name="Notas 7 4 7 3 6" xfId="43819"/>
    <cellStyle name="Notas 7 4 7 4" xfId="43820"/>
    <cellStyle name="Notas 7 4 7 4 2" xfId="43821"/>
    <cellStyle name="Notas 7 4 7 4 3" xfId="43822"/>
    <cellStyle name="Notas 7 4 7 4 4" xfId="43823"/>
    <cellStyle name="Notas 7 4 7 5" xfId="43824"/>
    <cellStyle name="Notas 7 4 7 6" xfId="43825"/>
    <cellStyle name="Notas 7 4 8" xfId="43826"/>
    <cellStyle name="Notas 7 4 8 2" xfId="43827"/>
    <cellStyle name="Notas 7 4 8 2 2" xfId="43828"/>
    <cellStyle name="Notas 7 4 8 2 2 2" xfId="43829"/>
    <cellStyle name="Notas 7 4 8 2 2 3" xfId="43830"/>
    <cellStyle name="Notas 7 4 8 2 2 4" xfId="43831"/>
    <cellStyle name="Notas 7 4 8 2 3" xfId="43832"/>
    <cellStyle name="Notas 7 4 8 2 3 2" xfId="43833"/>
    <cellStyle name="Notas 7 4 8 2 3 3" xfId="43834"/>
    <cellStyle name="Notas 7 4 8 2 3 4" xfId="43835"/>
    <cellStyle name="Notas 7 4 8 2 4" xfId="43836"/>
    <cellStyle name="Notas 7 4 8 2 5" xfId="43837"/>
    <cellStyle name="Notas 7 4 8 2 6" xfId="43838"/>
    <cellStyle name="Notas 7 4 8 3" xfId="43839"/>
    <cellStyle name="Notas 7 4 8 3 2" xfId="43840"/>
    <cellStyle name="Notas 7 4 8 3 2 2" xfId="43841"/>
    <cellStyle name="Notas 7 4 8 3 2 3" xfId="43842"/>
    <cellStyle name="Notas 7 4 8 3 2 4" xfId="43843"/>
    <cellStyle name="Notas 7 4 8 3 3" xfId="43844"/>
    <cellStyle name="Notas 7 4 8 3 3 2" xfId="43845"/>
    <cellStyle name="Notas 7 4 8 3 3 3" xfId="43846"/>
    <cellStyle name="Notas 7 4 8 3 3 4" xfId="43847"/>
    <cellStyle name="Notas 7 4 8 3 4" xfId="43848"/>
    <cellStyle name="Notas 7 4 8 3 5" xfId="43849"/>
    <cellStyle name="Notas 7 4 8 3 6" xfId="43850"/>
    <cellStyle name="Notas 7 4 8 4" xfId="43851"/>
    <cellStyle name="Notas 7 4 8 4 2" xfId="43852"/>
    <cellStyle name="Notas 7 4 8 4 3" xfId="43853"/>
    <cellStyle name="Notas 7 4 8 4 4" xfId="43854"/>
    <cellStyle name="Notas 7 4 8 5" xfId="43855"/>
    <cellStyle name="Notas 7 4 8 6" xfId="43856"/>
    <cellStyle name="Notas 7 4 9" xfId="43857"/>
    <cellStyle name="Notas 7 4 9 2" xfId="43858"/>
    <cellStyle name="Notas 7 4 9 2 2" xfId="43859"/>
    <cellStyle name="Notas 7 4 9 2 2 2" xfId="43860"/>
    <cellStyle name="Notas 7 4 9 2 2 3" xfId="43861"/>
    <cellStyle name="Notas 7 4 9 2 2 4" xfId="43862"/>
    <cellStyle name="Notas 7 4 9 2 3" xfId="43863"/>
    <cellStyle name="Notas 7 4 9 2 3 2" xfId="43864"/>
    <cellStyle name="Notas 7 4 9 2 3 3" xfId="43865"/>
    <cellStyle name="Notas 7 4 9 2 3 4" xfId="43866"/>
    <cellStyle name="Notas 7 4 9 2 4" xfId="43867"/>
    <cellStyle name="Notas 7 4 9 2 5" xfId="43868"/>
    <cellStyle name="Notas 7 4 9 2 6" xfId="43869"/>
    <cellStyle name="Notas 7 4 9 3" xfId="43870"/>
    <cellStyle name="Notas 7 4 9 3 2" xfId="43871"/>
    <cellStyle name="Notas 7 4 9 3 2 2" xfId="43872"/>
    <cellStyle name="Notas 7 4 9 3 2 3" xfId="43873"/>
    <cellStyle name="Notas 7 4 9 3 2 4" xfId="43874"/>
    <cellStyle name="Notas 7 4 9 3 3" xfId="43875"/>
    <cellStyle name="Notas 7 4 9 3 3 2" xfId="43876"/>
    <cellStyle name="Notas 7 4 9 3 3 3" xfId="43877"/>
    <cellStyle name="Notas 7 4 9 3 3 4" xfId="43878"/>
    <cellStyle name="Notas 7 4 9 3 4" xfId="43879"/>
    <cellStyle name="Notas 7 4 9 3 5" xfId="43880"/>
    <cellStyle name="Notas 7 4 9 3 6" xfId="43881"/>
    <cellStyle name="Notas 7 4 9 4" xfId="43882"/>
    <cellStyle name="Notas 7 4 9 4 2" xfId="43883"/>
    <cellStyle name="Notas 7 4 9 4 3" xfId="43884"/>
    <cellStyle name="Notas 7 4 9 4 4" xfId="43885"/>
    <cellStyle name="Notas 7 4 9 5" xfId="43886"/>
    <cellStyle name="Notas 7 4 9 6" xfId="43887"/>
    <cellStyle name="Notas 7 5" xfId="43888"/>
    <cellStyle name="Notas 7 5 2" xfId="43889"/>
    <cellStyle name="Notas 7 5 2 2" xfId="43890"/>
    <cellStyle name="Notas 7 5 2 2 2" xfId="43891"/>
    <cellStyle name="Notas 7 5 2 2 2 2" xfId="43892"/>
    <cellStyle name="Notas 7 5 2 2 2 3" xfId="43893"/>
    <cellStyle name="Notas 7 5 2 2 2 4" xfId="43894"/>
    <cellStyle name="Notas 7 5 2 2 3" xfId="43895"/>
    <cellStyle name="Notas 7 5 2 2 3 2" xfId="43896"/>
    <cellStyle name="Notas 7 5 2 2 3 3" xfId="43897"/>
    <cellStyle name="Notas 7 5 2 2 3 4" xfId="43898"/>
    <cellStyle name="Notas 7 5 2 2 4" xfId="43899"/>
    <cellStyle name="Notas 7 5 2 2 5" xfId="43900"/>
    <cellStyle name="Notas 7 5 2 2 6" xfId="43901"/>
    <cellStyle name="Notas 7 5 2 3" xfId="43902"/>
    <cellStyle name="Notas 7 5 2 3 2" xfId="43903"/>
    <cellStyle name="Notas 7 5 2 3 2 2" xfId="43904"/>
    <cellStyle name="Notas 7 5 2 3 2 3" xfId="43905"/>
    <cellStyle name="Notas 7 5 2 3 2 4" xfId="43906"/>
    <cellStyle name="Notas 7 5 2 3 3" xfId="43907"/>
    <cellStyle name="Notas 7 5 2 3 3 2" xfId="43908"/>
    <cellStyle name="Notas 7 5 2 3 3 3" xfId="43909"/>
    <cellStyle name="Notas 7 5 2 3 3 4" xfId="43910"/>
    <cellStyle name="Notas 7 5 2 3 4" xfId="43911"/>
    <cellStyle name="Notas 7 5 2 3 5" xfId="43912"/>
    <cellStyle name="Notas 7 5 2 3 6" xfId="43913"/>
    <cellStyle name="Notas 7 5 2 4" xfId="43914"/>
    <cellStyle name="Notas 7 5 2 5" xfId="43915"/>
    <cellStyle name="Notas 7 5 2 6" xfId="43916"/>
    <cellStyle name="Notas 7 5 3" xfId="43917"/>
    <cellStyle name="Notas 7 5 4" xfId="43918"/>
    <cellStyle name="Notas 7 6" xfId="43919"/>
    <cellStyle name="Notas 7 6 2" xfId="43920"/>
    <cellStyle name="Notas 7 6 2 2" xfId="43921"/>
    <cellStyle name="Notas 7 6 2 2 2" xfId="43922"/>
    <cellStyle name="Notas 7 6 2 2 2 2" xfId="43923"/>
    <cellStyle name="Notas 7 6 2 2 2 3" xfId="43924"/>
    <cellStyle name="Notas 7 6 2 2 2 4" xfId="43925"/>
    <cellStyle name="Notas 7 6 2 2 3" xfId="43926"/>
    <cellStyle name="Notas 7 6 2 2 3 2" xfId="43927"/>
    <cellStyle name="Notas 7 6 2 2 3 3" xfId="43928"/>
    <cellStyle name="Notas 7 6 2 2 3 4" xfId="43929"/>
    <cellStyle name="Notas 7 6 2 2 4" xfId="43930"/>
    <cellStyle name="Notas 7 6 2 2 5" xfId="43931"/>
    <cellStyle name="Notas 7 6 2 2 6" xfId="43932"/>
    <cellStyle name="Notas 7 6 2 3" xfId="43933"/>
    <cellStyle name="Notas 7 6 2 3 2" xfId="43934"/>
    <cellStyle name="Notas 7 6 2 3 2 2" xfId="43935"/>
    <cellStyle name="Notas 7 6 2 3 2 3" xfId="43936"/>
    <cellStyle name="Notas 7 6 2 3 2 4" xfId="43937"/>
    <cellStyle name="Notas 7 6 2 3 3" xfId="43938"/>
    <cellStyle name="Notas 7 6 2 3 3 2" xfId="43939"/>
    <cellStyle name="Notas 7 6 2 3 3 3" xfId="43940"/>
    <cellStyle name="Notas 7 6 2 3 3 4" xfId="43941"/>
    <cellStyle name="Notas 7 6 2 3 4" xfId="43942"/>
    <cellStyle name="Notas 7 6 2 3 5" xfId="43943"/>
    <cellStyle name="Notas 7 6 2 3 6" xfId="43944"/>
    <cellStyle name="Notas 7 6 2 4" xfId="43945"/>
    <cellStyle name="Notas 7 6 2 5" xfId="43946"/>
    <cellStyle name="Notas 7 6 2 6" xfId="43947"/>
    <cellStyle name="Notas 7 6 3" xfId="43948"/>
    <cellStyle name="Notas 7 6 4" xfId="43949"/>
    <cellStyle name="Notas 7 7" xfId="43950"/>
    <cellStyle name="Notas 7 7 2" xfId="43951"/>
    <cellStyle name="Notas 7 7 2 2" xfId="43952"/>
    <cellStyle name="Notas 7 7 2 2 2" xfId="43953"/>
    <cellStyle name="Notas 7 7 2 2 2 2" xfId="43954"/>
    <cellStyle name="Notas 7 7 2 2 2 3" xfId="43955"/>
    <cellStyle name="Notas 7 7 2 2 2 4" xfId="43956"/>
    <cellStyle name="Notas 7 7 2 2 3" xfId="43957"/>
    <cellStyle name="Notas 7 7 2 2 3 2" xfId="43958"/>
    <cellStyle name="Notas 7 7 2 2 3 3" xfId="43959"/>
    <cellStyle name="Notas 7 7 2 2 3 4" xfId="43960"/>
    <cellStyle name="Notas 7 7 2 2 4" xfId="43961"/>
    <cellStyle name="Notas 7 7 2 2 5" xfId="43962"/>
    <cellStyle name="Notas 7 7 2 2 6" xfId="43963"/>
    <cellStyle name="Notas 7 7 2 3" xfId="43964"/>
    <cellStyle name="Notas 7 7 2 3 2" xfId="43965"/>
    <cellStyle name="Notas 7 7 2 3 2 2" xfId="43966"/>
    <cellStyle name="Notas 7 7 2 3 2 3" xfId="43967"/>
    <cellStyle name="Notas 7 7 2 3 2 4" xfId="43968"/>
    <cellStyle name="Notas 7 7 2 3 3" xfId="43969"/>
    <cellStyle name="Notas 7 7 2 3 3 2" xfId="43970"/>
    <cellStyle name="Notas 7 7 2 3 3 3" xfId="43971"/>
    <cellStyle name="Notas 7 7 2 3 3 4" xfId="43972"/>
    <cellStyle name="Notas 7 7 2 3 4" xfId="43973"/>
    <cellStyle name="Notas 7 7 2 3 5" xfId="43974"/>
    <cellStyle name="Notas 7 7 2 3 6" xfId="43975"/>
    <cellStyle name="Notas 7 7 2 4" xfId="43976"/>
    <cellStyle name="Notas 7 7 2 5" xfId="43977"/>
    <cellStyle name="Notas 7 7 2 6" xfId="43978"/>
    <cellStyle name="Notas 7 7 3" xfId="43979"/>
    <cellStyle name="Notas 7 7 4" xfId="43980"/>
    <cellStyle name="Notas 7 8" xfId="43981"/>
    <cellStyle name="Notas 7 8 2" xfId="43982"/>
    <cellStyle name="Notas 7 8 2 2" xfId="43983"/>
    <cellStyle name="Notas 7 8 2 2 2" xfId="43984"/>
    <cellStyle name="Notas 7 8 2 2 2 2" xfId="43985"/>
    <cellStyle name="Notas 7 8 2 2 2 3" xfId="43986"/>
    <cellStyle name="Notas 7 8 2 2 2 4" xfId="43987"/>
    <cellStyle name="Notas 7 8 2 2 3" xfId="43988"/>
    <cellStyle name="Notas 7 8 2 2 3 2" xfId="43989"/>
    <cellStyle name="Notas 7 8 2 2 3 3" xfId="43990"/>
    <cellStyle name="Notas 7 8 2 2 3 4" xfId="43991"/>
    <cellStyle name="Notas 7 8 2 2 4" xfId="43992"/>
    <cellStyle name="Notas 7 8 2 2 5" xfId="43993"/>
    <cellStyle name="Notas 7 8 2 2 6" xfId="43994"/>
    <cellStyle name="Notas 7 8 2 3" xfId="43995"/>
    <cellStyle name="Notas 7 8 2 3 2" xfId="43996"/>
    <cellStyle name="Notas 7 8 2 3 2 2" xfId="43997"/>
    <cellStyle name="Notas 7 8 2 3 2 3" xfId="43998"/>
    <cellStyle name="Notas 7 8 2 3 2 4" xfId="43999"/>
    <cellStyle name="Notas 7 8 2 3 3" xfId="44000"/>
    <cellStyle name="Notas 7 8 2 3 3 2" xfId="44001"/>
    <cellStyle name="Notas 7 8 2 3 3 3" xfId="44002"/>
    <cellStyle name="Notas 7 8 2 3 3 4" xfId="44003"/>
    <cellStyle name="Notas 7 8 2 3 4" xfId="44004"/>
    <cellStyle name="Notas 7 8 2 3 5" xfId="44005"/>
    <cellStyle name="Notas 7 8 2 3 6" xfId="44006"/>
    <cellStyle name="Notas 7 8 2 4" xfId="44007"/>
    <cellStyle name="Notas 7 8 2 5" xfId="44008"/>
    <cellStyle name="Notas 7 8 2 6" xfId="44009"/>
    <cellStyle name="Notas 7 8 3" xfId="44010"/>
    <cellStyle name="Notas 7 8 4" xfId="44011"/>
    <cellStyle name="Notas 7 9" xfId="44012"/>
    <cellStyle name="Notas 7 9 2" xfId="44013"/>
    <cellStyle name="Notas 7 9 2 2" xfId="44014"/>
    <cellStyle name="Notas 7 9 2 2 2" xfId="44015"/>
    <cellStyle name="Notas 7 9 2 2 3" xfId="44016"/>
    <cellStyle name="Notas 7 9 2 2 4" xfId="44017"/>
    <cellStyle name="Notas 7 9 2 3" xfId="44018"/>
    <cellStyle name="Notas 7 9 2 3 2" xfId="44019"/>
    <cellStyle name="Notas 7 9 2 3 3" xfId="44020"/>
    <cellStyle name="Notas 7 9 2 3 4" xfId="44021"/>
    <cellStyle name="Notas 7 9 2 4" xfId="44022"/>
    <cellStyle name="Notas 7 9 2 5" xfId="44023"/>
    <cellStyle name="Notas 7 9 2 6" xfId="44024"/>
    <cellStyle name="Notas 7 9 3" xfId="44025"/>
    <cellStyle name="Notas 7 9 3 2" xfId="44026"/>
    <cellStyle name="Notas 7 9 3 2 2" xfId="44027"/>
    <cellStyle name="Notas 7 9 3 2 3" xfId="44028"/>
    <cellStyle name="Notas 7 9 3 2 4" xfId="44029"/>
    <cellStyle name="Notas 7 9 3 3" xfId="44030"/>
    <cellStyle name="Notas 7 9 3 3 2" xfId="44031"/>
    <cellStyle name="Notas 7 9 3 3 3" xfId="44032"/>
    <cellStyle name="Notas 7 9 3 3 4" xfId="44033"/>
    <cellStyle name="Notas 7 9 3 4" xfId="44034"/>
    <cellStyle name="Notas 7 9 3 5" xfId="44035"/>
    <cellStyle name="Notas 7 9 3 6" xfId="44036"/>
    <cellStyle name="Notas 7 9 4" xfId="44037"/>
    <cellStyle name="Notas 7 9 4 2" xfId="44038"/>
    <cellStyle name="Notas 7 9 4 3" xfId="44039"/>
    <cellStyle name="Notas 7 9 4 4" xfId="44040"/>
    <cellStyle name="Notas 7 9 5" xfId="44041"/>
    <cellStyle name="Notas 7 9 6" xfId="44042"/>
    <cellStyle name="Note" xfId="44043"/>
    <cellStyle name="Note 10" xfId="44044"/>
    <cellStyle name="Note 10 2" xfId="44045"/>
    <cellStyle name="Note 10 2 2" xfId="44046"/>
    <cellStyle name="Note 10 2 2 2" xfId="44047"/>
    <cellStyle name="Note 10 2 2 3" xfId="44048"/>
    <cellStyle name="Note 10 2 2 4" xfId="44049"/>
    <cellStyle name="Note 10 2 3" xfId="44050"/>
    <cellStyle name="Note 10 2 3 2" xfId="44051"/>
    <cellStyle name="Note 10 2 3 3" xfId="44052"/>
    <cellStyle name="Note 10 2 3 4" xfId="44053"/>
    <cellStyle name="Note 10 2 4" xfId="44054"/>
    <cellStyle name="Note 10 2 5" xfId="44055"/>
    <cellStyle name="Note 10 2 6" xfId="44056"/>
    <cellStyle name="Note 10 3" xfId="44057"/>
    <cellStyle name="Note 10 3 2" xfId="44058"/>
    <cellStyle name="Note 10 3 2 2" xfId="44059"/>
    <cellStyle name="Note 10 3 2 3" xfId="44060"/>
    <cellStyle name="Note 10 3 2 4" xfId="44061"/>
    <cellStyle name="Note 10 3 3" xfId="44062"/>
    <cellStyle name="Note 10 3 3 2" xfId="44063"/>
    <cellStyle name="Note 10 3 3 3" xfId="44064"/>
    <cellStyle name="Note 10 3 3 4" xfId="44065"/>
    <cellStyle name="Note 10 3 4" xfId="44066"/>
    <cellStyle name="Note 10 3 5" xfId="44067"/>
    <cellStyle name="Note 10 3 6" xfId="44068"/>
    <cellStyle name="Note 10 4" xfId="44069"/>
    <cellStyle name="Note 10 4 2" xfId="44070"/>
    <cellStyle name="Note 10 4 3" xfId="44071"/>
    <cellStyle name="Note 10 4 4" xfId="44072"/>
    <cellStyle name="Note 10 5" xfId="44073"/>
    <cellStyle name="Note 10 6" xfId="44074"/>
    <cellStyle name="Note 11" xfId="44075"/>
    <cellStyle name="Note 11 2" xfId="44076"/>
    <cellStyle name="Note 11 2 2" xfId="44077"/>
    <cellStyle name="Note 11 2 2 2" xfId="44078"/>
    <cellStyle name="Note 11 2 2 3" xfId="44079"/>
    <cellStyle name="Note 11 2 2 4" xfId="44080"/>
    <cellStyle name="Note 11 2 3" xfId="44081"/>
    <cellStyle name="Note 11 2 3 2" xfId="44082"/>
    <cellStyle name="Note 11 2 3 3" xfId="44083"/>
    <cellStyle name="Note 11 2 3 4" xfId="44084"/>
    <cellStyle name="Note 11 2 4" xfId="44085"/>
    <cellStyle name="Note 11 2 5" xfId="44086"/>
    <cellStyle name="Note 11 2 6" xfId="44087"/>
    <cellStyle name="Note 11 3" xfId="44088"/>
    <cellStyle name="Note 11 3 2" xfId="44089"/>
    <cellStyle name="Note 11 3 2 2" xfId="44090"/>
    <cellStyle name="Note 11 3 2 3" xfId="44091"/>
    <cellStyle name="Note 11 3 2 4" xfId="44092"/>
    <cellStyle name="Note 11 3 3" xfId="44093"/>
    <cellStyle name="Note 11 3 3 2" xfId="44094"/>
    <cellStyle name="Note 11 3 3 3" xfId="44095"/>
    <cellStyle name="Note 11 3 3 4" xfId="44096"/>
    <cellStyle name="Note 11 3 4" xfId="44097"/>
    <cellStyle name="Note 11 3 5" xfId="44098"/>
    <cellStyle name="Note 11 3 6" xfId="44099"/>
    <cellStyle name="Note 11 4" xfId="44100"/>
    <cellStyle name="Note 11 4 2" xfId="44101"/>
    <cellStyle name="Note 11 4 3" xfId="44102"/>
    <cellStyle name="Note 11 4 4" xfId="44103"/>
    <cellStyle name="Note 11 5" xfId="44104"/>
    <cellStyle name="Note 11 6" xfId="44105"/>
    <cellStyle name="Note 12" xfId="44106"/>
    <cellStyle name="Note 12 2" xfId="44107"/>
    <cellStyle name="Note 12 2 2" xfId="44108"/>
    <cellStyle name="Note 12 2 2 2" xfId="44109"/>
    <cellStyle name="Note 12 2 2 3" xfId="44110"/>
    <cellStyle name="Note 12 2 2 4" xfId="44111"/>
    <cellStyle name="Note 12 2 3" xfId="44112"/>
    <cellStyle name="Note 12 2 3 2" xfId="44113"/>
    <cellStyle name="Note 12 2 3 3" xfId="44114"/>
    <cellStyle name="Note 12 2 3 4" xfId="44115"/>
    <cellStyle name="Note 12 2 4" xfId="44116"/>
    <cellStyle name="Note 12 2 5" xfId="44117"/>
    <cellStyle name="Note 12 2 6" xfId="44118"/>
    <cellStyle name="Note 12 3" xfId="44119"/>
    <cellStyle name="Note 12 3 2" xfId="44120"/>
    <cellStyle name="Note 12 3 2 2" xfId="44121"/>
    <cellStyle name="Note 12 3 2 3" xfId="44122"/>
    <cellStyle name="Note 12 3 2 4" xfId="44123"/>
    <cellStyle name="Note 12 3 3" xfId="44124"/>
    <cellStyle name="Note 12 3 3 2" xfId="44125"/>
    <cellStyle name="Note 12 3 3 3" xfId="44126"/>
    <cellStyle name="Note 12 3 3 4" xfId="44127"/>
    <cellStyle name="Note 12 3 4" xfId="44128"/>
    <cellStyle name="Note 12 3 5" xfId="44129"/>
    <cellStyle name="Note 12 3 6" xfId="44130"/>
    <cellStyle name="Note 12 4" xfId="44131"/>
    <cellStyle name="Note 12 4 2" xfId="44132"/>
    <cellStyle name="Note 12 4 3" xfId="44133"/>
    <cellStyle name="Note 12 4 4" xfId="44134"/>
    <cellStyle name="Note 12 5" xfId="44135"/>
    <cellStyle name="Note 12 6" xfId="44136"/>
    <cellStyle name="Note 13" xfId="44137"/>
    <cellStyle name="Note 13 2" xfId="44138"/>
    <cellStyle name="Note 13 2 2" xfId="44139"/>
    <cellStyle name="Note 13 2 2 2" xfId="44140"/>
    <cellStyle name="Note 13 2 2 3" xfId="44141"/>
    <cellStyle name="Note 13 2 2 4" xfId="44142"/>
    <cellStyle name="Note 13 2 3" xfId="44143"/>
    <cellStyle name="Note 13 2 3 2" xfId="44144"/>
    <cellStyle name="Note 13 2 3 3" xfId="44145"/>
    <cellStyle name="Note 13 2 3 4" xfId="44146"/>
    <cellStyle name="Note 13 2 4" xfId="44147"/>
    <cellStyle name="Note 13 2 5" xfId="44148"/>
    <cellStyle name="Note 13 2 6" xfId="44149"/>
    <cellStyle name="Note 13 3" xfId="44150"/>
    <cellStyle name="Note 13 3 2" xfId="44151"/>
    <cellStyle name="Note 13 3 2 2" xfId="44152"/>
    <cellStyle name="Note 13 3 2 3" xfId="44153"/>
    <cellStyle name="Note 13 3 2 4" xfId="44154"/>
    <cellStyle name="Note 13 3 3" xfId="44155"/>
    <cellStyle name="Note 13 3 3 2" xfId="44156"/>
    <cellStyle name="Note 13 3 3 3" xfId="44157"/>
    <cellStyle name="Note 13 3 3 4" xfId="44158"/>
    <cellStyle name="Note 13 3 4" xfId="44159"/>
    <cellStyle name="Note 13 3 5" xfId="44160"/>
    <cellStyle name="Note 13 3 6" xfId="44161"/>
    <cellStyle name="Note 13 4" xfId="44162"/>
    <cellStyle name="Note 13 4 2" xfId="44163"/>
    <cellStyle name="Note 13 4 3" xfId="44164"/>
    <cellStyle name="Note 13 4 4" xfId="44165"/>
    <cellStyle name="Note 13 5" xfId="44166"/>
    <cellStyle name="Note 13 6" xfId="44167"/>
    <cellStyle name="Note 14" xfId="44168"/>
    <cellStyle name="Note 14 2" xfId="44169"/>
    <cellStyle name="Note 14 2 2" xfId="44170"/>
    <cellStyle name="Note 14 2 2 2" xfId="44171"/>
    <cellStyle name="Note 14 2 2 3" xfId="44172"/>
    <cellStyle name="Note 14 2 2 4" xfId="44173"/>
    <cellStyle name="Note 14 2 3" xfId="44174"/>
    <cellStyle name="Note 14 2 3 2" xfId="44175"/>
    <cellStyle name="Note 14 2 3 3" xfId="44176"/>
    <cellStyle name="Note 14 2 3 4" xfId="44177"/>
    <cellStyle name="Note 14 2 4" xfId="44178"/>
    <cellStyle name="Note 14 2 5" xfId="44179"/>
    <cellStyle name="Note 14 2 6" xfId="44180"/>
    <cellStyle name="Note 14 3" xfId="44181"/>
    <cellStyle name="Note 14 3 2" xfId="44182"/>
    <cellStyle name="Note 14 3 2 2" xfId="44183"/>
    <cellStyle name="Note 14 3 2 3" xfId="44184"/>
    <cellStyle name="Note 14 3 2 4" xfId="44185"/>
    <cellStyle name="Note 14 3 3" xfId="44186"/>
    <cellStyle name="Note 14 3 3 2" xfId="44187"/>
    <cellStyle name="Note 14 3 3 3" xfId="44188"/>
    <cellStyle name="Note 14 3 3 4" xfId="44189"/>
    <cellStyle name="Note 14 3 4" xfId="44190"/>
    <cellStyle name="Note 14 3 5" xfId="44191"/>
    <cellStyle name="Note 14 3 6" xfId="44192"/>
    <cellStyle name="Note 14 4" xfId="44193"/>
    <cellStyle name="Note 14 5" xfId="44194"/>
    <cellStyle name="Note 14 6" xfId="44195"/>
    <cellStyle name="Note 15" xfId="44196"/>
    <cellStyle name="Note 15 2" xfId="44197"/>
    <cellStyle name="Note 15 2 2" xfId="44198"/>
    <cellStyle name="Note 15 2 2 2" xfId="44199"/>
    <cellStyle name="Note 15 2 2 3" xfId="44200"/>
    <cellStyle name="Note 15 2 2 4" xfId="44201"/>
    <cellStyle name="Note 15 2 3" xfId="44202"/>
    <cellStyle name="Note 15 2 3 2" xfId="44203"/>
    <cellStyle name="Note 15 2 3 3" xfId="44204"/>
    <cellStyle name="Note 15 2 3 4" xfId="44205"/>
    <cellStyle name="Note 15 2 4" xfId="44206"/>
    <cellStyle name="Note 15 2 5" xfId="44207"/>
    <cellStyle name="Note 15 2 6" xfId="44208"/>
    <cellStyle name="Note 15 3" xfId="44209"/>
    <cellStyle name="Note 15 3 2" xfId="44210"/>
    <cellStyle name="Note 15 3 2 2" xfId="44211"/>
    <cellStyle name="Note 15 3 2 3" xfId="44212"/>
    <cellStyle name="Note 15 3 2 4" xfId="44213"/>
    <cellStyle name="Note 15 3 3" xfId="44214"/>
    <cellStyle name="Note 15 3 3 2" xfId="44215"/>
    <cellStyle name="Note 15 3 3 3" xfId="44216"/>
    <cellStyle name="Note 15 3 3 4" xfId="44217"/>
    <cellStyle name="Note 15 3 4" xfId="44218"/>
    <cellStyle name="Note 15 3 5" xfId="44219"/>
    <cellStyle name="Note 15 3 6" xfId="44220"/>
    <cellStyle name="Note 15 4" xfId="44221"/>
    <cellStyle name="Note 15 5" xfId="44222"/>
    <cellStyle name="Note 15 6" xfId="44223"/>
    <cellStyle name="Note 16" xfId="44224"/>
    <cellStyle name="Note 17" xfId="44225"/>
    <cellStyle name="Note 2" xfId="44226"/>
    <cellStyle name="Note 2 10" xfId="44227"/>
    <cellStyle name="Note 2 10 2" xfId="44228"/>
    <cellStyle name="Note 2 10 2 2" xfId="44229"/>
    <cellStyle name="Note 2 10 2 2 2" xfId="44230"/>
    <cellStyle name="Note 2 10 2 2 3" xfId="44231"/>
    <cellStyle name="Note 2 10 2 2 4" xfId="44232"/>
    <cellStyle name="Note 2 10 2 3" xfId="44233"/>
    <cellStyle name="Note 2 10 2 3 2" xfId="44234"/>
    <cellStyle name="Note 2 10 2 3 3" xfId="44235"/>
    <cellStyle name="Note 2 10 2 3 4" xfId="44236"/>
    <cellStyle name="Note 2 10 2 4" xfId="44237"/>
    <cellStyle name="Note 2 10 2 5" xfId="44238"/>
    <cellStyle name="Note 2 10 2 6" xfId="44239"/>
    <cellStyle name="Note 2 10 3" xfId="44240"/>
    <cellStyle name="Note 2 10 3 2" xfId="44241"/>
    <cellStyle name="Note 2 10 3 2 2" xfId="44242"/>
    <cellStyle name="Note 2 10 3 2 3" xfId="44243"/>
    <cellStyle name="Note 2 10 3 2 4" xfId="44244"/>
    <cellStyle name="Note 2 10 3 3" xfId="44245"/>
    <cellStyle name="Note 2 10 3 3 2" xfId="44246"/>
    <cellStyle name="Note 2 10 3 3 3" xfId="44247"/>
    <cellStyle name="Note 2 10 3 3 4" xfId="44248"/>
    <cellStyle name="Note 2 10 3 4" xfId="44249"/>
    <cellStyle name="Note 2 10 3 5" xfId="44250"/>
    <cellStyle name="Note 2 10 3 6" xfId="44251"/>
    <cellStyle name="Note 2 10 4" xfId="44252"/>
    <cellStyle name="Note 2 10 4 2" xfId="44253"/>
    <cellStyle name="Note 2 10 4 3" xfId="44254"/>
    <cellStyle name="Note 2 10 4 4" xfId="44255"/>
    <cellStyle name="Note 2 10 5" xfId="44256"/>
    <cellStyle name="Note 2 10 6" xfId="44257"/>
    <cellStyle name="Note 2 11" xfId="44258"/>
    <cellStyle name="Note 2 11 2" xfId="44259"/>
    <cellStyle name="Note 2 11 2 2" xfId="44260"/>
    <cellStyle name="Note 2 11 2 2 2" xfId="44261"/>
    <cellStyle name="Note 2 11 2 2 3" xfId="44262"/>
    <cellStyle name="Note 2 11 2 2 4" xfId="44263"/>
    <cellStyle name="Note 2 11 2 3" xfId="44264"/>
    <cellStyle name="Note 2 11 2 3 2" xfId="44265"/>
    <cellStyle name="Note 2 11 2 3 3" xfId="44266"/>
    <cellStyle name="Note 2 11 2 3 4" xfId="44267"/>
    <cellStyle name="Note 2 11 2 4" xfId="44268"/>
    <cellStyle name="Note 2 11 2 5" xfId="44269"/>
    <cellStyle name="Note 2 11 2 6" xfId="44270"/>
    <cellStyle name="Note 2 11 3" xfId="44271"/>
    <cellStyle name="Note 2 11 3 2" xfId="44272"/>
    <cellStyle name="Note 2 11 3 2 2" xfId="44273"/>
    <cellStyle name="Note 2 11 3 2 3" xfId="44274"/>
    <cellStyle name="Note 2 11 3 2 4" xfId="44275"/>
    <cellStyle name="Note 2 11 3 3" xfId="44276"/>
    <cellStyle name="Note 2 11 3 3 2" xfId="44277"/>
    <cellStyle name="Note 2 11 3 3 3" xfId="44278"/>
    <cellStyle name="Note 2 11 3 3 4" xfId="44279"/>
    <cellStyle name="Note 2 11 3 4" xfId="44280"/>
    <cellStyle name="Note 2 11 3 5" xfId="44281"/>
    <cellStyle name="Note 2 11 3 6" xfId="44282"/>
    <cellStyle name="Note 2 11 4" xfId="44283"/>
    <cellStyle name="Note 2 11 5" xfId="44284"/>
    <cellStyle name="Note 2 11 6" xfId="44285"/>
    <cellStyle name="Note 2 12" xfId="44286"/>
    <cellStyle name="Note 2 13" xfId="44287"/>
    <cellStyle name="Note 2 2" xfId="44288"/>
    <cellStyle name="Note 2 2 10" xfId="44289"/>
    <cellStyle name="Note 2 2 10 2" xfId="44290"/>
    <cellStyle name="Note 2 2 10 2 2" xfId="44291"/>
    <cellStyle name="Note 2 2 10 2 2 2" xfId="44292"/>
    <cellStyle name="Note 2 2 10 2 2 3" xfId="44293"/>
    <cellStyle name="Note 2 2 10 2 2 4" xfId="44294"/>
    <cellStyle name="Note 2 2 10 2 3" xfId="44295"/>
    <cellStyle name="Note 2 2 10 2 3 2" xfId="44296"/>
    <cellStyle name="Note 2 2 10 2 3 3" xfId="44297"/>
    <cellStyle name="Note 2 2 10 2 3 4" xfId="44298"/>
    <cellStyle name="Note 2 2 10 2 4" xfId="44299"/>
    <cellStyle name="Note 2 2 10 2 5" xfId="44300"/>
    <cellStyle name="Note 2 2 10 2 6" xfId="44301"/>
    <cellStyle name="Note 2 2 10 3" xfId="44302"/>
    <cellStyle name="Note 2 2 10 3 2" xfId="44303"/>
    <cellStyle name="Note 2 2 10 3 2 2" xfId="44304"/>
    <cellStyle name="Note 2 2 10 3 2 3" xfId="44305"/>
    <cellStyle name="Note 2 2 10 3 2 4" xfId="44306"/>
    <cellStyle name="Note 2 2 10 3 3" xfId="44307"/>
    <cellStyle name="Note 2 2 10 3 3 2" xfId="44308"/>
    <cellStyle name="Note 2 2 10 3 3 3" xfId="44309"/>
    <cellStyle name="Note 2 2 10 3 3 4" xfId="44310"/>
    <cellStyle name="Note 2 2 10 3 4" xfId="44311"/>
    <cellStyle name="Note 2 2 10 3 5" xfId="44312"/>
    <cellStyle name="Note 2 2 10 3 6" xfId="44313"/>
    <cellStyle name="Note 2 2 10 4" xfId="44314"/>
    <cellStyle name="Note 2 2 10 5" xfId="44315"/>
    <cellStyle name="Note 2 2 10 6" xfId="44316"/>
    <cellStyle name="Note 2 2 11" xfId="44317"/>
    <cellStyle name="Note 2 2 12" xfId="44318"/>
    <cellStyle name="Note 2 2 2" xfId="44319"/>
    <cellStyle name="Note 2 2 2 2" xfId="44320"/>
    <cellStyle name="Note 2 2 2 2 2" xfId="44321"/>
    <cellStyle name="Note 2 2 2 2 2 2" xfId="44322"/>
    <cellStyle name="Note 2 2 2 2 2 2 2" xfId="44323"/>
    <cellStyle name="Note 2 2 2 2 2 2 3" xfId="44324"/>
    <cellStyle name="Note 2 2 2 2 2 2 4" xfId="44325"/>
    <cellStyle name="Note 2 2 2 2 2 3" xfId="44326"/>
    <cellStyle name="Note 2 2 2 2 2 3 2" xfId="44327"/>
    <cellStyle name="Note 2 2 2 2 2 3 3" xfId="44328"/>
    <cellStyle name="Note 2 2 2 2 2 3 4" xfId="44329"/>
    <cellStyle name="Note 2 2 2 2 2 4" xfId="44330"/>
    <cellStyle name="Note 2 2 2 2 2 5" xfId="44331"/>
    <cellStyle name="Note 2 2 2 2 2 6" xfId="44332"/>
    <cellStyle name="Note 2 2 2 2 3" xfId="44333"/>
    <cellStyle name="Note 2 2 2 2 3 2" xfId="44334"/>
    <cellStyle name="Note 2 2 2 2 3 2 2" xfId="44335"/>
    <cellStyle name="Note 2 2 2 2 3 2 3" xfId="44336"/>
    <cellStyle name="Note 2 2 2 2 3 2 4" xfId="44337"/>
    <cellStyle name="Note 2 2 2 2 3 3" xfId="44338"/>
    <cellStyle name="Note 2 2 2 2 3 3 2" xfId="44339"/>
    <cellStyle name="Note 2 2 2 2 3 3 3" xfId="44340"/>
    <cellStyle name="Note 2 2 2 2 3 3 4" xfId="44341"/>
    <cellStyle name="Note 2 2 2 2 3 4" xfId="44342"/>
    <cellStyle name="Note 2 2 2 2 3 5" xfId="44343"/>
    <cellStyle name="Note 2 2 2 2 3 6" xfId="44344"/>
    <cellStyle name="Note 2 2 2 2 4" xfId="44345"/>
    <cellStyle name="Note 2 2 2 2 5" xfId="44346"/>
    <cellStyle name="Note 2 2 2 2 6" xfId="44347"/>
    <cellStyle name="Note 2 2 2 3" xfId="44348"/>
    <cellStyle name="Note 2 2 2 4" xfId="44349"/>
    <cellStyle name="Note 2 2 3" xfId="44350"/>
    <cellStyle name="Note 2 2 3 2" xfId="44351"/>
    <cellStyle name="Note 2 2 3 2 2" xfId="44352"/>
    <cellStyle name="Note 2 2 3 2 2 2" xfId="44353"/>
    <cellStyle name="Note 2 2 3 2 2 2 2" xfId="44354"/>
    <cellStyle name="Note 2 2 3 2 2 2 3" xfId="44355"/>
    <cellStyle name="Note 2 2 3 2 2 2 4" xfId="44356"/>
    <cellStyle name="Note 2 2 3 2 2 3" xfId="44357"/>
    <cellStyle name="Note 2 2 3 2 2 3 2" xfId="44358"/>
    <cellStyle name="Note 2 2 3 2 2 3 3" xfId="44359"/>
    <cellStyle name="Note 2 2 3 2 2 3 4" xfId="44360"/>
    <cellStyle name="Note 2 2 3 2 2 4" xfId="44361"/>
    <cellStyle name="Note 2 2 3 2 2 5" xfId="44362"/>
    <cellStyle name="Note 2 2 3 2 2 6" xfId="44363"/>
    <cellStyle name="Note 2 2 3 2 3" xfId="44364"/>
    <cellStyle name="Note 2 2 3 2 3 2" xfId="44365"/>
    <cellStyle name="Note 2 2 3 2 3 2 2" xfId="44366"/>
    <cellStyle name="Note 2 2 3 2 3 2 3" xfId="44367"/>
    <cellStyle name="Note 2 2 3 2 3 2 4" xfId="44368"/>
    <cellStyle name="Note 2 2 3 2 3 3" xfId="44369"/>
    <cellStyle name="Note 2 2 3 2 3 3 2" xfId="44370"/>
    <cellStyle name="Note 2 2 3 2 3 3 3" xfId="44371"/>
    <cellStyle name="Note 2 2 3 2 3 3 4" xfId="44372"/>
    <cellStyle name="Note 2 2 3 2 3 4" xfId="44373"/>
    <cellStyle name="Note 2 2 3 2 3 5" xfId="44374"/>
    <cellStyle name="Note 2 2 3 2 3 6" xfId="44375"/>
    <cellStyle name="Note 2 2 3 2 4" xfId="44376"/>
    <cellStyle name="Note 2 2 3 2 5" xfId="44377"/>
    <cellStyle name="Note 2 2 3 2 6" xfId="44378"/>
    <cellStyle name="Note 2 2 3 3" xfId="44379"/>
    <cellStyle name="Note 2 2 3 4" xfId="44380"/>
    <cellStyle name="Note 2 2 4" xfId="44381"/>
    <cellStyle name="Note 2 2 4 2" xfId="44382"/>
    <cellStyle name="Note 2 2 4 2 2" xfId="44383"/>
    <cellStyle name="Note 2 2 4 2 2 2" xfId="44384"/>
    <cellStyle name="Note 2 2 4 2 2 2 2" xfId="44385"/>
    <cellStyle name="Note 2 2 4 2 2 2 3" xfId="44386"/>
    <cellStyle name="Note 2 2 4 2 2 2 4" xfId="44387"/>
    <cellStyle name="Note 2 2 4 2 2 3" xfId="44388"/>
    <cellStyle name="Note 2 2 4 2 2 3 2" xfId="44389"/>
    <cellStyle name="Note 2 2 4 2 2 3 3" xfId="44390"/>
    <cellStyle name="Note 2 2 4 2 2 3 4" xfId="44391"/>
    <cellStyle name="Note 2 2 4 2 2 4" xfId="44392"/>
    <cellStyle name="Note 2 2 4 2 2 5" xfId="44393"/>
    <cellStyle name="Note 2 2 4 2 2 6" xfId="44394"/>
    <cellStyle name="Note 2 2 4 2 3" xfId="44395"/>
    <cellStyle name="Note 2 2 4 2 3 2" xfId="44396"/>
    <cellStyle name="Note 2 2 4 2 3 2 2" xfId="44397"/>
    <cellStyle name="Note 2 2 4 2 3 2 3" xfId="44398"/>
    <cellStyle name="Note 2 2 4 2 3 2 4" xfId="44399"/>
    <cellStyle name="Note 2 2 4 2 3 3" xfId="44400"/>
    <cellStyle name="Note 2 2 4 2 3 3 2" xfId="44401"/>
    <cellStyle name="Note 2 2 4 2 3 3 3" xfId="44402"/>
    <cellStyle name="Note 2 2 4 2 3 3 4" xfId="44403"/>
    <cellStyle name="Note 2 2 4 2 3 4" xfId="44404"/>
    <cellStyle name="Note 2 2 4 2 3 5" xfId="44405"/>
    <cellStyle name="Note 2 2 4 2 3 6" xfId="44406"/>
    <cellStyle name="Note 2 2 4 2 4" xfId="44407"/>
    <cellStyle name="Note 2 2 4 2 5" xfId="44408"/>
    <cellStyle name="Note 2 2 4 2 6" xfId="44409"/>
    <cellStyle name="Note 2 2 4 3" xfId="44410"/>
    <cellStyle name="Note 2 2 4 4" xfId="44411"/>
    <cellStyle name="Note 2 2 5" xfId="44412"/>
    <cellStyle name="Note 2 2 5 2" xfId="44413"/>
    <cellStyle name="Note 2 2 5 2 2" xfId="44414"/>
    <cellStyle name="Note 2 2 5 2 2 2" xfId="44415"/>
    <cellStyle name="Note 2 2 5 2 2 2 2" xfId="44416"/>
    <cellStyle name="Note 2 2 5 2 2 2 3" xfId="44417"/>
    <cellStyle name="Note 2 2 5 2 2 2 4" xfId="44418"/>
    <cellStyle name="Note 2 2 5 2 2 3" xfId="44419"/>
    <cellStyle name="Note 2 2 5 2 2 3 2" xfId="44420"/>
    <cellStyle name="Note 2 2 5 2 2 3 3" xfId="44421"/>
    <cellStyle name="Note 2 2 5 2 2 3 4" xfId="44422"/>
    <cellStyle name="Note 2 2 5 2 2 4" xfId="44423"/>
    <cellStyle name="Note 2 2 5 2 2 5" xfId="44424"/>
    <cellStyle name="Note 2 2 5 2 2 6" xfId="44425"/>
    <cellStyle name="Note 2 2 5 2 3" xfId="44426"/>
    <cellStyle name="Note 2 2 5 2 3 2" xfId="44427"/>
    <cellStyle name="Note 2 2 5 2 3 2 2" xfId="44428"/>
    <cellStyle name="Note 2 2 5 2 3 2 3" xfId="44429"/>
    <cellStyle name="Note 2 2 5 2 3 2 4" xfId="44430"/>
    <cellStyle name="Note 2 2 5 2 3 3" xfId="44431"/>
    <cellStyle name="Note 2 2 5 2 3 3 2" xfId="44432"/>
    <cellStyle name="Note 2 2 5 2 3 3 3" xfId="44433"/>
    <cellStyle name="Note 2 2 5 2 3 3 4" xfId="44434"/>
    <cellStyle name="Note 2 2 5 2 3 4" xfId="44435"/>
    <cellStyle name="Note 2 2 5 2 3 5" xfId="44436"/>
    <cellStyle name="Note 2 2 5 2 3 6" xfId="44437"/>
    <cellStyle name="Note 2 2 5 2 4" xfId="44438"/>
    <cellStyle name="Note 2 2 5 2 5" xfId="44439"/>
    <cellStyle name="Note 2 2 5 2 6" xfId="44440"/>
    <cellStyle name="Note 2 2 5 3" xfId="44441"/>
    <cellStyle name="Note 2 2 5 4" xfId="44442"/>
    <cellStyle name="Note 2 2 6" xfId="44443"/>
    <cellStyle name="Note 2 2 6 2" xfId="44444"/>
    <cellStyle name="Note 2 2 6 2 2" xfId="44445"/>
    <cellStyle name="Note 2 2 6 2 2 2" xfId="44446"/>
    <cellStyle name="Note 2 2 6 2 2 3" xfId="44447"/>
    <cellStyle name="Note 2 2 6 2 2 4" xfId="44448"/>
    <cellStyle name="Note 2 2 6 2 3" xfId="44449"/>
    <cellStyle name="Note 2 2 6 2 3 2" xfId="44450"/>
    <cellStyle name="Note 2 2 6 2 3 3" xfId="44451"/>
    <cellStyle name="Note 2 2 6 2 3 4" xfId="44452"/>
    <cellStyle name="Note 2 2 6 2 4" xfId="44453"/>
    <cellStyle name="Note 2 2 6 2 5" xfId="44454"/>
    <cellStyle name="Note 2 2 6 2 6" xfId="44455"/>
    <cellStyle name="Note 2 2 6 3" xfId="44456"/>
    <cellStyle name="Note 2 2 6 3 2" xfId="44457"/>
    <cellStyle name="Note 2 2 6 3 2 2" xfId="44458"/>
    <cellStyle name="Note 2 2 6 3 2 3" xfId="44459"/>
    <cellStyle name="Note 2 2 6 3 2 4" xfId="44460"/>
    <cellStyle name="Note 2 2 6 3 3" xfId="44461"/>
    <cellStyle name="Note 2 2 6 3 3 2" xfId="44462"/>
    <cellStyle name="Note 2 2 6 3 3 3" xfId="44463"/>
    <cellStyle name="Note 2 2 6 3 3 4" xfId="44464"/>
    <cellStyle name="Note 2 2 6 3 4" xfId="44465"/>
    <cellStyle name="Note 2 2 6 3 5" xfId="44466"/>
    <cellStyle name="Note 2 2 6 3 6" xfId="44467"/>
    <cellStyle name="Note 2 2 6 4" xfId="44468"/>
    <cellStyle name="Note 2 2 6 4 2" xfId="44469"/>
    <cellStyle name="Note 2 2 6 4 3" xfId="44470"/>
    <cellStyle name="Note 2 2 6 4 4" xfId="44471"/>
    <cellStyle name="Note 2 2 6 5" xfId="44472"/>
    <cellStyle name="Note 2 2 6 6" xfId="44473"/>
    <cellStyle name="Note 2 2 7" xfId="44474"/>
    <cellStyle name="Note 2 2 7 2" xfId="44475"/>
    <cellStyle name="Note 2 2 7 2 2" xfId="44476"/>
    <cellStyle name="Note 2 2 7 2 2 2" xfId="44477"/>
    <cellStyle name="Note 2 2 7 2 2 3" xfId="44478"/>
    <cellStyle name="Note 2 2 7 2 2 4" xfId="44479"/>
    <cellStyle name="Note 2 2 7 2 3" xfId="44480"/>
    <cellStyle name="Note 2 2 7 2 3 2" xfId="44481"/>
    <cellStyle name="Note 2 2 7 2 3 3" xfId="44482"/>
    <cellStyle name="Note 2 2 7 2 3 4" xfId="44483"/>
    <cellStyle name="Note 2 2 7 2 4" xfId="44484"/>
    <cellStyle name="Note 2 2 7 2 5" xfId="44485"/>
    <cellStyle name="Note 2 2 7 2 6" xfId="44486"/>
    <cellStyle name="Note 2 2 7 3" xfId="44487"/>
    <cellStyle name="Note 2 2 7 3 2" xfId="44488"/>
    <cellStyle name="Note 2 2 7 3 2 2" xfId="44489"/>
    <cellStyle name="Note 2 2 7 3 2 3" xfId="44490"/>
    <cellStyle name="Note 2 2 7 3 2 4" xfId="44491"/>
    <cellStyle name="Note 2 2 7 3 3" xfId="44492"/>
    <cellStyle name="Note 2 2 7 3 3 2" xfId="44493"/>
    <cellStyle name="Note 2 2 7 3 3 3" xfId="44494"/>
    <cellStyle name="Note 2 2 7 3 3 4" xfId="44495"/>
    <cellStyle name="Note 2 2 7 3 4" xfId="44496"/>
    <cellStyle name="Note 2 2 7 3 5" xfId="44497"/>
    <cellStyle name="Note 2 2 7 3 6" xfId="44498"/>
    <cellStyle name="Note 2 2 7 4" xfId="44499"/>
    <cellStyle name="Note 2 2 7 4 2" xfId="44500"/>
    <cellStyle name="Note 2 2 7 4 3" xfId="44501"/>
    <cellStyle name="Note 2 2 7 4 4" xfId="44502"/>
    <cellStyle name="Note 2 2 7 5" xfId="44503"/>
    <cellStyle name="Note 2 2 7 6" xfId="44504"/>
    <cellStyle name="Note 2 2 8" xfId="44505"/>
    <cellStyle name="Note 2 2 8 2" xfId="44506"/>
    <cellStyle name="Note 2 2 8 2 2" xfId="44507"/>
    <cellStyle name="Note 2 2 8 2 2 2" xfId="44508"/>
    <cellStyle name="Note 2 2 8 2 2 3" xfId="44509"/>
    <cellStyle name="Note 2 2 8 2 2 4" xfId="44510"/>
    <cellStyle name="Note 2 2 8 2 3" xfId="44511"/>
    <cellStyle name="Note 2 2 8 2 3 2" xfId="44512"/>
    <cellStyle name="Note 2 2 8 2 3 3" xfId="44513"/>
    <cellStyle name="Note 2 2 8 2 3 4" xfId="44514"/>
    <cellStyle name="Note 2 2 8 2 4" xfId="44515"/>
    <cellStyle name="Note 2 2 8 2 5" xfId="44516"/>
    <cellStyle name="Note 2 2 8 2 6" xfId="44517"/>
    <cellStyle name="Note 2 2 8 3" xfId="44518"/>
    <cellStyle name="Note 2 2 8 3 2" xfId="44519"/>
    <cellStyle name="Note 2 2 8 3 2 2" xfId="44520"/>
    <cellStyle name="Note 2 2 8 3 2 3" xfId="44521"/>
    <cellStyle name="Note 2 2 8 3 2 4" xfId="44522"/>
    <cellStyle name="Note 2 2 8 3 3" xfId="44523"/>
    <cellStyle name="Note 2 2 8 3 3 2" xfId="44524"/>
    <cellStyle name="Note 2 2 8 3 3 3" xfId="44525"/>
    <cellStyle name="Note 2 2 8 3 3 4" xfId="44526"/>
    <cellStyle name="Note 2 2 8 3 4" xfId="44527"/>
    <cellStyle name="Note 2 2 8 3 5" xfId="44528"/>
    <cellStyle name="Note 2 2 8 3 6" xfId="44529"/>
    <cellStyle name="Note 2 2 8 4" xfId="44530"/>
    <cellStyle name="Note 2 2 8 4 2" xfId="44531"/>
    <cellStyle name="Note 2 2 8 4 3" xfId="44532"/>
    <cellStyle name="Note 2 2 8 4 4" xfId="44533"/>
    <cellStyle name="Note 2 2 8 5" xfId="44534"/>
    <cellStyle name="Note 2 2 8 6" xfId="44535"/>
    <cellStyle name="Note 2 2 9" xfId="44536"/>
    <cellStyle name="Note 2 2 9 2" xfId="44537"/>
    <cellStyle name="Note 2 2 9 2 2" xfId="44538"/>
    <cellStyle name="Note 2 2 9 2 2 2" xfId="44539"/>
    <cellStyle name="Note 2 2 9 2 2 3" xfId="44540"/>
    <cellStyle name="Note 2 2 9 2 2 4" xfId="44541"/>
    <cellStyle name="Note 2 2 9 2 3" xfId="44542"/>
    <cellStyle name="Note 2 2 9 2 3 2" xfId="44543"/>
    <cellStyle name="Note 2 2 9 2 3 3" xfId="44544"/>
    <cellStyle name="Note 2 2 9 2 3 4" xfId="44545"/>
    <cellStyle name="Note 2 2 9 2 4" xfId="44546"/>
    <cellStyle name="Note 2 2 9 2 5" xfId="44547"/>
    <cellStyle name="Note 2 2 9 2 6" xfId="44548"/>
    <cellStyle name="Note 2 2 9 3" xfId="44549"/>
    <cellStyle name="Note 2 2 9 3 2" xfId="44550"/>
    <cellStyle name="Note 2 2 9 3 2 2" xfId="44551"/>
    <cellStyle name="Note 2 2 9 3 2 3" xfId="44552"/>
    <cellStyle name="Note 2 2 9 3 2 4" xfId="44553"/>
    <cellStyle name="Note 2 2 9 3 3" xfId="44554"/>
    <cellStyle name="Note 2 2 9 3 3 2" xfId="44555"/>
    <cellStyle name="Note 2 2 9 3 3 3" xfId="44556"/>
    <cellStyle name="Note 2 2 9 3 3 4" xfId="44557"/>
    <cellStyle name="Note 2 2 9 3 4" xfId="44558"/>
    <cellStyle name="Note 2 2 9 3 5" xfId="44559"/>
    <cellStyle name="Note 2 2 9 3 6" xfId="44560"/>
    <cellStyle name="Note 2 2 9 4" xfId="44561"/>
    <cellStyle name="Note 2 2 9 4 2" xfId="44562"/>
    <cellStyle name="Note 2 2 9 4 3" xfId="44563"/>
    <cellStyle name="Note 2 2 9 4 4" xfId="44564"/>
    <cellStyle name="Note 2 2 9 5" xfId="44565"/>
    <cellStyle name="Note 2 2 9 6" xfId="44566"/>
    <cellStyle name="Note 2 3" xfId="44567"/>
    <cellStyle name="Note 2 3 2" xfId="44568"/>
    <cellStyle name="Note 2 3 2 2" xfId="44569"/>
    <cellStyle name="Note 2 3 2 2 2" xfId="44570"/>
    <cellStyle name="Note 2 3 2 2 2 2" xfId="44571"/>
    <cellStyle name="Note 2 3 2 2 2 3" xfId="44572"/>
    <cellStyle name="Note 2 3 2 2 2 4" xfId="44573"/>
    <cellStyle name="Note 2 3 2 2 3" xfId="44574"/>
    <cellStyle name="Note 2 3 2 2 3 2" xfId="44575"/>
    <cellStyle name="Note 2 3 2 2 3 3" xfId="44576"/>
    <cellStyle name="Note 2 3 2 2 3 4" xfId="44577"/>
    <cellStyle name="Note 2 3 2 2 4" xfId="44578"/>
    <cellStyle name="Note 2 3 2 2 5" xfId="44579"/>
    <cellStyle name="Note 2 3 2 2 6" xfId="44580"/>
    <cellStyle name="Note 2 3 2 3" xfId="44581"/>
    <cellStyle name="Note 2 3 2 3 2" xfId="44582"/>
    <cellStyle name="Note 2 3 2 3 2 2" xfId="44583"/>
    <cellStyle name="Note 2 3 2 3 2 3" xfId="44584"/>
    <cellStyle name="Note 2 3 2 3 2 4" xfId="44585"/>
    <cellStyle name="Note 2 3 2 3 3" xfId="44586"/>
    <cellStyle name="Note 2 3 2 3 3 2" xfId="44587"/>
    <cellStyle name="Note 2 3 2 3 3 3" xfId="44588"/>
    <cellStyle name="Note 2 3 2 3 3 4" xfId="44589"/>
    <cellStyle name="Note 2 3 2 3 4" xfId="44590"/>
    <cellStyle name="Note 2 3 2 3 5" xfId="44591"/>
    <cellStyle name="Note 2 3 2 3 6" xfId="44592"/>
    <cellStyle name="Note 2 3 2 4" xfId="44593"/>
    <cellStyle name="Note 2 3 2 5" xfId="44594"/>
    <cellStyle name="Note 2 3 2 6" xfId="44595"/>
    <cellStyle name="Note 2 3 3" xfId="44596"/>
    <cellStyle name="Note 2 3 4" xfId="44597"/>
    <cellStyle name="Note 2 4" xfId="44598"/>
    <cellStyle name="Note 2 4 2" xfId="44599"/>
    <cellStyle name="Note 2 4 2 2" xfId="44600"/>
    <cellStyle name="Note 2 4 2 2 2" xfId="44601"/>
    <cellStyle name="Note 2 4 2 2 2 2" xfId="44602"/>
    <cellStyle name="Note 2 4 2 2 2 3" xfId="44603"/>
    <cellStyle name="Note 2 4 2 2 2 4" xfId="44604"/>
    <cellStyle name="Note 2 4 2 2 3" xfId="44605"/>
    <cellStyle name="Note 2 4 2 2 3 2" xfId="44606"/>
    <cellStyle name="Note 2 4 2 2 3 3" xfId="44607"/>
    <cellStyle name="Note 2 4 2 2 3 4" xfId="44608"/>
    <cellStyle name="Note 2 4 2 2 4" xfId="44609"/>
    <cellStyle name="Note 2 4 2 2 5" xfId="44610"/>
    <cellStyle name="Note 2 4 2 2 6" xfId="44611"/>
    <cellStyle name="Note 2 4 2 3" xfId="44612"/>
    <cellStyle name="Note 2 4 2 3 2" xfId="44613"/>
    <cellStyle name="Note 2 4 2 3 2 2" xfId="44614"/>
    <cellStyle name="Note 2 4 2 3 2 3" xfId="44615"/>
    <cellStyle name="Note 2 4 2 3 2 4" xfId="44616"/>
    <cellStyle name="Note 2 4 2 3 3" xfId="44617"/>
    <cellStyle name="Note 2 4 2 3 3 2" xfId="44618"/>
    <cellStyle name="Note 2 4 2 3 3 3" xfId="44619"/>
    <cellStyle name="Note 2 4 2 3 3 4" xfId="44620"/>
    <cellStyle name="Note 2 4 2 3 4" xfId="44621"/>
    <cellStyle name="Note 2 4 2 3 5" xfId="44622"/>
    <cellStyle name="Note 2 4 2 3 6" xfId="44623"/>
    <cellStyle name="Note 2 4 2 4" xfId="44624"/>
    <cellStyle name="Note 2 4 2 5" xfId="44625"/>
    <cellStyle name="Note 2 4 2 6" xfId="44626"/>
    <cellStyle name="Note 2 4 3" xfId="44627"/>
    <cellStyle name="Note 2 4 4" xfId="44628"/>
    <cellStyle name="Note 2 5" xfId="44629"/>
    <cellStyle name="Note 2 5 2" xfId="44630"/>
    <cellStyle name="Note 2 5 2 2" xfId="44631"/>
    <cellStyle name="Note 2 5 2 2 2" xfId="44632"/>
    <cellStyle name="Note 2 5 2 2 2 2" xfId="44633"/>
    <cellStyle name="Note 2 5 2 2 2 3" xfId="44634"/>
    <cellStyle name="Note 2 5 2 2 2 4" xfId="44635"/>
    <cellStyle name="Note 2 5 2 2 3" xfId="44636"/>
    <cellStyle name="Note 2 5 2 2 3 2" xfId="44637"/>
    <cellStyle name="Note 2 5 2 2 3 3" xfId="44638"/>
    <cellStyle name="Note 2 5 2 2 3 4" xfId="44639"/>
    <cellStyle name="Note 2 5 2 2 4" xfId="44640"/>
    <cellStyle name="Note 2 5 2 2 5" xfId="44641"/>
    <cellStyle name="Note 2 5 2 2 6" xfId="44642"/>
    <cellStyle name="Note 2 5 2 3" xfId="44643"/>
    <cellStyle name="Note 2 5 2 3 2" xfId="44644"/>
    <cellStyle name="Note 2 5 2 3 2 2" xfId="44645"/>
    <cellStyle name="Note 2 5 2 3 2 3" xfId="44646"/>
    <cellStyle name="Note 2 5 2 3 2 4" xfId="44647"/>
    <cellStyle name="Note 2 5 2 3 3" xfId="44648"/>
    <cellStyle name="Note 2 5 2 3 3 2" xfId="44649"/>
    <cellStyle name="Note 2 5 2 3 3 3" xfId="44650"/>
    <cellStyle name="Note 2 5 2 3 3 4" xfId="44651"/>
    <cellStyle name="Note 2 5 2 3 4" xfId="44652"/>
    <cellStyle name="Note 2 5 2 3 5" xfId="44653"/>
    <cellStyle name="Note 2 5 2 3 6" xfId="44654"/>
    <cellStyle name="Note 2 5 2 4" xfId="44655"/>
    <cellStyle name="Note 2 5 2 5" xfId="44656"/>
    <cellStyle name="Note 2 5 2 6" xfId="44657"/>
    <cellStyle name="Note 2 5 3" xfId="44658"/>
    <cellStyle name="Note 2 5 4" xfId="44659"/>
    <cellStyle name="Note 2 6" xfId="44660"/>
    <cellStyle name="Note 2 6 2" xfId="44661"/>
    <cellStyle name="Note 2 6 2 2" xfId="44662"/>
    <cellStyle name="Note 2 6 2 2 2" xfId="44663"/>
    <cellStyle name="Note 2 6 2 2 2 2" xfId="44664"/>
    <cellStyle name="Note 2 6 2 2 2 3" xfId="44665"/>
    <cellStyle name="Note 2 6 2 2 2 4" xfId="44666"/>
    <cellStyle name="Note 2 6 2 2 3" xfId="44667"/>
    <cellStyle name="Note 2 6 2 2 3 2" xfId="44668"/>
    <cellStyle name="Note 2 6 2 2 3 3" xfId="44669"/>
    <cellStyle name="Note 2 6 2 2 3 4" xfId="44670"/>
    <cellStyle name="Note 2 6 2 2 4" xfId="44671"/>
    <cellStyle name="Note 2 6 2 2 5" xfId="44672"/>
    <cellStyle name="Note 2 6 2 2 6" xfId="44673"/>
    <cellStyle name="Note 2 6 2 3" xfId="44674"/>
    <cellStyle name="Note 2 6 2 3 2" xfId="44675"/>
    <cellStyle name="Note 2 6 2 3 2 2" xfId="44676"/>
    <cellStyle name="Note 2 6 2 3 2 3" xfId="44677"/>
    <cellStyle name="Note 2 6 2 3 2 4" xfId="44678"/>
    <cellStyle name="Note 2 6 2 3 3" xfId="44679"/>
    <cellStyle name="Note 2 6 2 3 3 2" xfId="44680"/>
    <cellStyle name="Note 2 6 2 3 3 3" xfId="44681"/>
    <cellStyle name="Note 2 6 2 3 3 4" xfId="44682"/>
    <cellStyle name="Note 2 6 2 3 4" xfId="44683"/>
    <cellStyle name="Note 2 6 2 3 5" xfId="44684"/>
    <cellStyle name="Note 2 6 2 3 6" xfId="44685"/>
    <cellStyle name="Note 2 6 2 4" xfId="44686"/>
    <cellStyle name="Note 2 6 2 5" xfId="44687"/>
    <cellStyle name="Note 2 6 2 6" xfId="44688"/>
    <cellStyle name="Note 2 6 3" xfId="44689"/>
    <cellStyle name="Note 2 6 4" xfId="44690"/>
    <cellStyle name="Note 2 7" xfId="44691"/>
    <cellStyle name="Note 2 7 2" xfId="44692"/>
    <cellStyle name="Note 2 7 2 2" xfId="44693"/>
    <cellStyle name="Note 2 7 2 2 2" xfId="44694"/>
    <cellStyle name="Note 2 7 2 2 3" xfId="44695"/>
    <cellStyle name="Note 2 7 2 2 4" xfId="44696"/>
    <cellStyle name="Note 2 7 2 3" xfId="44697"/>
    <cellStyle name="Note 2 7 2 3 2" xfId="44698"/>
    <cellStyle name="Note 2 7 2 3 3" xfId="44699"/>
    <cellStyle name="Note 2 7 2 3 4" xfId="44700"/>
    <cellStyle name="Note 2 7 2 4" xfId="44701"/>
    <cellStyle name="Note 2 7 2 5" xfId="44702"/>
    <cellStyle name="Note 2 7 2 6" xfId="44703"/>
    <cellStyle name="Note 2 7 3" xfId="44704"/>
    <cellStyle name="Note 2 7 3 2" xfId="44705"/>
    <cellStyle name="Note 2 7 3 2 2" xfId="44706"/>
    <cellStyle name="Note 2 7 3 2 3" xfId="44707"/>
    <cellStyle name="Note 2 7 3 2 4" xfId="44708"/>
    <cellStyle name="Note 2 7 3 3" xfId="44709"/>
    <cellStyle name="Note 2 7 3 3 2" xfId="44710"/>
    <cellStyle name="Note 2 7 3 3 3" xfId="44711"/>
    <cellStyle name="Note 2 7 3 3 4" xfId="44712"/>
    <cellStyle name="Note 2 7 3 4" xfId="44713"/>
    <cellStyle name="Note 2 7 3 5" xfId="44714"/>
    <cellStyle name="Note 2 7 3 6" xfId="44715"/>
    <cellStyle name="Note 2 7 4" xfId="44716"/>
    <cellStyle name="Note 2 7 4 2" xfId="44717"/>
    <cellStyle name="Note 2 7 4 3" xfId="44718"/>
    <cellStyle name="Note 2 7 4 4" xfId="44719"/>
    <cellStyle name="Note 2 7 5" xfId="44720"/>
    <cellStyle name="Note 2 7 6" xfId="44721"/>
    <cellStyle name="Note 2 8" xfId="44722"/>
    <cellStyle name="Note 2 8 2" xfId="44723"/>
    <cellStyle name="Note 2 8 2 2" xfId="44724"/>
    <cellStyle name="Note 2 8 2 2 2" xfId="44725"/>
    <cellStyle name="Note 2 8 2 2 3" xfId="44726"/>
    <cellStyle name="Note 2 8 2 2 4" xfId="44727"/>
    <cellStyle name="Note 2 8 2 3" xfId="44728"/>
    <cellStyle name="Note 2 8 2 3 2" xfId="44729"/>
    <cellStyle name="Note 2 8 2 3 3" xfId="44730"/>
    <cellStyle name="Note 2 8 2 3 4" xfId="44731"/>
    <cellStyle name="Note 2 8 2 4" xfId="44732"/>
    <cellStyle name="Note 2 8 2 5" xfId="44733"/>
    <cellStyle name="Note 2 8 2 6" xfId="44734"/>
    <cellStyle name="Note 2 8 3" xfId="44735"/>
    <cellStyle name="Note 2 8 3 2" xfId="44736"/>
    <cellStyle name="Note 2 8 3 2 2" xfId="44737"/>
    <cellStyle name="Note 2 8 3 2 3" xfId="44738"/>
    <cellStyle name="Note 2 8 3 2 4" xfId="44739"/>
    <cellStyle name="Note 2 8 3 3" xfId="44740"/>
    <cellStyle name="Note 2 8 3 3 2" xfId="44741"/>
    <cellStyle name="Note 2 8 3 3 3" xfId="44742"/>
    <cellStyle name="Note 2 8 3 3 4" xfId="44743"/>
    <cellStyle name="Note 2 8 3 4" xfId="44744"/>
    <cellStyle name="Note 2 8 3 5" xfId="44745"/>
    <cellStyle name="Note 2 8 3 6" xfId="44746"/>
    <cellStyle name="Note 2 8 4" xfId="44747"/>
    <cellStyle name="Note 2 8 4 2" xfId="44748"/>
    <cellStyle name="Note 2 8 4 3" xfId="44749"/>
    <cellStyle name="Note 2 8 4 4" xfId="44750"/>
    <cellStyle name="Note 2 8 5" xfId="44751"/>
    <cellStyle name="Note 2 8 6" xfId="44752"/>
    <cellStyle name="Note 2 9" xfId="44753"/>
    <cellStyle name="Note 2 9 2" xfId="44754"/>
    <cellStyle name="Note 2 9 2 2" xfId="44755"/>
    <cellStyle name="Note 2 9 2 2 2" xfId="44756"/>
    <cellStyle name="Note 2 9 2 2 3" xfId="44757"/>
    <cellStyle name="Note 2 9 2 2 4" xfId="44758"/>
    <cellStyle name="Note 2 9 2 3" xfId="44759"/>
    <cellStyle name="Note 2 9 2 3 2" xfId="44760"/>
    <cellStyle name="Note 2 9 2 3 3" xfId="44761"/>
    <cellStyle name="Note 2 9 2 3 4" xfId="44762"/>
    <cellStyle name="Note 2 9 2 4" xfId="44763"/>
    <cellStyle name="Note 2 9 2 5" xfId="44764"/>
    <cellStyle name="Note 2 9 2 6" xfId="44765"/>
    <cellStyle name="Note 2 9 3" xfId="44766"/>
    <cellStyle name="Note 2 9 3 2" xfId="44767"/>
    <cellStyle name="Note 2 9 3 2 2" xfId="44768"/>
    <cellStyle name="Note 2 9 3 2 3" xfId="44769"/>
    <cellStyle name="Note 2 9 3 2 4" xfId="44770"/>
    <cellStyle name="Note 2 9 3 3" xfId="44771"/>
    <cellStyle name="Note 2 9 3 3 2" xfId="44772"/>
    <cellStyle name="Note 2 9 3 3 3" xfId="44773"/>
    <cellStyle name="Note 2 9 3 3 4" xfId="44774"/>
    <cellStyle name="Note 2 9 3 4" xfId="44775"/>
    <cellStyle name="Note 2 9 3 5" xfId="44776"/>
    <cellStyle name="Note 2 9 3 6" xfId="44777"/>
    <cellStyle name="Note 2 9 4" xfId="44778"/>
    <cellStyle name="Note 2 9 4 2" xfId="44779"/>
    <cellStyle name="Note 2 9 4 3" xfId="44780"/>
    <cellStyle name="Note 2 9 4 4" xfId="44781"/>
    <cellStyle name="Note 2 9 5" xfId="44782"/>
    <cellStyle name="Note 2 9 6" xfId="44783"/>
    <cellStyle name="Note 3" xfId="44784"/>
    <cellStyle name="Note 3 10" xfId="44785"/>
    <cellStyle name="Note 3 10 2" xfId="44786"/>
    <cellStyle name="Note 3 10 2 2" xfId="44787"/>
    <cellStyle name="Note 3 10 2 2 2" xfId="44788"/>
    <cellStyle name="Note 3 10 2 2 3" xfId="44789"/>
    <cellStyle name="Note 3 10 2 2 4" xfId="44790"/>
    <cellStyle name="Note 3 10 2 3" xfId="44791"/>
    <cellStyle name="Note 3 10 2 3 2" xfId="44792"/>
    <cellStyle name="Note 3 10 2 3 3" xfId="44793"/>
    <cellStyle name="Note 3 10 2 3 4" xfId="44794"/>
    <cellStyle name="Note 3 10 2 4" xfId="44795"/>
    <cellStyle name="Note 3 10 2 5" xfId="44796"/>
    <cellStyle name="Note 3 10 2 6" xfId="44797"/>
    <cellStyle name="Note 3 10 3" xfId="44798"/>
    <cellStyle name="Note 3 10 3 2" xfId="44799"/>
    <cellStyle name="Note 3 10 3 2 2" xfId="44800"/>
    <cellStyle name="Note 3 10 3 2 3" xfId="44801"/>
    <cellStyle name="Note 3 10 3 2 4" xfId="44802"/>
    <cellStyle name="Note 3 10 3 3" xfId="44803"/>
    <cellStyle name="Note 3 10 3 3 2" xfId="44804"/>
    <cellStyle name="Note 3 10 3 3 3" xfId="44805"/>
    <cellStyle name="Note 3 10 3 3 4" xfId="44806"/>
    <cellStyle name="Note 3 10 3 4" xfId="44807"/>
    <cellStyle name="Note 3 10 3 5" xfId="44808"/>
    <cellStyle name="Note 3 10 3 6" xfId="44809"/>
    <cellStyle name="Note 3 10 4" xfId="44810"/>
    <cellStyle name="Note 3 10 5" xfId="44811"/>
    <cellStyle name="Note 3 10 6" xfId="44812"/>
    <cellStyle name="Note 3 11" xfId="44813"/>
    <cellStyle name="Note 3 12" xfId="44814"/>
    <cellStyle name="Note 3 2" xfId="44815"/>
    <cellStyle name="Note 3 2 2" xfId="44816"/>
    <cellStyle name="Note 3 2 2 2" xfId="44817"/>
    <cellStyle name="Note 3 2 2 2 2" xfId="44818"/>
    <cellStyle name="Note 3 2 2 2 2 2" xfId="44819"/>
    <cellStyle name="Note 3 2 2 2 2 3" xfId="44820"/>
    <cellStyle name="Note 3 2 2 2 2 4" xfId="44821"/>
    <cellStyle name="Note 3 2 2 2 3" xfId="44822"/>
    <cellStyle name="Note 3 2 2 2 3 2" xfId="44823"/>
    <cellStyle name="Note 3 2 2 2 3 3" xfId="44824"/>
    <cellStyle name="Note 3 2 2 2 3 4" xfId="44825"/>
    <cellStyle name="Note 3 2 2 2 4" xfId="44826"/>
    <cellStyle name="Note 3 2 2 2 5" xfId="44827"/>
    <cellStyle name="Note 3 2 2 2 6" xfId="44828"/>
    <cellStyle name="Note 3 2 2 3" xfId="44829"/>
    <cellStyle name="Note 3 2 2 3 2" xfId="44830"/>
    <cellStyle name="Note 3 2 2 3 2 2" xfId="44831"/>
    <cellStyle name="Note 3 2 2 3 2 3" xfId="44832"/>
    <cellStyle name="Note 3 2 2 3 2 4" xfId="44833"/>
    <cellStyle name="Note 3 2 2 3 3" xfId="44834"/>
    <cellStyle name="Note 3 2 2 3 3 2" xfId="44835"/>
    <cellStyle name="Note 3 2 2 3 3 3" xfId="44836"/>
    <cellStyle name="Note 3 2 2 3 3 4" xfId="44837"/>
    <cellStyle name="Note 3 2 2 3 4" xfId="44838"/>
    <cellStyle name="Note 3 2 2 3 5" xfId="44839"/>
    <cellStyle name="Note 3 2 2 3 6" xfId="44840"/>
    <cellStyle name="Note 3 2 2 4" xfId="44841"/>
    <cellStyle name="Note 3 2 2 5" xfId="44842"/>
    <cellStyle name="Note 3 2 2 6" xfId="44843"/>
    <cellStyle name="Note 3 2 3" xfId="44844"/>
    <cellStyle name="Note 3 2 4" xfId="44845"/>
    <cellStyle name="Note 3 3" xfId="44846"/>
    <cellStyle name="Note 3 3 2" xfId="44847"/>
    <cellStyle name="Note 3 3 2 2" xfId="44848"/>
    <cellStyle name="Note 3 3 2 2 2" xfId="44849"/>
    <cellStyle name="Note 3 3 2 2 2 2" xfId="44850"/>
    <cellStyle name="Note 3 3 2 2 2 3" xfId="44851"/>
    <cellStyle name="Note 3 3 2 2 2 4" xfId="44852"/>
    <cellStyle name="Note 3 3 2 2 3" xfId="44853"/>
    <cellStyle name="Note 3 3 2 2 3 2" xfId="44854"/>
    <cellStyle name="Note 3 3 2 2 3 3" xfId="44855"/>
    <cellStyle name="Note 3 3 2 2 3 4" xfId="44856"/>
    <cellStyle name="Note 3 3 2 2 4" xfId="44857"/>
    <cellStyle name="Note 3 3 2 2 5" xfId="44858"/>
    <cellStyle name="Note 3 3 2 2 6" xfId="44859"/>
    <cellStyle name="Note 3 3 2 3" xfId="44860"/>
    <cellStyle name="Note 3 3 2 3 2" xfId="44861"/>
    <cellStyle name="Note 3 3 2 3 2 2" xfId="44862"/>
    <cellStyle name="Note 3 3 2 3 2 3" xfId="44863"/>
    <cellStyle name="Note 3 3 2 3 2 4" xfId="44864"/>
    <cellStyle name="Note 3 3 2 3 3" xfId="44865"/>
    <cellStyle name="Note 3 3 2 3 3 2" xfId="44866"/>
    <cellStyle name="Note 3 3 2 3 3 3" xfId="44867"/>
    <cellStyle name="Note 3 3 2 3 3 4" xfId="44868"/>
    <cellStyle name="Note 3 3 2 3 4" xfId="44869"/>
    <cellStyle name="Note 3 3 2 3 5" xfId="44870"/>
    <cellStyle name="Note 3 3 2 3 6" xfId="44871"/>
    <cellStyle name="Note 3 3 2 4" xfId="44872"/>
    <cellStyle name="Note 3 3 2 5" xfId="44873"/>
    <cellStyle name="Note 3 3 2 6" xfId="44874"/>
    <cellStyle name="Note 3 3 3" xfId="44875"/>
    <cellStyle name="Note 3 3 4" xfId="44876"/>
    <cellStyle name="Note 3 4" xfId="44877"/>
    <cellStyle name="Note 3 4 2" xfId="44878"/>
    <cellStyle name="Note 3 4 2 2" xfId="44879"/>
    <cellStyle name="Note 3 4 2 2 2" xfId="44880"/>
    <cellStyle name="Note 3 4 2 2 2 2" xfId="44881"/>
    <cellStyle name="Note 3 4 2 2 2 3" xfId="44882"/>
    <cellStyle name="Note 3 4 2 2 2 4" xfId="44883"/>
    <cellStyle name="Note 3 4 2 2 3" xfId="44884"/>
    <cellStyle name="Note 3 4 2 2 3 2" xfId="44885"/>
    <cellStyle name="Note 3 4 2 2 3 3" xfId="44886"/>
    <cellStyle name="Note 3 4 2 2 3 4" xfId="44887"/>
    <cellStyle name="Note 3 4 2 2 4" xfId="44888"/>
    <cellStyle name="Note 3 4 2 2 5" xfId="44889"/>
    <cellStyle name="Note 3 4 2 2 6" xfId="44890"/>
    <cellStyle name="Note 3 4 2 3" xfId="44891"/>
    <cellStyle name="Note 3 4 2 3 2" xfId="44892"/>
    <cellStyle name="Note 3 4 2 3 2 2" xfId="44893"/>
    <cellStyle name="Note 3 4 2 3 2 3" xfId="44894"/>
    <cellStyle name="Note 3 4 2 3 2 4" xfId="44895"/>
    <cellStyle name="Note 3 4 2 3 3" xfId="44896"/>
    <cellStyle name="Note 3 4 2 3 3 2" xfId="44897"/>
    <cellStyle name="Note 3 4 2 3 3 3" xfId="44898"/>
    <cellStyle name="Note 3 4 2 3 3 4" xfId="44899"/>
    <cellStyle name="Note 3 4 2 3 4" xfId="44900"/>
    <cellStyle name="Note 3 4 2 3 5" xfId="44901"/>
    <cellStyle name="Note 3 4 2 3 6" xfId="44902"/>
    <cellStyle name="Note 3 4 2 4" xfId="44903"/>
    <cellStyle name="Note 3 4 2 5" xfId="44904"/>
    <cellStyle name="Note 3 4 2 6" xfId="44905"/>
    <cellStyle name="Note 3 4 3" xfId="44906"/>
    <cellStyle name="Note 3 4 4" xfId="44907"/>
    <cellStyle name="Note 3 5" xfId="44908"/>
    <cellStyle name="Note 3 5 2" xfId="44909"/>
    <cellStyle name="Note 3 5 2 2" xfId="44910"/>
    <cellStyle name="Note 3 5 2 2 2" xfId="44911"/>
    <cellStyle name="Note 3 5 2 2 2 2" xfId="44912"/>
    <cellStyle name="Note 3 5 2 2 2 3" xfId="44913"/>
    <cellStyle name="Note 3 5 2 2 2 4" xfId="44914"/>
    <cellStyle name="Note 3 5 2 2 3" xfId="44915"/>
    <cellStyle name="Note 3 5 2 2 3 2" xfId="44916"/>
    <cellStyle name="Note 3 5 2 2 3 3" xfId="44917"/>
    <cellStyle name="Note 3 5 2 2 3 4" xfId="44918"/>
    <cellStyle name="Note 3 5 2 2 4" xfId="44919"/>
    <cellStyle name="Note 3 5 2 2 5" xfId="44920"/>
    <cellStyle name="Note 3 5 2 2 6" xfId="44921"/>
    <cellStyle name="Note 3 5 2 3" xfId="44922"/>
    <cellStyle name="Note 3 5 2 3 2" xfId="44923"/>
    <cellStyle name="Note 3 5 2 3 2 2" xfId="44924"/>
    <cellStyle name="Note 3 5 2 3 2 3" xfId="44925"/>
    <cellStyle name="Note 3 5 2 3 2 4" xfId="44926"/>
    <cellStyle name="Note 3 5 2 3 3" xfId="44927"/>
    <cellStyle name="Note 3 5 2 3 3 2" xfId="44928"/>
    <cellStyle name="Note 3 5 2 3 3 3" xfId="44929"/>
    <cellStyle name="Note 3 5 2 3 3 4" xfId="44930"/>
    <cellStyle name="Note 3 5 2 3 4" xfId="44931"/>
    <cellStyle name="Note 3 5 2 3 5" xfId="44932"/>
    <cellStyle name="Note 3 5 2 3 6" xfId="44933"/>
    <cellStyle name="Note 3 5 2 4" xfId="44934"/>
    <cellStyle name="Note 3 5 2 5" xfId="44935"/>
    <cellStyle name="Note 3 5 2 6" xfId="44936"/>
    <cellStyle name="Note 3 5 3" xfId="44937"/>
    <cellStyle name="Note 3 5 4" xfId="44938"/>
    <cellStyle name="Note 3 6" xfId="44939"/>
    <cellStyle name="Note 3 6 2" xfId="44940"/>
    <cellStyle name="Note 3 6 2 2" xfId="44941"/>
    <cellStyle name="Note 3 6 2 2 2" xfId="44942"/>
    <cellStyle name="Note 3 6 2 2 3" xfId="44943"/>
    <cellStyle name="Note 3 6 2 2 4" xfId="44944"/>
    <cellStyle name="Note 3 6 2 3" xfId="44945"/>
    <cellStyle name="Note 3 6 2 3 2" xfId="44946"/>
    <cellStyle name="Note 3 6 2 3 3" xfId="44947"/>
    <cellStyle name="Note 3 6 2 3 4" xfId="44948"/>
    <cellStyle name="Note 3 6 2 4" xfId="44949"/>
    <cellStyle name="Note 3 6 2 5" xfId="44950"/>
    <cellStyle name="Note 3 6 2 6" xfId="44951"/>
    <cellStyle name="Note 3 6 3" xfId="44952"/>
    <cellStyle name="Note 3 6 3 2" xfId="44953"/>
    <cellStyle name="Note 3 6 3 2 2" xfId="44954"/>
    <cellStyle name="Note 3 6 3 2 3" xfId="44955"/>
    <cellStyle name="Note 3 6 3 2 4" xfId="44956"/>
    <cellStyle name="Note 3 6 3 3" xfId="44957"/>
    <cellStyle name="Note 3 6 3 3 2" xfId="44958"/>
    <cellStyle name="Note 3 6 3 3 3" xfId="44959"/>
    <cellStyle name="Note 3 6 3 3 4" xfId="44960"/>
    <cellStyle name="Note 3 6 3 4" xfId="44961"/>
    <cellStyle name="Note 3 6 3 5" xfId="44962"/>
    <cellStyle name="Note 3 6 3 6" xfId="44963"/>
    <cellStyle name="Note 3 6 4" xfId="44964"/>
    <cellStyle name="Note 3 6 4 2" xfId="44965"/>
    <cellStyle name="Note 3 6 4 3" xfId="44966"/>
    <cellStyle name="Note 3 6 4 4" xfId="44967"/>
    <cellStyle name="Note 3 6 5" xfId="44968"/>
    <cellStyle name="Note 3 6 6" xfId="44969"/>
    <cellStyle name="Note 3 7" xfId="44970"/>
    <cellStyle name="Note 3 7 2" xfId="44971"/>
    <cellStyle name="Note 3 7 2 2" xfId="44972"/>
    <cellStyle name="Note 3 7 2 2 2" xfId="44973"/>
    <cellStyle name="Note 3 7 2 2 3" xfId="44974"/>
    <cellStyle name="Note 3 7 2 2 4" xfId="44975"/>
    <cellStyle name="Note 3 7 2 3" xfId="44976"/>
    <cellStyle name="Note 3 7 2 3 2" xfId="44977"/>
    <cellStyle name="Note 3 7 2 3 3" xfId="44978"/>
    <cellStyle name="Note 3 7 2 3 4" xfId="44979"/>
    <cellStyle name="Note 3 7 2 4" xfId="44980"/>
    <cellStyle name="Note 3 7 2 5" xfId="44981"/>
    <cellStyle name="Note 3 7 2 6" xfId="44982"/>
    <cellStyle name="Note 3 7 3" xfId="44983"/>
    <cellStyle name="Note 3 7 3 2" xfId="44984"/>
    <cellStyle name="Note 3 7 3 2 2" xfId="44985"/>
    <cellStyle name="Note 3 7 3 2 3" xfId="44986"/>
    <cellStyle name="Note 3 7 3 2 4" xfId="44987"/>
    <cellStyle name="Note 3 7 3 3" xfId="44988"/>
    <cellStyle name="Note 3 7 3 3 2" xfId="44989"/>
    <cellStyle name="Note 3 7 3 3 3" xfId="44990"/>
    <cellStyle name="Note 3 7 3 3 4" xfId="44991"/>
    <cellStyle name="Note 3 7 3 4" xfId="44992"/>
    <cellStyle name="Note 3 7 3 5" xfId="44993"/>
    <cellStyle name="Note 3 7 3 6" xfId="44994"/>
    <cellStyle name="Note 3 7 4" xfId="44995"/>
    <cellStyle name="Note 3 7 4 2" xfId="44996"/>
    <cellStyle name="Note 3 7 4 3" xfId="44997"/>
    <cellStyle name="Note 3 7 4 4" xfId="44998"/>
    <cellStyle name="Note 3 7 5" xfId="44999"/>
    <cellStyle name="Note 3 7 6" xfId="45000"/>
    <cellStyle name="Note 3 8" xfId="45001"/>
    <cellStyle name="Note 3 8 2" xfId="45002"/>
    <cellStyle name="Note 3 8 2 2" xfId="45003"/>
    <cellStyle name="Note 3 8 2 2 2" xfId="45004"/>
    <cellStyle name="Note 3 8 2 2 3" xfId="45005"/>
    <cellStyle name="Note 3 8 2 2 4" xfId="45006"/>
    <cellStyle name="Note 3 8 2 3" xfId="45007"/>
    <cellStyle name="Note 3 8 2 3 2" xfId="45008"/>
    <cellStyle name="Note 3 8 2 3 3" xfId="45009"/>
    <cellStyle name="Note 3 8 2 3 4" xfId="45010"/>
    <cellStyle name="Note 3 8 2 4" xfId="45011"/>
    <cellStyle name="Note 3 8 2 5" xfId="45012"/>
    <cellStyle name="Note 3 8 2 6" xfId="45013"/>
    <cellStyle name="Note 3 8 3" xfId="45014"/>
    <cellStyle name="Note 3 8 3 2" xfId="45015"/>
    <cellStyle name="Note 3 8 3 2 2" xfId="45016"/>
    <cellStyle name="Note 3 8 3 2 3" xfId="45017"/>
    <cellStyle name="Note 3 8 3 2 4" xfId="45018"/>
    <cellStyle name="Note 3 8 3 3" xfId="45019"/>
    <cellStyle name="Note 3 8 3 3 2" xfId="45020"/>
    <cellStyle name="Note 3 8 3 3 3" xfId="45021"/>
    <cellStyle name="Note 3 8 3 3 4" xfId="45022"/>
    <cellStyle name="Note 3 8 3 4" xfId="45023"/>
    <cellStyle name="Note 3 8 3 5" xfId="45024"/>
    <cellStyle name="Note 3 8 3 6" xfId="45025"/>
    <cellStyle name="Note 3 8 4" xfId="45026"/>
    <cellStyle name="Note 3 8 4 2" xfId="45027"/>
    <cellStyle name="Note 3 8 4 3" xfId="45028"/>
    <cellStyle name="Note 3 8 4 4" xfId="45029"/>
    <cellStyle name="Note 3 8 5" xfId="45030"/>
    <cellStyle name="Note 3 8 6" xfId="45031"/>
    <cellStyle name="Note 3 9" xfId="45032"/>
    <cellStyle name="Note 3 9 2" xfId="45033"/>
    <cellStyle name="Note 3 9 2 2" xfId="45034"/>
    <cellStyle name="Note 3 9 2 2 2" xfId="45035"/>
    <cellStyle name="Note 3 9 2 2 3" xfId="45036"/>
    <cellStyle name="Note 3 9 2 2 4" xfId="45037"/>
    <cellStyle name="Note 3 9 2 3" xfId="45038"/>
    <cellStyle name="Note 3 9 2 3 2" xfId="45039"/>
    <cellStyle name="Note 3 9 2 3 3" xfId="45040"/>
    <cellStyle name="Note 3 9 2 3 4" xfId="45041"/>
    <cellStyle name="Note 3 9 2 4" xfId="45042"/>
    <cellStyle name="Note 3 9 2 5" xfId="45043"/>
    <cellStyle name="Note 3 9 2 6" xfId="45044"/>
    <cellStyle name="Note 3 9 3" xfId="45045"/>
    <cellStyle name="Note 3 9 3 2" xfId="45046"/>
    <cellStyle name="Note 3 9 3 2 2" xfId="45047"/>
    <cellStyle name="Note 3 9 3 2 3" xfId="45048"/>
    <cellStyle name="Note 3 9 3 2 4" xfId="45049"/>
    <cellStyle name="Note 3 9 3 3" xfId="45050"/>
    <cellStyle name="Note 3 9 3 3 2" xfId="45051"/>
    <cellStyle name="Note 3 9 3 3 3" xfId="45052"/>
    <cellStyle name="Note 3 9 3 3 4" xfId="45053"/>
    <cellStyle name="Note 3 9 3 4" xfId="45054"/>
    <cellStyle name="Note 3 9 3 5" xfId="45055"/>
    <cellStyle name="Note 3 9 3 6" xfId="45056"/>
    <cellStyle name="Note 3 9 4" xfId="45057"/>
    <cellStyle name="Note 3 9 4 2" xfId="45058"/>
    <cellStyle name="Note 3 9 4 3" xfId="45059"/>
    <cellStyle name="Note 3 9 4 4" xfId="45060"/>
    <cellStyle name="Note 3 9 5" xfId="45061"/>
    <cellStyle name="Note 3 9 6" xfId="45062"/>
    <cellStyle name="Note 4" xfId="45063"/>
    <cellStyle name="Note 4 10" xfId="45064"/>
    <cellStyle name="Note 4 10 2" xfId="45065"/>
    <cellStyle name="Note 4 10 2 2" xfId="45066"/>
    <cellStyle name="Note 4 10 2 2 2" xfId="45067"/>
    <cellStyle name="Note 4 10 2 2 3" xfId="45068"/>
    <cellStyle name="Note 4 10 2 2 4" xfId="45069"/>
    <cellStyle name="Note 4 10 2 3" xfId="45070"/>
    <cellStyle name="Note 4 10 2 3 2" xfId="45071"/>
    <cellStyle name="Note 4 10 2 3 3" xfId="45072"/>
    <cellStyle name="Note 4 10 2 3 4" xfId="45073"/>
    <cellStyle name="Note 4 10 2 4" xfId="45074"/>
    <cellStyle name="Note 4 10 2 5" xfId="45075"/>
    <cellStyle name="Note 4 10 2 6" xfId="45076"/>
    <cellStyle name="Note 4 10 3" xfId="45077"/>
    <cellStyle name="Note 4 10 3 2" xfId="45078"/>
    <cellStyle name="Note 4 10 3 2 2" xfId="45079"/>
    <cellStyle name="Note 4 10 3 2 3" xfId="45080"/>
    <cellStyle name="Note 4 10 3 2 4" xfId="45081"/>
    <cellStyle name="Note 4 10 3 3" xfId="45082"/>
    <cellStyle name="Note 4 10 3 3 2" xfId="45083"/>
    <cellStyle name="Note 4 10 3 3 3" xfId="45084"/>
    <cellStyle name="Note 4 10 3 3 4" xfId="45085"/>
    <cellStyle name="Note 4 10 3 4" xfId="45086"/>
    <cellStyle name="Note 4 10 3 5" xfId="45087"/>
    <cellStyle name="Note 4 10 3 6" xfId="45088"/>
    <cellStyle name="Note 4 10 4" xfId="45089"/>
    <cellStyle name="Note 4 10 5" xfId="45090"/>
    <cellStyle name="Note 4 10 6" xfId="45091"/>
    <cellStyle name="Note 4 11" xfId="45092"/>
    <cellStyle name="Note 4 12" xfId="45093"/>
    <cellStyle name="Note 4 2" xfId="45094"/>
    <cellStyle name="Note 4 2 2" xfId="45095"/>
    <cellStyle name="Note 4 2 2 2" xfId="45096"/>
    <cellStyle name="Note 4 2 2 2 2" xfId="45097"/>
    <cellStyle name="Note 4 2 2 2 2 2" xfId="45098"/>
    <cellStyle name="Note 4 2 2 2 2 3" xfId="45099"/>
    <cellStyle name="Note 4 2 2 2 2 4" xfId="45100"/>
    <cellStyle name="Note 4 2 2 2 3" xfId="45101"/>
    <cellStyle name="Note 4 2 2 2 3 2" xfId="45102"/>
    <cellStyle name="Note 4 2 2 2 3 3" xfId="45103"/>
    <cellStyle name="Note 4 2 2 2 3 4" xfId="45104"/>
    <cellStyle name="Note 4 2 2 2 4" xfId="45105"/>
    <cellStyle name="Note 4 2 2 2 5" xfId="45106"/>
    <cellStyle name="Note 4 2 2 2 6" xfId="45107"/>
    <cellStyle name="Note 4 2 2 3" xfId="45108"/>
    <cellStyle name="Note 4 2 2 3 2" xfId="45109"/>
    <cellStyle name="Note 4 2 2 3 2 2" xfId="45110"/>
    <cellStyle name="Note 4 2 2 3 2 3" xfId="45111"/>
    <cellStyle name="Note 4 2 2 3 2 4" xfId="45112"/>
    <cellStyle name="Note 4 2 2 3 3" xfId="45113"/>
    <cellStyle name="Note 4 2 2 3 3 2" xfId="45114"/>
    <cellStyle name="Note 4 2 2 3 3 3" xfId="45115"/>
    <cellStyle name="Note 4 2 2 3 3 4" xfId="45116"/>
    <cellStyle name="Note 4 2 2 3 4" xfId="45117"/>
    <cellStyle name="Note 4 2 2 3 5" xfId="45118"/>
    <cellStyle name="Note 4 2 2 3 6" xfId="45119"/>
    <cellStyle name="Note 4 2 2 4" xfId="45120"/>
    <cellStyle name="Note 4 2 2 5" xfId="45121"/>
    <cellStyle name="Note 4 2 2 6" xfId="45122"/>
    <cellStyle name="Note 4 2 3" xfId="45123"/>
    <cellStyle name="Note 4 2 4" xfId="45124"/>
    <cellStyle name="Note 4 3" xfId="45125"/>
    <cellStyle name="Note 4 3 2" xfId="45126"/>
    <cellStyle name="Note 4 3 2 2" xfId="45127"/>
    <cellStyle name="Note 4 3 2 2 2" xfId="45128"/>
    <cellStyle name="Note 4 3 2 2 2 2" xfId="45129"/>
    <cellStyle name="Note 4 3 2 2 2 3" xfId="45130"/>
    <cellStyle name="Note 4 3 2 2 2 4" xfId="45131"/>
    <cellStyle name="Note 4 3 2 2 3" xfId="45132"/>
    <cellStyle name="Note 4 3 2 2 3 2" xfId="45133"/>
    <cellStyle name="Note 4 3 2 2 3 3" xfId="45134"/>
    <cellStyle name="Note 4 3 2 2 3 4" xfId="45135"/>
    <cellStyle name="Note 4 3 2 2 4" xfId="45136"/>
    <cellStyle name="Note 4 3 2 2 5" xfId="45137"/>
    <cellStyle name="Note 4 3 2 2 6" xfId="45138"/>
    <cellStyle name="Note 4 3 2 3" xfId="45139"/>
    <cellStyle name="Note 4 3 2 3 2" xfId="45140"/>
    <cellStyle name="Note 4 3 2 3 2 2" xfId="45141"/>
    <cellStyle name="Note 4 3 2 3 2 3" xfId="45142"/>
    <cellStyle name="Note 4 3 2 3 2 4" xfId="45143"/>
    <cellStyle name="Note 4 3 2 3 3" xfId="45144"/>
    <cellStyle name="Note 4 3 2 3 3 2" xfId="45145"/>
    <cellStyle name="Note 4 3 2 3 3 3" xfId="45146"/>
    <cellStyle name="Note 4 3 2 3 3 4" xfId="45147"/>
    <cellStyle name="Note 4 3 2 3 4" xfId="45148"/>
    <cellStyle name="Note 4 3 2 3 5" xfId="45149"/>
    <cellStyle name="Note 4 3 2 3 6" xfId="45150"/>
    <cellStyle name="Note 4 3 2 4" xfId="45151"/>
    <cellStyle name="Note 4 3 2 5" xfId="45152"/>
    <cellStyle name="Note 4 3 2 6" xfId="45153"/>
    <cellStyle name="Note 4 3 3" xfId="45154"/>
    <cellStyle name="Note 4 3 4" xfId="45155"/>
    <cellStyle name="Note 4 4" xfId="45156"/>
    <cellStyle name="Note 4 4 2" xfId="45157"/>
    <cellStyle name="Note 4 4 2 2" xfId="45158"/>
    <cellStyle name="Note 4 4 2 2 2" xfId="45159"/>
    <cellStyle name="Note 4 4 2 2 2 2" xfId="45160"/>
    <cellStyle name="Note 4 4 2 2 2 3" xfId="45161"/>
    <cellStyle name="Note 4 4 2 2 2 4" xfId="45162"/>
    <cellStyle name="Note 4 4 2 2 3" xfId="45163"/>
    <cellStyle name="Note 4 4 2 2 3 2" xfId="45164"/>
    <cellStyle name="Note 4 4 2 2 3 3" xfId="45165"/>
    <cellStyle name="Note 4 4 2 2 3 4" xfId="45166"/>
    <cellStyle name="Note 4 4 2 2 4" xfId="45167"/>
    <cellStyle name="Note 4 4 2 2 5" xfId="45168"/>
    <cellStyle name="Note 4 4 2 2 6" xfId="45169"/>
    <cellStyle name="Note 4 4 2 3" xfId="45170"/>
    <cellStyle name="Note 4 4 2 3 2" xfId="45171"/>
    <cellStyle name="Note 4 4 2 3 2 2" xfId="45172"/>
    <cellStyle name="Note 4 4 2 3 2 3" xfId="45173"/>
    <cellStyle name="Note 4 4 2 3 2 4" xfId="45174"/>
    <cellStyle name="Note 4 4 2 3 3" xfId="45175"/>
    <cellStyle name="Note 4 4 2 3 3 2" xfId="45176"/>
    <cellStyle name="Note 4 4 2 3 3 3" xfId="45177"/>
    <cellStyle name="Note 4 4 2 3 3 4" xfId="45178"/>
    <cellStyle name="Note 4 4 2 3 4" xfId="45179"/>
    <cellStyle name="Note 4 4 2 3 5" xfId="45180"/>
    <cellStyle name="Note 4 4 2 3 6" xfId="45181"/>
    <cellStyle name="Note 4 4 2 4" xfId="45182"/>
    <cellStyle name="Note 4 4 2 5" xfId="45183"/>
    <cellStyle name="Note 4 4 2 6" xfId="45184"/>
    <cellStyle name="Note 4 4 3" xfId="45185"/>
    <cellStyle name="Note 4 4 4" xfId="45186"/>
    <cellStyle name="Note 4 5" xfId="45187"/>
    <cellStyle name="Note 4 5 2" xfId="45188"/>
    <cellStyle name="Note 4 5 2 2" xfId="45189"/>
    <cellStyle name="Note 4 5 2 2 2" xfId="45190"/>
    <cellStyle name="Note 4 5 2 2 2 2" xfId="45191"/>
    <cellStyle name="Note 4 5 2 2 2 3" xfId="45192"/>
    <cellStyle name="Note 4 5 2 2 2 4" xfId="45193"/>
    <cellStyle name="Note 4 5 2 2 3" xfId="45194"/>
    <cellStyle name="Note 4 5 2 2 3 2" xfId="45195"/>
    <cellStyle name="Note 4 5 2 2 3 3" xfId="45196"/>
    <cellStyle name="Note 4 5 2 2 3 4" xfId="45197"/>
    <cellStyle name="Note 4 5 2 2 4" xfId="45198"/>
    <cellStyle name="Note 4 5 2 2 5" xfId="45199"/>
    <cellStyle name="Note 4 5 2 2 6" xfId="45200"/>
    <cellStyle name="Note 4 5 2 3" xfId="45201"/>
    <cellStyle name="Note 4 5 2 3 2" xfId="45202"/>
    <cellStyle name="Note 4 5 2 3 2 2" xfId="45203"/>
    <cellStyle name="Note 4 5 2 3 2 3" xfId="45204"/>
    <cellStyle name="Note 4 5 2 3 2 4" xfId="45205"/>
    <cellStyle name="Note 4 5 2 3 3" xfId="45206"/>
    <cellStyle name="Note 4 5 2 3 3 2" xfId="45207"/>
    <cellStyle name="Note 4 5 2 3 3 3" xfId="45208"/>
    <cellStyle name="Note 4 5 2 3 3 4" xfId="45209"/>
    <cellStyle name="Note 4 5 2 3 4" xfId="45210"/>
    <cellStyle name="Note 4 5 2 3 5" xfId="45211"/>
    <cellStyle name="Note 4 5 2 3 6" xfId="45212"/>
    <cellStyle name="Note 4 5 2 4" xfId="45213"/>
    <cellStyle name="Note 4 5 2 5" xfId="45214"/>
    <cellStyle name="Note 4 5 2 6" xfId="45215"/>
    <cellStyle name="Note 4 5 3" xfId="45216"/>
    <cellStyle name="Note 4 5 4" xfId="45217"/>
    <cellStyle name="Note 4 6" xfId="45218"/>
    <cellStyle name="Note 4 6 2" xfId="45219"/>
    <cellStyle name="Note 4 6 2 2" xfId="45220"/>
    <cellStyle name="Note 4 6 2 2 2" xfId="45221"/>
    <cellStyle name="Note 4 6 2 2 3" xfId="45222"/>
    <cellStyle name="Note 4 6 2 2 4" xfId="45223"/>
    <cellStyle name="Note 4 6 2 3" xfId="45224"/>
    <cellStyle name="Note 4 6 2 3 2" xfId="45225"/>
    <cellStyle name="Note 4 6 2 3 3" xfId="45226"/>
    <cellStyle name="Note 4 6 2 3 4" xfId="45227"/>
    <cellStyle name="Note 4 6 2 4" xfId="45228"/>
    <cellStyle name="Note 4 6 2 5" xfId="45229"/>
    <cellStyle name="Note 4 6 2 6" xfId="45230"/>
    <cellStyle name="Note 4 6 3" xfId="45231"/>
    <cellStyle name="Note 4 6 3 2" xfId="45232"/>
    <cellStyle name="Note 4 6 3 2 2" xfId="45233"/>
    <cellStyle name="Note 4 6 3 2 3" xfId="45234"/>
    <cellStyle name="Note 4 6 3 2 4" xfId="45235"/>
    <cellStyle name="Note 4 6 3 3" xfId="45236"/>
    <cellStyle name="Note 4 6 3 3 2" xfId="45237"/>
    <cellStyle name="Note 4 6 3 3 3" xfId="45238"/>
    <cellStyle name="Note 4 6 3 3 4" xfId="45239"/>
    <cellStyle name="Note 4 6 3 4" xfId="45240"/>
    <cellStyle name="Note 4 6 3 5" xfId="45241"/>
    <cellStyle name="Note 4 6 3 6" xfId="45242"/>
    <cellStyle name="Note 4 6 4" xfId="45243"/>
    <cellStyle name="Note 4 6 4 2" xfId="45244"/>
    <cellStyle name="Note 4 6 4 3" xfId="45245"/>
    <cellStyle name="Note 4 6 4 4" xfId="45246"/>
    <cellStyle name="Note 4 6 5" xfId="45247"/>
    <cellStyle name="Note 4 6 6" xfId="45248"/>
    <cellStyle name="Note 4 7" xfId="45249"/>
    <cellStyle name="Note 4 7 2" xfId="45250"/>
    <cellStyle name="Note 4 7 2 2" xfId="45251"/>
    <cellStyle name="Note 4 7 2 2 2" xfId="45252"/>
    <cellStyle name="Note 4 7 2 2 3" xfId="45253"/>
    <cellStyle name="Note 4 7 2 2 4" xfId="45254"/>
    <cellStyle name="Note 4 7 2 3" xfId="45255"/>
    <cellStyle name="Note 4 7 2 3 2" xfId="45256"/>
    <cellStyle name="Note 4 7 2 3 3" xfId="45257"/>
    <cellStyle name="Note 4 7 2 3 4" xfId="45258"/>
    <cellStyle name="Note 4 7 2 4" xfId="45259"/>
    <cellStyle name="Note 4 7 2 5" xfId="45260"/>
    <cellStyle name="Note 4 7 2 6" xfId="45261"/>
    <cellStyle name="Note 4 7 3" xfId="45262"/>
    <cellStyle name="Note 4 7 3 2" xfId="45263"/>
    <cellStyle name="Note 4 7 3 2 2" xfId="45264"/>
    <cellStyle name="Note 4 7 3 2 3" xfId="45265"/>
    <cellStyle name="Note 4 7 3 2 4" xfId="45266"/>
    <cellStyle name="Note 4 7 3 3" xfId="45267"/>
    <cellStyle name="Note 4 7 3 3 2" xfId="45268"/>
    <cellStyle name="Note 4 7 3 3 3" xfId="45269"/>
    <cellStyle name="Note 4 7 3 3 4" xfId="45270"/>
    <cellStyle name="Note 4 7 3 4" xfId="45271"/>
    <cellStyle name="Note 4 7 3 5" xfId="45272"/>
    <cellStyle name="Note 4 7 3 6" xfId="45273"/>
    <cellStyle name="Note 4 7 4" xfId="45274"/>
    <cellStyle name="Note 4 7 4 2" xfId="45275"/>
    <cellStyle name="Note 4 7 4 3" xfId="45276"/>
    <cellStyle name="Note 4 7 4 4" xfId="45277"/>
    <cellStyle name="Note 4 7 5" xfId="45278"/>
    <cellStyle name="Note 4 7 6" xfId="45279"/>
    <cellStyle name="Note 4 8" xfId="45280"/>
    <cellStyle name="Note 4 8 2" xfId="45281"/>
    <cellStyle name="Note 4 8 2 2" xfId="45282"/>
    <cellStyle name="Note 4 8 2 2 2" xfId="45283"/>
    <cellStyle name="Note 4 8 2 2 3" xfId="45284"/>
    <cellStyle name="Note 4 8 2 2 4" xfId="45285"/>
    <cellStyle name="Note 4 8 2 3" xfId="45286"/>
    <cellStyle name="Note 4 8 2 3 2" xfId="45287"/>
    <cellStyle name="Note 4 8 2 3 3" xfId="45288"/>
    <cellStyle name="Note 4 8 2 3 4" xfId="45289"/>
    <cellStyle name="Note 4 8 2 4" xfId="45290"/>
    <cellStyle name="Note 4 8 2 5" xfId="45291"/>
    <cellStyle name="Note 4 8 2 6" xfId="45292"/>
    <cellStyle name="Note 4 8 3" xfId="45293"/>
    <cellStyle name="Note 4 8 3 2" xfId="45294"/>
    <cellStyle name="Note 4 8 3 2 2" xfId="45295"/>
    <cellStyle name="Note 4 8 3 2 3" xfId="45296"/>
    <cellStyle name="Note 4 8 3 2 4" xfId="45297"/>
    <cellStyle name="Note 4 8 3 3" xfId="45298"/>
    <cellStyle name="Note 4 8 3 3 2" xfId="45299"/>
    <cellStyle name="Note 4 8 3 3 3" xfId="45300"/>
    <cellStyle name="Note 4 8 3 3 4" xfId="45301"/>
    <cellStyle name="Note 4 8 3 4" xfId="45302"/>
    <cellStyle name="Note 4 8 3 5" xfId="45303"/>
    <cellStyle name="Note 4 8 3 6" xfId="45304"/>
    <cellStyle name="Note 4 8 4" xfId="45305"/>
    <cellStyle name="Note 4 8 4 2" xfId="45306"/>
    <cellStyle name="Note 4 8 4 3" xfId="45307"/>
    <cellStyle name="Note 4 8 4 4" xfId="45308"/>
    <cellStyle name="Note 4 8 5" xfId="45309"/>
    <cellStyle name="Note 4 8 6" xfId="45310"/>
    <cellStyle name="Note 4 9" xfId="45311"/>
    <cellStyle name="Note 4 9 2" xfId="45312"/>
    <cellStyle name="Note 4 9 2 2" xfId="45313"/>
    <cellStyle name="Note 4 9 2 2 2" xfId="45314"/>
    <cellStyle name="Note 4 9 2 2 3" xfId="45315"/>
    <cellStyle name="Note 4 9 2 2 4" xfId="45316"/>
    <cellStyle name="Note 4 9 2 3" xfId="45317"/>
    <cellStyle name="Note 4 9 2 3 2" xfId="45318"/>
    <cellStyle name="Note 4 9 2 3 3" xfId="45319"/>
    <cellStyle name="Note 4 9 2 3 4" xfId="45320"/>
    <cellStyle name="Note 4 9 2 4" xfId="45321"/>
    <cellStyle name="Note 4 9 2 5" xfId="45322"/>
    <cellStyle name="Note 4 9 2 6" xfId="45323"/>
    <cellStyle name="Note 4 9 3" xfId="45324"/>
    <cellStyle name="Note 4 9 3 2" xfId="45325"/>
    <cellStyle name="Note 4 9 3 2 2" xfId="45326"/>
    <cellStyle name="Note 4 9 3 2 3" xfId="45327"/>
    <cellStyle name="Note 4 9 3 2 4" xfId="45328"/>
    <cellStyle name="Note 4 9 3 3" xfId="45329"/>
    <cellStyle name="Note 4 9 3 3 2" xfId="45330"/>
    <cellStyle name="Note 4 9 3 3 3" xfId="45331"/>
    <cellStyle name="Note 4 9 3 3 4" xfId="45332"/>
    <cellStyle name="Note 4 9 3 4" xfId="45333"/>
    <cellStyle name="Note 4 9 3 5" xfId="45334"/>
    <cellStyle name="Note 4 9 3 6" xfId="45335"/>
    <cellStyle name="Note 4 9 4" xfId="45336"/>
    <cellStyle name="Note 4 9 4 2" xfId="45337"/>
    <cellStyle name="Note 4 9 4 3" xfId="45338"/>
    <cellStyle name="Note 4 9 4 4" xfId="45339"/>
    <cellStyle name="Note 4 9 5" xfId="45340"/>
    <cellStyle name="Note 4 9 6" xfId="45341"/>
    <cellStyle name="Note 5" xfId="45342"/>
    <cellStyle name="Note 5 2" xfId="45343"/>
    <cellStyle name="Note 5 2 2" xfId="45344"/>
    <cellStyle name="Note 5 2 2 2" xfId="45345"/>
    <cellStyle name="Note 5 2 2 2 2" xfId="45346"/>
    <cellStyle name="Note 5 2 2 2 3" xfId="45347"/>
    <cellStyle name="Note 5 2 2 2 4" xfId="45348"/>
    <cellStyle name="Note 5 2 2 3" xfId="45349"/>
    <cellStyle name="Note 5 2 2 3 2" xfId="45350"/>
    <cellStyle name="Note 5 2 2 3 3" xfId="45351"/>
    <cellStyle name="Note 5 2 2 3 4" xfId="45352"/>
    <cellStyle name="Note 5 2 2 4" xfId="45353"/>
    <cellStyle name="Note 5 2 2 5" xfId="45354"/>
    <cellStyle name="Note 5 2 2 6" xfId="45355"/>
    <cellStyle name="Note 5 2 3" xfId="45356"/>
    <cellStyle name="Note 5 2 3 2" xfId="45357"/>
    <cellStyle name="Note 5 2 3 2 2" xfId="45358"/>
    <cellStyle name="Note 5 2 3 2 3" xfId="45359"/>
    <cellStyle name="Note 5 2 3 2 4" xfId="45360"/>
    <cellStyle name="Note 5 2 3 3" xfId="45361"/>
    <cellStyle name="Note 5 2 3 3 2" xfId="45362"/>
    <cellStyle name="Note 5 2 3 3 3" xfId="45363"/>
    <cellStyle name="Note 5 2 3 3 4" xfId="45364"/>
    <cellStyle name="Note 5 2 3 4" xfId="45365"/>
    <cellStyle name="Note 5 2 3 5" xfId="45366"/>
    <cellStyle name="Note 5 2 3 6" xfId="45367"/>
    <cellStyle name="Note 5 2 4" xfId="45368"/>
    <cellStyle name="Note 5 2 5" xfId="45369"/>
    <cellStyle name="Note 5 2 6" xfId="45370"/>
    <cellStyle name="Note 5 3" xfId="45371"/>
    <cellStyle name="Note 5 4" xfId="45372"/>
    <cellStyle name="Note 6" xfId="45373"/>
    <cellStyle name="Note 6 2" xfId="45374"/>
    <cellStyle name="Note 6 2 2" xfId="45375"/>
    <cellStyle name="Note 6 2 2 2" xfId="45376"/>
    <cellStyle name="Note 6 2 2 2 2" xfId="45377"/>
    <cellStyle name="Note 6 2 2 2 3" xfId="45378"/>
    <cellStyle name="Note 6 2 2 2 4" xfId="45379"/>
    <cellStyle name="Note 6 2 2 3" xfId="45380"/>
    <cellStyle name="Note 6 2 2 3 2" xfId="45381"/>
    <cellStyle name="Note 6 2 2 3 3" xfId="45382"/>
    <cellStyle name="Note 6 2 2 3 4" xfId="45383"/>
    <cellStyle name="Note 6 2 2 4" xfId="45384"/>
    <cellStyle name="Note 6 2 2 5" xfId="45385"/>
    <cellStyle name="Note 6 2 2 6" xfId="45386"/>
    <cellStyle name="Note 6 2 3" xfId="45387"/>
    <cellStyle name="Note 6 2 3 2" xfId="45388"/>
    <cellStyle name="Note 6 2 3 2 2" xfId="45389"/>
    <cellStyle name="Note 6 2 3 2 3" xfId="45390"/>
    <cellStyle name="Note 6 2 3 2 4" xfId="45391"/>
    <cellStyle name="Note 6 2 3 3" xfId="45392"/>
    <cellStyle name="Note 6 2 3 3 2" xfId="45393"/>
    <cellStyle name="Note 6 2 3 3 3" xfId="45394"/>
    <cellStyle name="Note 6 2 3 3 4" xfId="45395"/>
    <cellStyle name="Note 6 2 3 4" xfId="45396"/>
    <cellStyle name="Note 6 2 3 5" xfId="45397"/>
    <cellStyle name="Note 6 2 3 6" xfId="45398"/>
    <cellStyle name="Note 6 2 4" xfId="45399"/>
    <cellStyle name="Note 6 2 5" xfId="45400"/>
    <cellStyle name="Note 6 2 6" xfId="45401"/>
    <cellStyle name="Note 6 3" xfId="45402"/>
    <cellStyle name="Note 6 4" xfId="45403"/>
    <cellStyle name="Note 7" xfId="45404"/>
    <cellStyle name="Note 7 2" xfId="45405"/>
    <cellStyle name="Note 7 2 2" xfId="45406"/>
    <cellStyle name="Note 7 2 2 2" xfId="45407"/>
    <cellStyle name="Note 7 2 2 2 2" xfId="45408"/>
    <cellStyle name="Note 7 2 2 2 3" xfId="45409"/>
    <cellStyle name="Note 7 2 2 2 4" xfId="45410"/>
    <cellStyle name="Note 7 2 2 3" xfId="45411"/>
    <cellStyle name="Note 7 2 2 3 2" xfId="45412"/>
    <cellStyle name="Note 7 2 2 3 3" xfId="45413"/>
    <cellStyle name="Note 7 2 2 3 4" xfId="45414"/>
    <cellStyle name="Note 7 2 2 4" xfId="45415"/>
    <cellStyle name="Note 7 2 2 5" xfId="45416"/>
    <cellStyle name="Note 7 2 2 6" xfId="45417"/>
    <cellStyle name="Note 7 2 3" xfId="45418"/>
    <cellStyle name="Note 7 2 3 2" xfId="45419"/>
    <cellStyle name="Note 7 2 3 2 2" xfId="45420"/>
    <cellStyle name="Note 7 2 3 2 3" xfId="45421"/>
    <cellStyle name="Note 7 2 3 2 4" xfId="45422"/>
    <cellStyle name="Note 7 2 3 3" xfId="45423"/>
    <cellStyle name="Note 7 2 3 3 2" xfId="45424"/>
    <cellStyle name="Note 7 2 3 3 3" xfId="45425"/>
    <cellStyle name="Note 7 2 3 3 4" xfId="45426"/>
    <cellStyle name="Note 7 2 3 4" xfId="45427"/>
    <cellStyle name="Note 7 2 3 5" xfId="45428"/>
    <cellStyle name="Note 7 2 3 6" xfId="45429"/>
    <cellStyle name="Note 7 2 4" xfId="45430"/>
    <cellStyle name="Note 7 2 5" xfId="45431"/>
    <cellStyle name="Note 7 2 6" xfId="45432"/>
    <cellStyle name="Note 7 3" xfId="45433"/>
    <cellStyle name="Note 7 4" xfId="45434"/>
    <cellStyle name="Note 8" xfId="45435"/>
    <cellStyle name="Note 8 2" xfId="45436"/>
    <cellStyle name="Note 8 2 2" xfId="45437"/>
    <cellStyle name="Note 8 2 2 2" xfId="45438"/>
    <cellStyle name="Note 8 2 2 2 2" xfId="45439"/>
    <cellStyle name="Note 8 2 2 2 3" xfId="45440"/>
    <cellStyle name="Note 8 2 2 2 4" xfId="45441"/>
    <cellStyle name="Note 8 2 2 3" xfId="45442"/>
    <cellStyle name="Note 8 2 2 3 2" xfId="45443"/>
    <cellStyle name="Note 8 2 2 3 3" xfId="45444"/>
    <cellStyle name="Note 8 2 2 3 4" xfId="45445"/>
    <cellStyle name="Note 8 2 2 4" xfId="45446"/>
    <cellStyle name="Note 8 2 2 5" xfId="45447"/>
    <cellStyle name="Note 8 2 2 6" xfId="45448"/>
    <cellStyle name="Note 8 2 3" xfId="45449"/>
    <cellStyle name="Note 8 2 3 2" xfId="45450"/>
    <cellStyle name="Note 8 2 3 2 2" xfId="45451"/>
    <cellStyle name="Note 8 2 3 2 3" xfId="45452"/>
    <cellStyle name="Note 8 2 3 2 4" xfId="45453"/>
    <cellStyle name="Note 8 2 3 3" xfId="45454"/>
    <cellStyle name="Note 8 2 3 3 2" xfId="45455"/>
    <cellStyle name="Note 8 2 3 3 3" xfId="45456"/>
    <cellStyle name="Note 8 2 3 3 4" xfId="45457"/>
    <cellStyle name="Note 8 2 3 4" xfId="45458"/>
    <cellStyle name="Note 8 2 3 5" xfId="45459"/>
    <cellStyle name="Note 8 2 3 6" xfId="45460"/>
    <cellStyle name="Note 8 2 4" xfId="45461"/>
    <cellStyle name="Note 8 2 5" xfId="45462"/>
    <cellStyle name="Note 8 2 6" xfId="45463"/>
    <cellStyle name="Note 8 3" xfId="45464"/>
    <cellStyle name="Note 8 4" xfId="45465"/>
    <cellStyle name="Note 9" xfId="45466"/>
    <cellStyle name="Note 9 2" xfId="45467"/>
    <cellStyle name="Note 9 2 2" xfId="45468"/>
    <cellStyle name="Note 9 2 2 2" xfId="45469"/>
    <cellStyle name="Note 9 2 2 3" xfId="45470"/>
    <cellStyle name="Note 9 2 2 4" xfId="45471"/>
    <cellStyle name="Note 9 2 3" xfId="45472"/>
    <cellStyle name="Note 9 2 3 2" xfId="45473"/>
    <cellStyle name="Note 9 2 3 3" xfId="45474"/>
    <cellStyle name="Note 9 2 3 4" xfId="45475"/>
    <cellStyle name="Note 9 2 4" xfId="45476"/>
    <cellStyle name="Note 9 2 5" xfId="45477"/>
    <cellStyle name="Note 9 2 6" xfId="45478"/>
    <cellStyle name="Note 9 3" xfId="45479"/>
    <cellStyle name="Note 9 3 2" xfId="45480"/>
    <cellStyle name="Note 9 3 2 2" xfId="45481"/>
    <cellStyle name="Note 9 3 2 3" xfId="45482"/>
    <cellStyle name="Note 9 3 2 4" xfId="45483"/>
    <cellStyle name="Note 9 3 3" xfId="45484"/>
    <cellStyle name="Note 9 3 3 2" xfId="45485"/>
    <cellStyle name="Note 9 3 3 3" xfId="45486"/>
    <cellStyle name="Note 9 3 3 4" xfId="45487"/>
    <cellStyle name="Note 9 3 4" xfId="45488"/>
    <cellStyle name="Note 9 3 5" xfId="45489"/>
    <cellStyle name="Note 9 3 6" xfId="45490"/>
    <cellStyle name="Note 9 4" xfId="45491"/>
    <cellStyle name="Note 9 4 2" xfId="45492"/>
    <cellStyle name="Note 9 4 3" xfId="45493"/>
    <cellStyle name="Note 9 4 4" xfId="45494"/>
    <cellStyle name="Note 9 5" xfId="45495"/>
    <cellStyle name="Note 9 6" xfId="45496"/>
    <cellStyle name="Œ…‹æØ‚è [0.00]_!!!GO" xfId="45497"/>
    <cellStyle name="Œ…‹æØ‚è_!!!GO" xfId="45498"/>
    <cellStyle name="Original" xfId="45499"/>
    <cellStyle name="Output" xfId="45500"/>
    <cellStyle name="Output 10" xfId="45501"/>
    <cellStyle name="Output 2" xfId="45502"/>
    <cellStyle name="Output 2 2" xfId="45503"/>
    <cellStyle name="Output 2 2 10" xfId="45504"/>
    <cellStyle name="Output 2 2 10 2" xfId="45505"/>
    <cellStyle name="Output 2 2 10 2 2" xfId="45506"/>
    <cellStyle name="Output 2 2 10 2 3" xfId="45507"/>
    <cellStyle name="Output 2 2 10 2 4" xfId="45508"/>
    <cellStyle name="Output 2 2 10 3" xfId="45509"/>
    <cellStyle name="Output 2 2 10 3 2" xfId="45510"/>
    <cellStyle name="Output 2 2 10 3 2 2" xfId="45511"/>
    <cellStyle name="Output 2 2 10 3 2 3" xfId="45512"/>
    <cellStyle name="Output 2 2 10 3 2 4" xfId="45513"/>
    <cellStyle name="Output 2 2 10 3 3" xfId="45514"/>
    <cellStyle name="Output 2 2 10 3 3 2" xfId="45515"/>
    <cellStyle name="Output 2 2 10 3 3 3" xfId="45516"/>
    <cellStyle name="Output 2 2 10 3 3 4" xfId="45517"/>
    <cellStyle name="Output 2 2 10 3 4" xfId="45518"/>
    <cellStyle name="Output 2 2 10 3 5" xfId="45519"/>
    <cellStyle name="Output 2 2 10 3 6" xfId="45520"/>
    <cellStyle name="Output 2 2 10 4" xfId="45521"/>
    <cellStyle name="Output 2 2 10 5" xfId="45522"/>
    <cellStyle name="Output 2 2 11" xfId="45523"/>
    <cellStyle name="Output 2 2 11 2" xfId="45524"/>
    <cellStyle name="Output 2 2 11 2 2" xfId="45525"/>
    <cellStyle name="Output 2 2 11 2 3" xfId="45526"/>
    <cellStyle name="Output 2 2 11 2 4" xfId="45527"/>
    <cellStyle name="Output 2 2 11 3" xfId="45528"/>
    <cellStyle name="Output 2 2 11 3 2" xfId="45529"/>
    <cellStyle name="Output 2 2 11 3 2 2" xfId="45530"/>
    <cellStyle name="Output 2 2 11 3 2 3" xfId="45531"/>
    <cellStyle name="Output 2 2 11 3 2 4" xfId="45532"/>
    <cellStyle name="Output 2 2 11 3 3" xfId="45533"/>
    <cellStyle name="Output 2 2 11 3 3 2" xfId="45534"/>
    <cellStyle name="Output 2 2 11 3 3 3" xfId="45535"/>
    <cellStyle name="Output 2 2 11 3 3 4" xfId="45536"/>
    <cellStyle name="Output 2 2 11 3 4" xfId="45537"/>
    <cellStyle name="Output 2 2 11 3 5" xfId="45538"/>
    <cellStyle name="Output 2 2 11 3 6" xfId="45539"/>
    <cellStyle name="Output 2 2 11 4" xfId="45540"/>
    <cellStyle name="Output 2 2 11 5" xfId="45541"/>
    <cellStyle name="Output 2 2 12" xfId="45542"/>
    <cellStyle name="Output 2 2 12 2" xfId="45543"/>
    <cellStyle name="Output 2 2 12 2 2" xfId="45544"/>
    <cellStyle name="Output 2 2 12 2 2 2" xfId="45545"/>
    <cellStyle name="Output 2 2 12 2 2 3" xfId="45546"/>
    <cellStyle name="Output 2 2 12 2 2 4" xfId="45547"/>
    <cellStyle name="Output 2 2 12 2 3" xfId="45548"/>
    <cellStyle name="Output 2 2 12 2 3 2" xfId="45549"/>
    <cellStyle name="Output 2 2 12 2 3 3" xfId="45550"/>
    <cellStyle name="Output 2 2 12 2 3 4" xfId="45551"/>
    <cellStyle name="Output 2 2 12 2 4" xfId="45552"/>
    <cellStyle name="Output 2 2 12 2 5" xfId="45553"/>
    <cellStyle name="Output 2 2 12 2 6" xfId="45554"/>
    <cellStyle name="Output 2 2 12 3" xfId="45555"/>
    <cellStyle name="Output 2 2 12 3 2" xfId="45556"/>
    <cellStyle name="Output 2 2 12 3 2 2" xfId="45557"/>
    <cellStyle name="Output 2 2 12 3 2 3" xfId="45558"/>
    <cellStyle name="Output 2 2 12 3 2 4" xfId="45559"/>
    <cellStyle name="Output 2 2 12 3 3" xfId="45560"/>
    <cellStyle name="Output 2 2 12 3 3 2" xfId="45561"/>
    <cellStyle name="Output 2 2 12 3 3 3" xfId="45562"/>
    <cellStyle name="Output 2 2 12 3 3 4" xfId="45563"/>
    <cellStyle name="Output 2 2 12 3 4" xfId="45564"/>
    <cellStyle name="Output 2 2 12 3 5" xfId="45565"/>
    <cellStyle name="Output 2 2 12 3 6" xfId="45566"/>
    <cellStyle name="Output 2 2 12 4" xfId="45567"/>
    <cellStyle name="Output 2 2 12 5" xfId="45568"/>
    <cellStyle name="Output 2 2 12 6" xfId="45569"/>
    <cellStyle name="Output 2 2 13" xfId="45570"/>
    <cellStyle name="Output 2 2 14" xfId="45571"/>
    <cellStyle name="Output 2 2 2" xfId="45572"/>
    <cellStyle name="Output 2 2 2 2" xfId="45573"/>
    <cellStyle name="Output 2 2 2 2 2" xfId="45574"/>
    <cellStyle name="Output 2 2 2 2 2 2" xfId="45575"/>
    <cellStyle name="Output 2 2 2 2 2 2 2" xfId="45576"/>
    <cellStyle name="Output 2 2 2 2 2 2 3" xfId="45577"/>
    <cellStyle name="Output 2 2 2 2 2 2 4" xfId="45578"/>
    <cellStyle name="Output 2 2 2 2 2 3" xfId="45579"/>
    <cellStyle name="Output 2 2 2 2 2 3 2" xfId="45580"/>
    <cellStyle name="Output 2 2 2 2 2 3 3" xfId="45581"/>
    <cellStyle name="Output 2 2 2 2 2 3 4" xfId="45582"/>
    <cellStyle name="Output 2 2 2 2 2 4" xfId="45583"/>
    <cellStyle name="Output 2 2 2 2 2 5" xfId="45584"/>
    <cellStyle name="Output 2 2 2 2 2 6" xfId="45585"/>
    <cellStyle name="Output 2 2 2 2 3" xfId="45586"/>
    <cellStyle name="Output 2 2 2 2 3 2" xfId="45587"/>
    <cellStyle name="Output 2 2 2 2 3 2 2" xfId="45588"/>
    <cellStyle name="Output 2 2 2 2 3 2 3" xfId="45589"/>
    <cellStyle name="Output 2 2 2 2 3 2 4" xfId="45590"/>
    <cellStyle name="Output 2 2 2 2 3 3" xfId="45591"/>
    <cellStyle name="Output 2 2 2 2 3 3 2" xfId="45592"/>
    <cellStyle name="Output 2 2 2 2 3 3 3" xfId="45593"/>
    <cellStyle name="Output 2 2 2 2 3 3 4" xfId="45594"/>
    <cellStyle name="Output 2 2 2 2 3 4" xfId="45595"/>
    <cellStyle name="Output 2 2 2 2 3 5" xfId="45596"/>
    <cellStyle name="Output 2 2 2 2 3 6" xfId="45597"/>
    <cellStyle name="Output 2 2 2 2 4" xfId="45598"/>
    <cellStyle name="Output 2 2 2 2 5" xfId="45599"/>
    <cellStyle name="Output 2 2 2 2 6" xfId="45600"/>
    <cellStyle name="Output 2 2 2 3" xfId="45601"/>
    <cellStyle name="Output 2 2 2 4" xfId="45602"/>
    <cellStyle name="Output 2 2 3" xfId="45603"/>
    <cellStyle name="Output 2 2 3 2" xfId="45604"/>
    <cellStyle name="Output 2 2 3 2 2" xfId="45605"/>
    <cellStyle name="Output 2 2 3 2 2 2" xfId="45606"/>
    <cellStyle name="Output 2 2 3 2 2 2 2" xfId="45607"/>
    <cellStyle name="Output 2 2 3 2 2 2 3" xfId="45608"/>
    <cellStyle name="Output 2 2 3 2 2 2 4" xfId="45609"/>
    <cellStyle name="Output 2 2 3 2 2 3" xfId="45610"/>
    <cellStyle name="Output 2 2 3 2 2 3 2" xfId="45611"/>
    <cellStyle name="Output 2 2 3 2 2 3 3" xfId="45612"/>
    <cellStyle name="Output 2 2 3 2 2 3 4" xfId="45613"/>
    <cellStyle name="Output 2 2 3 2 2 4" xfId="45614"/>
    <cellStyle name="Output 2 2 3 2 2 5" xfId="45615"/>
    <cellStyle name="Output 2 2 3 2 2 6" xfId="45616"/>
    <cellStyle name="Output 2 2 3 2 3" xfId="45617"/>
    <cellStyle name="Output 2 2 3 2 3 2" xfId="45618"/>
    <cellStyle name="Output 2 2 3 2 3 2 2" xfId="45619"/>
    <cellStyle name="Output 2 2 3 2 3 2 3" xfId="45620"/>
    <cellStyle name="Output 2 2 3 2 3 2 4" xfId="45621"/>
    <cellStyle name="Output 2 2 3 2 3 3" xfId="45622"/>
    <cellStyle name="Output 2 2 3 2 3 3 2" xfId="45623"/>
    <cellStyle name="Output 2 2 3 2 3 3 3" xfId="45624"/>
    <cellStyle name="Output 2 2 3 2 3 3 4" xfId="45625"/>
    <cellStyle name="Output 2 2 3 2 3 4" xfId="45626"/>
    <cellStyle name="Output 2 2 3 2 3 5" xfId="45627"/>
    <cellStyle name="Output 2 2 3 2 3 6" xfId="45628"/>
    <cellStyle name="Output 2 2 3 2 4" xfId="45629"/>
    <cellStyle name="Output 2 2 3 2 5" xfId="45630"/>
    <cellStyle name="Output 2 2 3 2 6" xfId="45631"/>
    <cellStyle name="Output 2 2 3 3" xfId="45632"/>
    <cellStyle name="Output 2 2 3 4" xfId="45633"/>
    <cellStyle name="Output 2 2 4" xfId="45634"/>
    <cellStyle name="Output 2 2 4 2" xfId="45635"/>
    <cellStyle name="Output 2 2 4 2 2" xfId="45636"/>
    <cellStyle name="Output 2 2 4 2 2 2" xfId="45637"/>
    <cellStyle name="Output 2 2 4 2 2 2 2" xfId="45638"/>
    <cellStyle name="Output 2 2 4 2 2 2 3" xfId="45639"/>
    <cellStyle name="Output 2 2 4 2 2 2 4" xfId="45640"/>
    <cellStyle name="Output 2 2 4 2 2 3" xfId="45641"/>
    <cellStyle name="Output 2 2 4 2 2 3 2" xfId="45642"/>
    <cellStyle name="Output 2 2 4 2 2 3 3" xfId="45643"/>
    <cellStyle name="Output 2 2 4 2 2 3 4" xfId="45644"/>
    <cellStyle name="Output 2 2 4 2 2 4" xfId="45645"/>
    <cellStyle name="Output 2 2 4 2 2 5" xfId="45646"/>
    <cellStyle name="Output 2 2 4 2 2 6" xfId="45647"/>
    <cellStyle name="Output 2 2 4 2 3" xfId="45648"/>
    <cellStyle name="Output 2 2 4 2 3 2" xfId="45649"/>
    <cellStyle name="Output 2 2 4 2 3 2 2" xfId="45650"/>
    <cellStyle name="Output 2 2 4 2 3 2 3" xfId="45651"/>
    <cellStyle name="Output 2 2 4 2 3 2 4" xfId="45652"/>
    <cellStyle name="Output 2 2 4 2 3 3" xfId="45653"/>
    <cellStyle name="Output 2 2 4 2 3 3 2" xfId="45654"/>
    <cellStyle name="Output 2 2 4 2 3 3 3" xfId="45655"/>
    <cellStyle name="Output 2 2 4 2 3 3 4" xfId="45656"/>
    <cellStyle name="Output 2 2 4 2 3 4" xfId="45657"/>
    <cellStyle name="Output 2 2 4 2 3 5" xfId="45658"/>
    <cellStyle name="Output 2 2 4 2 3 6" xfId="45659"/>
    <cellStyle name="Output 2 2 4 2 4" xfId="45660"/>
    <cellStyle name="Output 2 2 4 2 5" xfId="45661"/>
    <cellStyle name="Output 2 2 4 2 6" xfId="45662"/>
    <cellStyle name="Output 2 2 4 3" xfId="45663"/>
    <cellStyle name="Output 2 2 4 4" xfId="45664"/>
    <cellStyle name="Output 2 2 5" xfId="45665"/>
    <cellStyle name="Output 2 2 5 2" xfId="45666"/>
    <cellStyle name="Output 2 2 5 2 2" xfId="45667"/>
    <cellStyle name="Output 2 2 5 2 3" xfId="45668"/>
    <cellStyle name="Output 2 2 5 2 4" xfId="45669"/>
    <cellStyle name="Output 2 2 5 3" xfId="45670"/>
    <cellStyle name="Output 2 2 5 3 2" xfId="45671"/>
    <cellStyle name="Output 2 2 5 3 2 2" xfId="45672"/>
    <cellStyle name="Output 2 2 5 3 2 3" xfId="45673"/>
    <cellStyle name="Output 2 2 5 3 2 4" xfId="45674"/>
    <cellStyle name="Output 2 2 5 3 3" xfId="45675"/>
    <cellStyle name="Output 2 2 5 3 3 2" xfId="45676"/>
    <cellStyle name="Output 2 2 5 3 3 3" xfId="45677"/>
    <cellStyle name="Output 2 2 5 3 3 4" xfId="45678"/>
    <cellStyle name="Output 2 2 5 3 4" xfId="45679"/>
    <cellStyle name="Output 2 2 5 3 5" xfId="45680"/>
    <cellStyle name="Output 2 2 5 3 6" xfId="45681"/>
    <cellStyle name="Output 2 2 5 4" xfId="45682"/>
    <cellStyle name="Output 2 2 5 5" xfId="45683"/>
    <cellStyle name="Output 2 2 6" xfId="45684"/>
    <cellStyle name="Output 2 2 6 2" xfId="45685"/>
    <cellStyle name="Output 2 2 6 2 2" xfId="45686"/>
    <cellStyle name="Output 2 2 6 2 3" xfId="45687"/>
    <cellStyle name="Output 2 2 6 2 4" xfId="45688"/>
    <cellStyle name="Output 2 2 6 3" xfId="45689"/>
    <cellStyle name="Output 2 2 6 3 2" xfId="45690"/>
    <cellStyle name="Output 2 2 6 3 2 2" xfId="45691"/>
    <cellStyle name="Output 2 2 6 3 2 3" xfId="45692"/>
    <cellStyle name="Output 2 2 6 3 2 4" xfId="45693"/>
    <cellStyle name="Output 2 2 6 3 3" xfId="45694"/>
    <cellStyle name="Output 2 2 6 3 3 2" xfId="45695"/>
    <cellStyle name="Output 2 2 6 3 3 3" xfId="45696"/>
    <cellStyle name="Output 2 2 6 3 3 4" xfId="45697"/>
    <cellStyle name="Output 2 2 6 3 4" xfId="45698"/>
    <cellStyle name="Output 2 2 6 3 5" xfId="45699"/>
    <cellStyle name="Output 2 2 6 3 6" xfId="45700"/>
    <cellStyle name="Output 2 2 6 4" xfId="45701"/>
    <cellStyle name="Output 2 2 6 5" xfId="45702"/>
    <cellStyle name="Output 2 2 7" xfId="45703"/>
    <cellStyle name="Output 2 2 7 2" xfId="45704"/>
    <cellStyle name="Output 2 2 7 2 2" xfId="45705"/>
    <cellStyle name="Output 2 2 7 2 3" xfId="45706"/>
    <cellStyle name="Output 2 2 7 2 4" xfId="45707"/>
    <cellStyle name="Output 2 2 7 3" xfId="45708"/>
    <cellStyle name="Output 2 2 7 3 2" xfId="45709"/>
    <cellStyle name="Output 2 2 7 3 2 2" xfId="45710"/>
    <cellStyle name="Output 2 2 7 3 2 3" xfId="45711"/>
    <cellStyle name="Output 2 2 7 3 2 4" xfId="45712"/>
    <cellStyle name="Output 2 2 7 3 3" xfId="45713"/>
    <cellStyle name="Output 2 2 7 3 3 2" xfId="45714"/>
    <cellStyle name="Output 2 2 7 3 3 3" xfId="45715"/>
    <cellStyle name="Output 2 2 7 3 3 4" xfId="45716"/>
    <cellStyle name="Output 2 2 7 3 4" xfId="45717"/>
    <cellStyle name="Output 2 2 7 3 5" xfId="45718"/>
    <cellStyle name="Output 2 2 7 3 6" xfId="45719"/>
    <cellStyle name="Output 2 2 7 4" xfId="45720"/>
    <cellStyle name="Output 2 2 7 5" xfId="45721"/>
    <cellStyle name="Output 2 2 8" xfId="45722"/>
    <cellStyle name="Output 2 2 8 2" xfId="45723"/>
    <cellStyle name="Output 2 2 8 2 2" xfId="45724"/>
    <cellStyle name="Output 2 2 8 2 3" xfId="45725"/>
    <cellStyle name="Output 2 2 8 2 4" xfId="45726"/>
    <cellStyle name="Output 2 2 8 3" xfId="45727"/>
    <cellStyle name="Output 2 2 8 3 2" xfId="45728"/>
    <cellStyle name="Output 2 2 8 3 2 2" xfId="45729"/>
    <cellStyle name="Output 2 2 8 3 2 3" xfId="45730"/>
    <cellStyle name="Output 2 2 8 3 2 4" xfId="45731"/>
    <cellStyle name="Output 2 2 8 3 3" xfId="45732"/>
    <cellStyle name="Output 2 2 8 3 3 2" xfId="45733"/>
    <cellStyle name="Output 2 2 8 3 3 3" xfId="45734"/>
    <cellStyle name="Output 2 2 8 3 3 4" xfId="45735"/>
    <cellStyle name="Output 2 2 8 3 4" xfId="45736"/>
    <cellStyle name="Output 2 2 8 3 5" xfId="45737"/>
    <cellStyle name="Output 2 2 8 3 6" xfId="45738"/>
    <cellStyle name="Output 2 2 8 4" xfId="45739"/>
    <cellStyle name="Output 2 2 8 5" xfId="45740"/>
    <cellStyle name="Output 2 2 9" xfId="45741"/>
    <cellStyle name="Output 2 2 9 2" xfId="45742"/>
    <cellStyle name="Output 2 2 9 2 2" xfId="45743"/>
    <cellStyle name="Output 2 2 9 2 3" xfId="45744"/>
    <cellStyle name="Output 2 2 9 2 4" xfId="45745"/>
    <cellStyle name="Output 2 2 9 3" xfId="45746"/>
    <cellStyle name="Output 2 2 9 3 2" xfId="45747"/>
    <cellStyle name="Output 2 2 9 3 2 2" xfId="45748"/>
    <cellStyle name="Output 2 2 9 3 2 3" xfId="45749"/>
    <cellStyle name="Output 2 2 9 3 2 4" xfId="45750"/>
    <cellStyle name="Output 2 2 9 3 3" xfId="45751"/>
    <cellStyle name="Output 2 2 9 3 3 2" xfId="45752"/>
    <cellStyle name="Output 2 2 9 3 3 3" xfId="45753"/>
    <cellStyle name="Output 2 2 9 3 3 4" xfId="45754"/>
    <cellStyle name="Output 2 2 9 3 4" xfId="45755"/>
    <cellStyle name="Output 2 2 9 3 5" xfId="45756"/>
    <cellStyle name="Output 2 2 9 3 6" xfId="45757"/>
    <cellStyle name="Output 2 2 9 4" xfId="45758"/>
    <cellStyle name="Output 2 2 9 5" xfId="45759"/>
    <cellStyle name="Output 2 3" xfId="45760"/>
    <cellStyle name="Output 2 3 2" xfId="45761"/>
    <cellStyle name="Output 2 3 2 2" xfId="45762"/>
    <cellStyle name="Output 2 3 2 3" xfId="45763"/>
    <cellStyle name="Output 2 3 2 4" xfId="45764"/>
    <cellStyle name="Output 2 3 3" xfId="45765"/>
    <cellStyle name="Output 2 3 3 2" xfId="45766"/>
    <cellStyle name="Output 2 3 3 2 2" xfId="45767"/>
    <cellStyle name="Output 2 3 3 2 3" xfId="45768"/>
    <cellStyle name="Output 2 3 3 2 4" xfId="45769"/>
    <cellStyle name="Output 2 3 3 3" xfId="45770"/>
    <cellStyle name="Output 2 3 3 3 2" xfId="45771"/>
    <cellStyle name="Output 2 3 3 3 3" xfId="45772"/>
    <cellStyle name="Output 2 3 3 3 4" xfId="45773"/>
    <cellStyle name="Output 2 3 3 4" xfId="45774"/>
    <cellStyle name="Output 2 3 3 5" xfId="45775"/>
    <cellStyle name="Output 2 3 3 6" xfId="45776"/>
    <cellStyle name="Output 2 3 4" xfId="45777"/>
    <cellStyle name="Output 2 3 5" xfId="45778"/>
    <cellStyle name="Output 2 4" xfId="45779"/>
    <cellStyle name="Output 2 4 2" xfId="45780"/>
    <cellStyle name="Output 2 4 2 2" xfId="45781"/>
    <cellStyle name="Output 2 4 2 2 2" xfId="45782"/>
    <cellStyle name="Output 2 4 2 2 3" xfId="45783"/>
    <cellStyle name="Output 2 4 2 2 4" xfId="45784"/>
    <cellStyle name="Output 2 4 2 3" xfId="45785"/>
    <cellStyle name="Output 2 4 2 3 2" xfId="45786"/>
    <cellStyle name="Output 2 4 2 3 3" xfId="45787"/>
    <cellStyle name="Output 2 4 2 3 4" xfId="45788"/>
    <cellStyle name="Output 2 4 2 4" xfId="45789"/>
    <cellStyle name="Output 2 4 2 5" xfId="45790"/>
    <cellStyle name="Output 2 4 2 6" xfId="45791"/>
    <cellStyle name="Output 2 4 3" xfId="45792"/>
    <cellStyle name="Output 2 4 3 2" xfId="45793"/>
    <cellStyle name="Output 2 4 3 2 2" xfId="45794"/>
    <cellStyle name="Output 2 4 3 2 3" xfId="45795"/>
    <cellStyle name="Output 2 4 3 2 4" xfId="45796"/>
    <cellStyle name="Output 2 4 3 3" xfId="45797"/>
    <cellStyle name="Output 2 4 3 3 2" xfId="45798"/>
    <cellStyle name="Output 2 4 3 3 3" xfId="45799"/>
    <cellStyle name="Output 2 4 3 3 4" xfId="45800"/>
    <cellStyle name="Output 2 4 3 4" xfId="45801"/>
    <cellStyle name="Output 2 4 3 5" xfId="45802"/>
    <cellStyle name="Output 2 4 3 6" xfId="45803"/>
    <cellStyle name="Output 2 4 4" xfId="45804"/>
    <cellStyle name="Output 2 4 5" xfId="45805"/>
    <cellStyle name="Output 2 4 6" xfId="45806"/>
    <cellStyle name="Output 2 5" xfId="45807"/>
    <cellStyle name="Output 2 6" xfId="45808"/>
    <cellStyle name="Output 3" xfId="45809"/>
    <cellStyle name="Output 3 10" xfId="45810"/>
    <cellStyle name="Output 3 10 2" xfId="45811"/>
    <cellStyle name="Output 3 10 2 2" xfId="45812"/>
    <cellStyle name="Output 3 10 2 3" xfId="45813"/>
    <cellStyle name="Output 3 10 2 4" xfId="45814"/>
    <cellStyle name="Output 3 10 3" xfId="45815"/>
    <cellStyle name="Output 3 10 3 2" xfId="45816"/>
    <cellStyle name="Output 3 10 3 2 2" xfId="45817"/>
    <cellStyle name="Output 3 10 3 2 3" xfId="45818"/>
    <cellStyle name="Output 3 10 3 2 4" xfId="45819"/>
    <cellStyle name="Output 3 10 3 3" xfId="45820"/>
    <cellStyle name="Output 3 10 3 3 2" xfId="45821"/>
    <cellStyle name="Output 3 10 3 3 3" xfId="45822"/>
    <cellStyle name="Output 3 10 3 3 4" xfId="45823"/>
    <cellStyle name="Output 3 10 3 4" xfId="45824"/>
    <cellStyle name="Output 3 10 3 5" xfId="45825"/>
    <cellStyle name="Output 3 10 3 6" xfId="45826"/>
    <cellStyle name="Output 3 10 4" xfId="45827"/>
    <cellStyle name="Output 3 10 5" xfId="45828"/>
    <cellStyle name="Output 3 11" xfId="45829"/>
    <cellStyle name="Output 3 11 2" xfId="45830"/>
    <cellStyle name="Output 3 11 2 2" xfId="45831"/>
    <cellStyle name="Output 3 11 2 3" xfId="45832"/>
    <cellStyle name="Output 3 11 2 4" xfId="45833"/>
    <cellStyle name="Output 3 11 3" xfId="45834"/>
    <cellStyle name="Output 3 11 3 2" xfId="45835"/>
    <cellStyle name="Output 3 11 3 2 2" xfId="45836"/>
    <cellStyle name="Output 3 11 3 2 3" xfId="45837"/>
    <cellStyle name="Output 3 11 3 2 4" xfId="45838"/>
    <cellStyle name="Output 3 11 3 3" xfId="45839"/>
    <cellStyle name="Output 3 11 3 3 2" xfId="45840"/>
    <cellStyle name="Output 3 11 3 3 3" xfId="45841"/>
    <cellStyle name="Output 3 11 3 3 4" xfId="45842"/>
    <cellStyle name="Output 3 11 3 4" xfId="45843"/>
    <cellStyle name="Output 3 11 3 5" xfId="45844"/>
    <cellStyle name="Output 3 11 3 6" xfId="45845"/>
    <cellStyle name="Output 3 11 4" xfId="45846"/>
    <cellStyle name="Output 3 11 5" xfId="45847"/>
    <cellStyle name="Output 3 12" xfId="45848"/>
    <cellStyle name="Output 3 12 2" xfId="45849"/>
    <cellStyle name="Output 3 12 2 2" xfId="45850"/>
    <cellStyle name="Output 3 12 2 2 2" xfId="45851"/>
    <cellStyle name="Output 3 12 2 2 3" xfId="45852"/>
    <cellStyle name="Output 3 12 2 2 4" xfId="45853"/>
    <cellStyle name="Output 3 12 2 3" xfId="45854"/>
    <cellStyle name="Output 3 12 2 3 2" xfId="45855"/>
    <cellStyle name="Output 3 12 2 3 3" xfId="45856"/>
    <cellStyle name="Output 3 12 2 3 4" xfId="45857"/>
    <cellStyle name="Output 3 12 2 4" xfId="45858"/>
    <cellStyle name="Output 3 12 2 5" xfId="45859"/>
    <cellStyle name="Output 3 12 2 6" xfId="45860"/>
    <cellStyle name="Output 3 12 3" xfId="45861"/>
    <cellStyle name="Output 3 12 3 2" xfId="45862"/>
    <cellStyle name="Output 3 12 3 2 2" xfId="45863"/>
    <cellStyle name="Output 3 12 3 2 3" xfId="45864"/>
    <cellStyle name="Output 3 12 3 2 4" xfId="45865"/>
    <cellStyle name="Output 3 12 3 3" xfId="45866"/>
    <cellStyle name="Output 3 12 3 3 2" xfId="45867"/>
    <cellStyle name="Output 3 12 3 3 3" xfId="45868"/>
    <cellStyle name="Output 3 12 3 3 4" xfId="45869"/>
    <cellStyle name="Output 3 12 3 4" xfId="45870"/>
    <cellStyle name="Output 3 12 3 5" xfId="45871"/>
    <cellStyle name="Output 3 12 3 6" xfId="45872"/>
    <cellStyle name="Output 3 12 4" xfId="45873"/>
    <cellStyle name="Output 3 12 5" xfId="45874"/>
    <cellStyle name="Output 3 12 6" xfId="45875"/>
    <cellStyle name="Output 3 13" xfId="45876"/>
    <cellStyle name="Output 3 14" xfId="45877"/>
    <cellStyle name="Output 3 2" xfId="45878"/>
    <cellStyle name="Output 3 2 2" xfId="45879"/>
    <cellStyle name="Output 3 2 2 2" xfId="45880"/>
    <cellStyle name="Output 3 2 2 2 2" xfId="45881"/>
    <cellStyle name="Output 3 2 2 2 2 2" xfId="45882"/>
    <cellStyle name="Output 3 2 2 2 2 3" xfId="45883"/>
    <cellStyle name="Output 3 2 2 2 2 4" xfId="45884"/>
    <cellStyle name="Output 3 2 2 2 3" xfId="45885"/>
    <cellStyle name="Output 3 2 2 2 3 2" xfId="45886"/>
    <cellStyle name="Output 3 2 2 2 3 3" xfId="45887"/>
    <cellStyle name="Output 3 2 2 2 3 4" xfId="45888"/>
    <cellStyle name="Output 3 2 2 2 4" xfId="45889"/>
    <cellStyle name="Output 3 2 2 2 5" xfId="45890"/>
    <cellStyle name="Output 3 2 2 2 6" xfId="45891"/>
    <cellStyle name="Output 3 2 2 3" xfId="45892"/>
    <cellStyle name="Output 3 2 2 3 2" xfId="45893"/>
    <cellStyle name="Output 3 2 2 3 2 2" xfId="45894"/>
    <cellStyle name="Output 3 2 2 3 2 3" xfId="45895"/>
    <cellStyle name="Output 3 2 2 3 2 4" xfId="45896"/>
    <cellStyle name="Output 3 2 2 3 3" xfId="45897"/>
    <cellStyle name="Output 3 2 2 3 3 2" xfId="45898"/>
    <cellStyle name="Output 3 2 2 3 3 3" xfId="45899"/>
    <cellStyle name="Output 3 2 2 3 3 4" xfId="45900"/>
    <cellStyle name="Output 3 2 2 3 4" xfId="45901"/>
    <cellStyle name="Output 3 2 2 3 5" xfId="45902"/>
    <cellStyle name="Output 3 2 2 3 6" xfId="45903"/>
    <cellStyle name="Output 3 2 2 4" xfId="45904"/>
    <cellStyle name="Output 3 2 2 5" xfId="45905"/>
    <cellStyle name="Output 3 2 2 6" xfId="45906"/>
    <cellStyle name="Output 3 2 3" xfId="45907"/>
    <cellStyle name="Output 3 2 4" xfId="45908"/>
    <cellStyle name="Output 3 3" xfId="45909"/>
    <cellStyle name="Output 3 3 2" xfId="45910"/>
    <cellStyle name="Output 3 3 2 2" xfId="45911"/>
    <cellStyle name="Output 3 3 2 2 2" xfId="45912"/>
    <cellStyle name="Output 3 3 2 2 2 2" xfId="45913"/>
    <cellStyle name="Output 3 3 2 2 2 3" xfId="45914"/>
    <cellStyle name="Output 3 3 2 2 2 4" xfId="45915"/>
    <cellStyle name="Output 3 3 2 2 3" xfId="45916"/>
    <cellStyle name="Output 3 3 2 2 3 2" xfId="45917"/>
    <cellStyle name="Output 3 3 2 2 3 3" xfId="45918"/>
    <cellStyle name="Output 3 3 2 2 3 4" xfId="45919"/>
    <cellStyle name="Output 3 3 2 2 4" xfId="45920"/>
    <cellStyle name="Output 3 3 2 2 5" xfId="45921"/>
    <cellStyle name="Output 3 3 2 2 6" xfId="45922"/>
    <cellStyle name="Output 3 3 2 3" xfId="45923"/>
    <cellStyle name="Output 3 3 2 3 2" xfId="45924"/>
    <cellStyle name="Output 3 3 2 3 2 2" xfId="45925"/>
    <cellStyle name="Output 3 3 2 3 2 3" xfId="45926"/>
    <cellStyle name="Output 3 3 2 3 2 4" xfId="45927"/>
    <cellStyle name="Output 3 3 2 3 3" xfId="45928"/>
    <cellStyle name="Output 3 3 2 3 3 2" xfId="45929"/>
    <cellStyle name="Output 3 3 2 3 3 3" xfId="45930"/>
    <cellStyle name="Output 3 3 2 3 3 4" xfId="45931"/>
    <cellStyle name="Output 3 3 2 3 4" xfId="45932"/>
    <cellStyle name="Output 3 3 2 3 5" xfId="45933"/>
    <cellStyle name="Output 3 3 2 3 6" xfId="45934"/>
    <cellStyle name="Output 3 3 2 4" xfId="45935"/>
    <cellStyle name="Output 3 3 2 5" xfId="45936"/>
    <cellStyle name="Output 3 3 2 6" xfId="45937"/>
    <cellStyle name="Output 3 3 3" xfId="45938"/>
    <cellStyle name="Output 3 3 4" xfId="45939"/>
    <cellStyle name="Output 3 4" xfId="45940"/>
    <cellStyle name="Output 3 4 2" xfId="45941"/>
    <cellStyle name="Output 3 4 2 2" xfId="45942"/>
    <cellStyle name="Output 3 4 2 2 2" xfId="45943"/>
    <cellStyle name="Output 3 4 2 2 2 2" xfId="45944"/>
    <cellStyle name="Output 3 4 2 2 2 3" xfId="45945"/>
    <cellStyle name="Output 3 4 2 2 2 4" xfId="45946"/>
    <cellStyle name="Output 3 4 2 2 3" xfId="45947"/>
    <cellStyle name="Output 3 4 2 2 3 2" xfId="45948"/>
    <cellStyle name="Output 3 4 2 2 3 3" xfId="45949"/>
    <cellStyle name="Output 3 4 2 2 3 4" xfId="45950"/>
    <cellStyle name="Output 3 4 2 2 4" xfId="45951"/>
    <cellStyle name="Output 3 4 2 2 5" xfId="45952"/>
    <cellStyle name="Output 3 4 2 2 6" xfId="45953"/>
    <cellStyle name="Output 3 4 2 3" xfId="45954"/>
    <cellStyle name="Output 3 4 2 3 2" xfId="45955"/>
    <cellStyle name="Output 3 4 2 3 2 2" xfId="45956"/>
    <cellStyle name="Output 3 4 2 3 2 3" xfId="45957"/>
    <cellStyle name="Output 3 4 2 3 2 4" xfId="45958"/>
    <cellStyle name="Output 3 4 2 3 3" xfId="45959"/>
    <cellStyle name="Output 3 4 2 3 3 2" xfId="45960"/>
    <cellStyle name="Output 3 4 2 3 3 3" xfId="45961"/>
    <cellStyle name="Output 3 4 2 3 3 4" xfId="45962"/>
    <cellStyle name="Output 3 4 2 3 4" xfId="45963"/>
    <cellStyle name="Output 3 4 2 3 5" xfId="45964"/>
    <cellStyle name="Output 3 4 2 3 6" xfId="45965"/>
    <cellStyle name="Output 3 4 2 4" xfId="45966"/>
    <cellStyle name="Output 3 4 2 5" xfId="45967"/>
    <cellStyle name="Output 3 4 2 6" xfId="45968"/>
    <cellStyle name="Output 3 4 3" xfId="45969"/>
    <cellStyle name="Output 3 4 4" xfId="45970"/>
    <cellStyle name="Output 3 5" xfId="45971"/>
    <cellStyle name="Output 3 5 2" xfId="45972"/>
    <cellStyle name="Output 3 5 2 2" xfId="45973"/>
    <cellStyle name="Output 3 5 2 3" xfId="45974"/>
    <cellStyle name="Output 3 5 2 4" xfId="45975"/>
    <cellStyle name="Output 3 5 3" xfId="45976"/>
    <cellStyle name="Output 3 5 3 2" xfId="45977"/>
    <cellStyle name="Output 3 5 3 2 2" xfId="45978"/>
    <cellStyle name="Output 3 5 3 2 3" xfId="45979"/>
    <cellStyle name="Output 3 5 3 2 4" xfId="45980"/>
    <cellStyle name="Output 3 5 3 3" xfId="45981"/>
    <cellStyle name="Output 3 5 3 3 2" xfId="45982"/>
    <cellStyle name="Output 3 5 3 3 3" xfId="45983"/>
    <cellStyle name="Output 3 5 3 3 4" xfId="45984"/>
    <cellStyle name="Output 3 5 3 4" xfId="45985"/>
    <cellStyle name="Output 3 5 3 5" xfId="45986"/>
    <cellStyle name="Output 3 5 3 6" xfId="45987"/>
    <cellStyle name="Output 3 5 4" xfId="45988"/>
    <cellStyle name="Output 3 5 5" xfId="45989"/>
    <cellStyle name="Output 3 6" xfId="45990"/>
    <cellStyle name="Output 3 6 2" xfId="45991"/>
    <cellStyle name="Output 3 6 2 2" xfId="45992"/>
    <cellStyle name="Output 3 6 2 3" xfId="45993"/>
    <cellStyle name="Output 3 6 2 4" xfId="45994"/>
    <cellStyle name="Output 3 6 3" xfId="45995"/>
    <cellStyle name="Output 3 6 3 2" xfId="45996"/>
    <cellStyle name="Output 3 6 3 2 2" xfId="45997"/>
    <cellStyle name="Output 3 6 3 2 3" xfId="45998"/>
    <cellStyle name="Output 3 6 3 2 4" xfId="45999"/>
    <cellStyle name="Output 3 6 3 3" xfId="46000"/>
    <cellStyle name="Output 3 6 3 3 2" xfId="46001"/>
    <cellStyle name="Output 3 6 3 3 3" xfId="46002"/>
    <cellStyle name="Output 3 6 3 3 4" xfId="46003"/>
    <cellStyle name="Output 3 6 3 4" xfId="46004"/>
    <cellStyle name="Output 3 6 3 5" xfId="46005"/>
    <cellStyle name="Output 3 6 3 6" xfId="46006"/>
    <cellStyle name="Output 3 6 4" xfId="46007"/>
    <cellStyle name="Output 3 6 5" xfId="46008"/>
    <cellStyle name="Output 3 7" xfId="46009"/>
    <cellStyle name="Output 3 7 2" xfId="46010"/>
    <cellStyle name="Output 3 7 2 2" xfId="46011"/>
    <cellStyle name="Output 3 7 2 3" xfId="46012"/>
    <cellStyle name="Output 3 7 2 4" xfId="46013"/>
    <cellStyle name="Output 3 7 3" xfId="46014"/>
    <cellStyle name="Output 3 7 3 2" xfId="46015"/>
    <cellStyle name="Output 3 7 3 2 2" xfId="46016"/>
    <cellStyle name="Output 3 7 3 2 3" xfId="46017"/>
    <cellStyle name="Output 3 7 3 2 4" xfId="46018"/>
    <cellStyle name="Output 3 7 3 3" xfId="46019"/>
    <cellStyle name="Output 3 7 3 3 2" xfId="46020"/>
    <cellStyle name="Output 3 7 3 3 3" xfId="46021"/>
    <cellStyle name="Output 3 7 3 3 4" xfId="46022"/>
    <cellStyle name="Output 3 7 3 4" xfId="46023"/>
    <cellStyle name="Output 3 7 3 5" xfId="46024"/>
    <cellStyle name="Output 3 7 3 6" xfId="46025"/>
    <cellStyle name="Output 3 7 4" xfId="46026"/>
    <cellStyle name="Output 3 7 5" xfId="46027"/>
    <cellStyle name="Output 3 8" xfId="46028"/>
    <cellStyle name="Output 3 8 2" xfId="46029"/>
    <cellStyle name="Output 3 8 2 2" xfId="46030"/>
    <cellStyle name="Output 3 8 2 3" xfId="46031"/>
    <cellStyle name="Output 3 8 2 4" xfId="46032"/>
    <cellStyle name="Output 3 8 3" xfId="46033"/>
    <cellStyle name="Output 3 8 3 2" xfId="46034"/>
    <cellStyle name="Output 3 8 3 2 2" xfId="46035"/>
    <cellStyle name="Output 3 8 3 2 3" xfId="46036"/>
    <cellStyle name="Output 3 8 3 2 4" xfId="46037"/>
    <cellStyle name="Output 3 8 3 3" xfId="46038"/>
    <cellStyle name="Output 3 8 3 3 2" xfId="46039"/>
    <cellStyle name="Output 3 8 3 3 3" xfId="46040"/>
    <cellStyle name="Output 3 8 3 3 4" xfId="46041"/>
    <cellStyle name="Output 3 8 3 4" xfId="46042"/>
    <cellStyle name="Output 3 8 3 5" xfId="46043"/>
    <cellStyle name="Output 3 8 3 6" xfId="46044"/>
    <cellStyle name="Output 3 8 4" xfId="46045"/>
    <cellStyle name="Output 3 8 5" xfId="46046"/>
    <cellStyle name="Output 3 9" xfId="46047"/>
    <cellStyle name="Output 3 9 2" xfId="46048"/>
    <cellStyle name="Output 3 9 2 2" xfId="46049"/>
    <cellStyle name="Output 3 9 2 3" xfId="46050"/>
    <cellStyle name="Output 3 9 2 4" xfId="46051"/>
    <cellStyle name="Output 3 9 3" xfId="46052"/>
    <cellStyle name="Output 3 9 3 2" xfId="46053"/>
    <cellStyle name="Output 3 9 3 2 2" xfId="46054"/>
    <cellStyle name="Output 3 9 3 2 3" xfId="46055"/>
    <cellStyle name="Output 3 9 3 2 4" xfId="46056"/>
    <cellStyle name="Output 3 9 3 3" xfId="46057"/>
    <cellStyle name="Output 3 9 3 3 2" xfId="46058"/>
    <cellStyle name="Output 3 9 3 3 3" xfId="46059"/>
    <cellStyle name="Output 3 9 3 3 4" xfId="46060"/>
    <cellStyle name="Output 3 9 3 4" xfId="46061"/>
    <cellStyle name="Output 3 9 3 5" xfId="46062"/>
    <cellStyle name="Output 3 9 3 6" xfId="46063"/>
    <cellStyle name="Output 3 9 4" xfId="46064"/>
    <cellStyle name="Output 3 9 5" xfId="46065"/>
    <cellStyle name="Output 4" xfId="46066"/>
    <cellStyle name="Output 4 10" xfId="46067"/>
    <cellStyle name="Output 4 10 2" xfId="46068"/>
    <cellStyle name="Output 4 10 2 2" xfId="46069"/>
    <cellStyle name="Output 4 10 2 3" xfId="46070"/>
    <cellStyle name="Output 4 10 2 4" xfId="46071"/>
    <cellStyle name="Output 4 10 3" xfId="46072"/>
    <cellStyle name="Output 4 10 3 2" xfId="46073"/>
    <cellStyle name="Output 4 10 3 2 2" xfId="46074"/>
    <cellStyle name="Output 4 10 3 2 3" xfId="46075"/>
    <cellStyle name="Output 4 10 3 2 4" xfId="46076"/>
    <cellStyle name="Output 4 10 3 3" xfId="46077"/>
    <cellStyle name="Output 4 10 3 3 2" xfId="46078"/>
    <cellStyle name="Output 4 10 3 3 3" xfId="46079"/>
    <cellStyle name="Output 4 10 3 3 4" xfId="46080"/>
    <cellStyle name="Output 4 10 3 4" xfId="46081"/>
    <cellStyle name="Output 4 10 3 5" xfId="46082"/>
    <cellStyle name="Output 4 10 3 6" xfId="46083"/>
    <cellStyle name="Output 4 10 4" xfId="46084"/>
    <cellStyle name="Output 4 10 5" xfId="46085"/>
    <cellStyle name="Output 4 11" xfId="46086"/>
    <cellStyle name="Output 4 11 2" xfId="46087"/>
    <cellStyle name="Output 4 11 2 2" xfId="46088"/>
    <cellStyle name="Output 4 11 2 3" xfId="46089"/>
    <cellStyle name="Output 4 11 2 4" xfId="46090"/>
    <cellStyle name="Output 4 11 3" xfId="46091"/>
    <cellStyle name="Output 4 11 3 2" xfId="46092"/>
    <cellStyle name="Output 4 11 3 2 2" xfId="46093"/>
    <cellStyle name="Output 4 11 3 2 3" xfId="46094"/>
    <cellStyle name="Output 4 11 3 2 4" xfId="46095"/>
    <cellStyle name="Output 4 11 3 3" xfId="46096"/>
    <cellStyle name="Output 4 11 3 3 2" xfId="46097"/>
    <cellStyle name="Output 4 11 3 3 3" xfId="46098"/>
    <cellStyle name="Output 4 11 3 3 4" xfId="46099"/>
    <cellStyle name="Output 4 11 3 4" xfId="46100"/>
    <cellStyle name="Output 4 11 3 5" xfId="46101"/>
    <cellStyle name="Output 4 11 3 6" xfId="46102"/>
    <cellStyle name="Output 4 11 4" xfId="46103"/>
    <cellStyle name="Output 4 11 5" xfId="46104"/>
    <cellStyle name="Output 4 12" xfId="46105"/>
    <cellStyle name="Output 4 12 2" xfId="46106"/>
    <cellStyle name="Output 4 12 2 2" xfId="46107"/>
    <cellStyle name="Output 4 12 2 2 2" xfId="46108"/>
    <cellStyle name="Output 4 12 2 2 3" xfId="46109"/>
    <cellStyle name="Output 4 12 2 2 4" xfId="46110"/>
    <cellStyle name="Output 4 12 2 3" xfId="46111"/>
    <cellStyle name="Output 4 12 2 3 2" xfId="46112"/>
    <cellStyle name="Output 4 12 2 3 3" xfId="46113"/>
    <cellStyle name="Output 4 12 2 3 4" xfId="46114"/>
    <cellStyle name="Output 4 12 2 4" xfId="46115"/>
    <cellStyle name="Output 4 12 2 5" xfId="46116"/>
    <cellStyle name="Output 4 12 2 6" xfId="46117"/>
    <cellStyle name="Output 4 12 3" xfId="46118"/>
    <cellStyle name="Output 4 12 3 2" xfId="46119"/>
    <cellStyle name="Output 4 12 3 2 2" xfId="46120"/>
    <cellStyle name="Output 4 12 3 2 3" xfId="46121"/>
    <cellStyle name="Output 4 12 3 2 4" xfId="46122"/>
    <cellStyle name="Output 4 12 3 3" xfId="46123"/>
    <cellStyle name="Output 4 12 3 3 2" xfId="46124"/>
    <cellStyle name="Output 4 12 3 3 3" xfId="46125"/>
    <cellStyle name="Output 4 12 3 3 4" xfId="46126"/>
    <cellStyle name="Output 4 12 3 4" xfId="46127"/>
    <cellStyle name="Output 4 12 3 5" xfId="46128"/>
    <cellStyle name="Output 4 12 3 6" xfId="46129"/>
    <cellStyle name="Output 4 12 4" xfId="46130"/>
    <cellStyle name="Output 4 12 5" xfId="46131"/>
    <cellStyle name="Output 4 12 6" xfId="46132"/>
    <cellStyle name="Output 4 13" xfId="46133"/>
    <cellStyle name="Output 4 14" xfId="46134"/>
    <cellStyle name="Output 4 2" xfId="46135"/>
    <cellStyle name="Output 4 2 2" xfId="46136"/>
    <cellStyle name="Output 4 2 2 2" xfId="46137"/>
    <cellStyle name="Output 4 2 2 2 2" xfId="46138"/>
    <cellStyle name="Output 4 2 2 2 2 2" xfId="46139"/>
    <cellStyle name="Output 4 2 2 2 2 3" xfId="46140"/>
    <cellStyle name="Output 4 2 2 2 2 4" xfId="46141"/>
    <cellStyle name="Output 4 2 2 2 3" xfId="46142"/>
    <cellStyle name="Output 4 2 2 2 3 2" xfId="46143"/>
    <cellStyle name="Output 4 2 2 2 3 3" xfId="46144"/>
    <cellStyle name="Output 4 2 2 2 3 4" xfId="46145"/>
    <cellStyle name="Output 4 2 2 2 4" xfId="46146"/>
    <cellStyle name="Output 4 2 2 2 5" xfId="46147"/>
    <cellStyle name="Output 4 2 2 2 6" xfId="46148"/>
    <cellStyle name="Output 4 2 2 3" xfId="46149"/>
    <cellStyle name="Output 4 2 2 3 2" xfId="46150"/>
    <cellStyle name="Output 4 2 2 3 2 2" xfId="46151"/>
    <cellStyle name="Output 4 2 2 3 2 3" xfId="46152"/>
    <cellStyle name="Output 4 2 2 3 2 4" xfId="46153"/>
    <cellStyle name="Output 4 2 2 3 3" xfId="46154"/>
    <cellStyle name="Output 4 2 2 3 3 2" xfId="46155"/>
    <cellStyle name="Output 4 2 2 3 3 3" xfId="46156"/>
    <cellStyle name="Output 4 2 2 3 3 4" xfId="46157"/>
    <cellStyle name="Output 4 2 2 3 4" xfId="46158"/>
    <cellStyle name="Output 4 2 2 3 5" xfId="46159"/>
    <cellStyle name="Output 4 2 2 3 6" xfId="46160"/>
    <cellStyle name="Output 4 2 2 4" xfId="46161"/>
    <cellStyle name="Output 4 2 2 5" xfId="46162"/>
    <cellStyle name="Output 4 2 2 6" xfId="46163"/>
    <cellStyle name="Output 4 2 3" xfId="46164"/>
    <cellStyle name="Output 4 2 4" xfId="46165"/>
    <cellStyle name="Output 4 3" xfId="46166"/>
    <cellStyle name="Output 4 3 2" xfId="46167"/>
    <cellStyle name="Output 4 3 2 2" xfId="46168"/>
    <cellStyle name="Output 4 3 2 2 2" xfId="46169"/>
    <cellStyle name="Output 4 3 2 2 2 2" xfId="46170"/>
    <cellStyle name="Output 4 3 2 2 2 3" xfId="46171"/>
    <cellStyle name="Output 4 3 2 2 2 4" xfId="46172"/>
    <cellStyle name="Output 4 3 2 2 3" xfId="46173"/>
    <cellStyle name="Output 4 3 2 2 3 2" xfId="46174"/>
    <cellStyle name="Output 4 3 2 2 3 3" xfId="46175"/>
    <cellStyle name="Output 4 3 2 2 3 4" xfId="46176"/>
    <cellStyle name="Output 4 3 2 2 4" xfId="46177"/>
    <cellStyle name="Output 4 3 2 2 5" xfId="46178"/>
    <cellStyle name="Output 4 3 2 2 6" xfId="46179"/>
    <cellStyle name="Output 4 3 2 3" xfId="46180"/>
    <cellStyle name="Output 4 3 2 3 2" xfId="46181"/>
    <cellStyle name="Output 4 3 2 3 2 2" xfId="46182"/>
    <cellStyle name="Output 4 3 2 3 2 3" xfId="46183"/>
    <cellStyle name="Output 4 3 2 3 2 4" xfId="46184"/>
    <cellStyle name="Output 4 3 2 3 3" xfId="46185"/>
    <cellStyle name="Output 4 3 2 3 3 2" xfId="46186"/>
    <cellStyle name="Output 4 3 2 3 3 3" xfId="46187"/>
    <cellStyle name="Output 4 3 2 3 3 4" xfId="46188"/>
    <cellStyle name="Output 4 3 2 3 4" xfId="46189"/>
    <cellStyle name="Output 4 3 2 3 5" xfId="46190"/>
    <cellStyle name="Output 4 3 2 3 6" xfId="46191"/>
    <cellStyle name="Output 4 3 2 4" xfId="46192"/>
    <cellStyle name="Output 4 3 2 5" xfId="46193"/>
    <cellStyle name="Output 4 3 2 6" xfId="46194"/>
    <cellStyle name="Output 4 3 3" xfId="46195"/>
    <cellStyle name="Output 4 3 4" xfId="46196"/>
    <cellStyle name="Output 4 4" xfId="46197"/>
    <cellStyle name="Output 4 4 2" xfId="46198"/>
    <cellStyle name="Output 4 4 2 2" xfId="46199"/>
    <cellStyle name="Output 4 4 2 2 2" xfId="46200"/>
    <cellStyle name="Output 4 4 2 2 2 2" xfId="46201"/>
    <cellStyle name="Output 4 4 2 2 2 3" xfId="46202"/>
    <cellStyle name="Output 4 4 2 2 2 4" xfId="46203"/>
    <cellStyle name="Output 4 4 2 2 3" xfId="46204"/>
    <cellStyle name="Output 4 4 2 2 3 2" xfId="46205"/>
    <cellStyle name="Output 4 4 2 2 3 3" xfId="46206"/>
    <cellStyle name="Output 4 4 2 2 3 4" xfId="46207"/>
    <cellStyle name="Output 4 4 2 2 4" xfId="46208"/>
    <cellStyle name="Output 4 4 2 2 5" xfId="46209"/>
    <cellStyle name="Output 4 4 2 2 6" xfId="46210"/>
    <cellStyle name="Output 4 4 2 3" xfId="46211"/>
    <cellStyle name="Output 4 4 2 3 2" xfId="46212"/>
    <cellStyle name="Output 4 4 2 3 2 2" xfId="46213"/>
    <cellStyle name="Output 4 4 2 3 2 3" xfId="46214"/>
    <cellStyle name="Output 4 4 2 3 2 4" xfId="46215"/>
    <cellStyle name="Output 4 4 2 3 3" xfId="46216"/>
    <cellStyle name="Output 4 4 2 3 3 2" xfId="46217"/>
    <cellStyle name="Output 4 4 2 3 3 3" xfId="46218"/>
    <cellStyle name="Output 4 4 2 3 3 4" xfId="46219"/>
    <cellStyle name="Output 4 4 2 3 4" xfId="46220"/>
    <cellStyle name="Output 4 4 2 3 5" xfId="46221"/>
    <cellStyle name="Output 4 4 2 3 6" xfId="46222"/>
    <cellStyle name="Output 4 4 2 4" xfId="46223"/>
    <cellStyle name="Output 4 4 2 5" xfId="46224"/>
    <cellStyle name="Output 4 4 2 6" xfId="46225"/>
    <cellStyle name="Output 4 4 3" xfId="46226"/>
    <cellStyle name="Output 4 4 4" xfId="46227"/>
    <cellStyle name="Output 4 5" xfId="46228"/>
    <cellStyle name="Output 4 5 2" xfId="46229"/>
    <cellStyle name="Output 4 5 2 2" xfId="46230"/>
    <cellStyle name="Output 4 5 2 3" xfId="46231"/>
    <cellStyle name="Output 4 5 2 4" xfId="46232"/>
    <cellStyle name="Output 4 5 3" xfId="46233"/>
    <cellStyle name="Output 4 5 3 2" xfId="46234"/>
    <cellStyle name="Output 4 5 3 2 2" xfId="46235"/>
    <cellStyle name="Output 4 5 3 2 3" xfId="46236"/>
    <cellStyle name="Output 4 5 3 2 4" xfId="46237"/>
    <cellStyle name="Output 4 5 3 3" xfId="46238"/>
    <cellStyle name="Output 4 5 3 3 2" xfId="46239"/>
    <cellStyle name="Output 4 5 3 3 3" xfId="46240"/>
    <cellStyle name="Output 4 5 3 3 4" xfId="46241"/>
    <cellStyle name="Output 4 5 3 4" xfId="46242"/>
    <cellStyle name="Output 4 5 3 5" xfId="46243"/>
    <cellStyle name="Output 4 5 3 6" xfId="46244"/>
    <cellStyle name="Output 4 5 4" xfId="46245"/>
    <cellStyle name="Output 4 5 5" xfId="46246"/>
    <cellStyle name="Output 4 6" xfId="46247"/>
    <cellStyle name="Output 4 6 2" xfId="46248"/>
    <cellStyle name="Output 4 6 2 2" xfId="46249"/>
    <cellStyle name="Output 4 6 2 3" xfId="46250"/>
    <cellStyle name="Output 4 6 2 4" xfId="46251"/>
    <cellStyle name="Output 4 6 3" xfId="46252"/>
    <cellStyle name="Output 4 6 3 2" xfId="46253"/>
    <cellStyle name="Output 4 6 3 2 2" xfId="46254"/>
    <cellStyle name="Output 4 6 3 2 3" xfId="46255"/>
    <cellStyle name="Output 4 6 3 2 4" xfId="46256"/>
    <cellStyle name="Output 4 6 3 3" xfId="46257"/>
    <cellStyle name="Output 4 6 3 3 2" xfId="46258"/>
    <cellStyle name="Output 4 6 3 3 3" xfId="46259"/>
    <cellStyle name="Output 4 6 3 3 4" xfId="46260"/>
    <cellStyle name="Output 4 6 3 4" xfId="46261"/>
    <cellStyle name="Output 4 6 3 5" xfId="46262"/>
    <cellStyle name="Output 4 6 3 6" xfId="46263"/>
    <cellStyle name="Output 4 6 4" xfId="46264"/>
    <cellStyle name="Output 4 6 5" xfId="46265"/>
    <cellStyle name="Output 4 7" xfId="46266"/>
    <cellStyle name="Output 4 7 2" xfId="46267"/>
    <cellStyle name="Output 4 7 2 2" xfId="46268"/>
    <cellStyle name="Output 4 7 2 3" xfId="46269"/>
    <cellStyle name="Output 4 7 2 4" xfId="46270"/>
    <cellStyle name="Output 4 7 3" xfId="46271"/>
    <cellStyle name="Output 4 7 3 2" xfId="46272"/>
    <cellStyle name="Output 4 7 3 2 2" xfId="46273"/>
    <cellStyle name="Output 4 7 3 2 3" xfId="46274"/>
    <cellStyle name="Output 4 7 3 2 4" xfId="46275"/>
    <cellStyle name="Output 4 7 3 3" xfId="46276"/>
    <cellStyle name="Output 4 7 3 3 2" xfId="46277"/>
    <cellStyle name="Output 4 7 3 3 3" xfId="46278"/>
    <cellStyle name="Output 4 7 3 3 4" xfId="46279"/>
    <cellStyle name="Output 4 7 3 4" xfId="46280"/>
    <cellStyle name="Output 4 7 3 5" xfId="46281"/>
    <cellStyle name="Output 4 7 3 6" xfId="46282"/>
    <cellStyle name="Output 4 7 4" xfId="46283"/>
    <cellStyle name="Output 4 7 5" xfId="46284"/>
    <cellStyle name="Output 4 8" xfId="46285"/>
    <cellStyle name="Output 4 8 2" xfId="46286"/>
    <cellStyle name="Output 4 8 2 2" xfId="46287"/>
    <cellStyle name="Output 4 8 2 3" xfId="46288"/>
    <cellStyle name="Output 4 8 2 4" xfId="46289"/>
    <cellStyle name="Output 4 8 3" xfId="46290"/>
    <cellStyle name="Output 4 8 3 2" xfId="46291"/>
    <cellStyle name="Output 4 8 3 2 2" xfId="46292"/>
    <cellStyle name="Output 4 8 3 2 3" xfId="46293"/>
    <cellStyle name="Output 4 8 3 2 4" xfId="46294"/>
    <cellStyle name="Output 4 8 3 3" xfId="46295"/>
    <cellStyle name="Output 4 8 3 3 2" xfId="46296"/>
    <cellStyle name="Output 4 8 3 3 3" xfId="46297"/>
    <cellStyle name="Output 4 8 3 3 4" xfId="46298"/>
    <cellStyle name="Output 4 8 3 4" xfId="46299"/>
    <cellStyle name="Output 4 8 3 5" xfId="46300"/>
    <cellStyle name="Output 4 8 3 6" xfId="46301"/>
    <cellStyle name="Output 4 8 4" xfId="46302"/>
    <cellStyle name="Output 4 8 5" xfId="46303"/>
    <cellStyle name="Output 4 9" xfId="46304"/>
    <cellStyle name="Output 4 9 2" xfId="46305"/>
    <cellStyle name="Output 4 9 2 2" xfId="46306"/>
    <cellStyle name="Output 4 9 2 3" xfId="46307"/>
    <cellStyle name="Output 4 9 2 4" xfId="46308"/>
    <cellStyle name="Output 4 9 3" xfId="46309"/>
    <cellStyle name="Output 4 9 3 2" xfId="46310"/>
    <cellStyle name="Output 4 9 3 2 2" xfId="46311"/>
    <cellStyle name="Output 4 9 3 2 3" xfId="46312"/>
    <cellStyle name="Output 4 9 3 2 4" xfId="46313"/>
    <cellStyle name="Output 4 9 3 3" xfId="46314"/>
    <cellStyle name="Output 4 9 3 3 2" xfId="46315"/>
    <cellStyle name="Output 4 9 3 3 3" xfId="46316"/>
    <cellStyle name="Output 4 9 3 3 4" xfId="46317"/>
    <cellStyle name="Output 4 9 3 4" xfId="46318"/>
    <cellStyle name="Output 4 9 3 5" xfId="46319"/>
    <cellStyle name="Output 4 9 3 6" xfId="46320"/>
    <cellStyle name="Output 4 9 4" xfId="46321"/>
    <cellStyle name="Output 4 9 5" xfId="46322"/>
    <cellStyle name="Output 5" xfId="46323"/>
    <cellStyle name="Output 5 2" xfId="46324"/>
    <cellStyle name="Output 5 2 2" xfId="46325"/>
    <cellStyle name="Output 5 2 3" xfId="46326"/>
    <cellStyle name="Output 5 2 4" xfId="46327"/>
    <cellStyle name="Output 5 3" xfId="46328"/>
    <cellStyle name="Output 5 3 2" xfId="46329"/>
    <cellStyle name="Output 5 3 2 2" xfId="46330"/>
    <cellStyle name="Output 5 3 2 3" xfId="46331"/>
    <cellStyle name="Output 5 3 2 4" xfId="46332"/>
    <cellStyle name="Output 5 3 3" xfId="46333"/>
    <cellStyle name="Output 5 3 3 2" xfId="46334"/>
    <cellStyle name="Output 5 3 3 3" xfId="46335"/>
    <cellStyle name="Output 5 3 3 4" xfId="46336"/>
    <cellStyle name="Output 5 3 4" xfId="46337"/>
    <cellStyle name="Output 5 3 5" xfId="46338"/>
    <cellStyle name="Output 5 3 6" xfId="46339"/>
    <cellStyle name="Output 5 4" xfId="46340"/>
    <cellStyle name="Output 5 5" xfId="46341"/>
    <cellStyle name="Output 6" xfId="46342"/>
    <cellStyle name="Output 6 2" xfId="46343"/>
    <cellStyle name="Output 6 2 2" xfId="46344"/>
    <cellStyle name="Output 6 2 3" xfId="46345"/>
    <cellStyle name="Output 6 2 4" xfId="46346"/>
    <cellStyle name="Output 6 3" xfId="46347"/>
    <cellStyle name="Output 6 3 2" xfId="46348"/>
    <cellStyle name="Output 6 3 2 2" xfId="46349"/>
    <cellStyle name="Output 6 3 2 3" xfId="46350"/>
    <cellStyle name="Output 6 3 2 4" xfId="46351"/>
    <cellStyle name="Output 6 3 3" xfId="46352"/>
    <cellStyle name="Output 6 3 3 2" xfId="46353"/>
    <cellStyle name="Output 6 3 3 3" xfId="46354"/>
    <cellStyle name="Output 6 3 3 4" xfId="46355"/>
    <cellStyle name="Output 6 3 4" xfId="46356"/>
    <cellStyle name="Output 6 3 5" xfId="46357"/>
    <cellStyle name="Output 6 3 6" xfId="46358"/>
    <cellStyle name="Output 6 4" xfId="46359"/>
    <cellStyle name="Output 6 5" xfId="46360"/>
    <cellStyle name="Output 7" xfId="46361"/>
    <cellStyle name="Output 7 2" xfId="46362"/>
    <cellStyle name="Output 7 2 2" xfId="46363"/>
    <cellStyle name="Output 7 2 2 2" xfId="46364"/>
    <cellStyle name="Output 7 2 2 3" xfId="46365"/>
    <cellStyle name="Output 7 2 2 4" xfId="46366"/>
    <cellStyle name="Output 7 2 3" xfId="46367"/>
    <cellStyle name="Output 7 2 3 2" xfId="46368"/>
    <cellStyle name="Output 7 2 3 3" xfId="46369"/>
    <cellStyle name="Output 7 2 3 4" xfId="46370"/>
    <cellStyle name="Output 7 2 4" xfId="46371"/>
    <cellStyle name="Output 7 2 5" xfId="46372"/>
    <cellStyle name="Output 7 2 6" xfId="46373"/>
    <cellStyle name="Output 7 3" xfId="46374"/>
    <cellStyle name="Output 7 3 2" xfId="46375"/>
    <cellStyle name="Output 7 3 2 2" xfId="46376"/>
    <cellStyle name="Output 7 3 2 3" xfId="46377"/>
    <cellStyle name="Output 7 3 2 4" xfId="46378"/>
    <cellStyle name="Output 7 3 3" xfId="46379"/>
    <cellStyle name="Output 7 3 3 2" xfId="46380"/>
    <cellStyle name="Output 7 3 3 3" xfId="46381"/>
    <cellStyle name="Output 7 3 3 4" xfId="46382"/>
    <cellStyle name="Output 7 3 4" xfId="46383"/>
    <cellStyle name="Output 7 3 5" xfId="46384"/>
    <cellStyle name="Output 7 3 6" xfId="46385"/>
    <cellStyle name="Output 7 4" xfId="46386"/>
    <cellStyle name="Output 7 5" xfId="46387"/>
    <cellStyle name="Output 7 6" xfId="46388"/>
    <cellStyle name="Output 8" xfId="46389"/>
    <cellStyle name="Output 8 2" xfId="46390"/>
    <cellStyle name="Output 8 2 2" xfId="46391"/>
    <cellStyle name="Output 8 2 2 2" xfId="46392"/>
    <cellStyle name="Output 8 2 2 3" xfId="46393"/>
    <cellStyle name="Output 8 2 2 4" xfId="46394"/>
    <cellStyle name="Output 8 2 3" xfId="46395"/>
    <cellStyle name="Output 8 2 3 2" xfId="46396"/>
    <cellStyle name="Output 8 2 3 3" xfId="46397"/>
    <cellStyle name="Output 8 2 3 4" xfId="46398"/>
    <cellStyle name="Output 8 2 4" xfId="46399"/>
    <cellStyle name="Output 8 2 5" xfId="46400"/>
    <cellStyle name="Output 8 2 6" xfId="46401"/>
    <cellStyle name="Output 8 3" xfId="46402"/>
    <cellStyle name="Output 8 3 2" xfId="46403"/>
    <cellStyle name="Output 8 3 2 2" xfId="46404"/>
    <cellStyle name="Output 8 3 2 3" xfId="46405"/>
    <cellStyle name="Output 8 3 2 4" xfId="46406"/>
    <cellStyle name="Output 8 3 3" xfId="46407"/>
    <cellStyle name="Output 8 3 3 2" xfId="46408"/>
    <cellStyle name="Output 8 3 3 3" xfId="46409"/>
    <cellStyle name="Output 8 3 3 4" xfId="46410"/>
    <cellStyle name="Output 8 3 4" xfId="46411"/>
    <cellStyle name="Output 8 3 5" xfId="46412"/>
    <cellStyle name="Output 8 3 6" xfId="46413"/>
    <cellStyle name="Output 8 4" xfId="46414"/>
    <cellStyle name="Output 8 5" xfId="46415"/>
    <cellStyle name="Output 8 6" xfId="46416"/>
    <cellStyle name="Output 9" xfId="46417"/>
    <cellStyle name="OutputData" xfId="46418"/>
    <cellStyle name="Pattern" xfId="46419"/>
    <cellStyle name="per.style" xfId="46420"/>
    <cellStyle name="per.style 10" xfId="46421"/>
    <cellStyle name="per.style 11" xfId="46422"/>
    <cellStyle name="per.style 12" xfId="46423"/>
    <cellStyle name="per.style 13" xfId="46424"/>
    <cellStyle name="per.style 14" xfId="46425"/>
    <cellStyle name="per.style 15" xfId="46426"/>
    <cellStyle name="per.style 16" xfId="46427"/>
    <cellStyle name="per.style 17" xfId="46428"/>
    <cellStyle name="per.style 18" xfId="46429"/>
    <cellStyle name="per.style 19" xfId="46430"/>
    <cellStyle name="per.style 2" xfId="46431"/>
    <cellStyle name="per.style 20" xfId="46432"/>
    <cellStyle name="per.style 21" xfId="46433"/>
    <cellStyle name="per.style 3" xfId="46434"/>
    <cellStyle name="per.style 4" xfId="46435"/>
    <cellStyle name="per.style 5" xfId="46436"/>
    <cellStyle name="per.style 6" xfId="46437"/>
    <cellStyle name="per.style 7" xfId="46438"/>
    <cellStyle name="per.style 8" xfId="46439"/>
    <cellStyle name="per.style 9" xfId="46440"/>
    <cellStyle name="Percent [2]" xfId="46441"/>
    <cellStyle name="Percent [2] 10" xfId="46442"/>
    <cellStyle name="Percent [2] 10 10" xfId="46443"/>
    <cellStyle name="Percent [2] 10 2" xfId="46444"/>
    <cellStyle name="Percent [2] 10 2 2" xfId="46445"/>
    <cellStyle name="Percent [2] 10 3" xfId="46446"/>
    <cellStyle name="Percent [2] 10 3 2" xfId="46447"/>
    <cellStyle name="Percent [2] 10 4" xfId="46448"/>
    <cellStyle name="Percent [2] 10 4 2" xfId="46449"/>
    <cellStyle name="Percent [2] 10 5" xfId="46450"/>
    <cellStyle name="Percent [2] 10 5 2" xfId="46451"/>
    <cellStyle name="Percent [2] 10 6" xfId="46452"/>
    <cellStyle name="Percent [2] 10 6 2" xfId="46453"/>
    <cellStyle name="Percent [2] 10 7" xfId="46454"/>
    <cellStyle name="Percent [2] 10 7 2" xfId="46455"/>
    <cellStyle name="Percent [2] 10 8" xfId="46456"/>
    <cellStyle name="Percent [2] 10 8 2" xfId="46457"/>
    <cellStyle name="Percent [2] 10 9" xfId="46458"/>
    <cellStyle name="Percent [2] 10 9 2" xfId="46459"/>
    <cellStyle name="Percent [2] 11" xfId="46460"/>
    <cellStyle name="Percent [2] 11 10" xfId="46461"/>
    <cellStyle name="Percent [2] 11 2" xfId="46462"/>
    <cellStyle name="Percent [2] 11 2 2" xfId="46463"/>
    <cellStyle name="Percent [2] 11 3" xfId="46464"/>
    <cellStyle name="Percent [2] 11 3 2" xfId="46465"/>
    <cellStyle name="Percent [2] 11 4" xfId="46466"/>
    <cellStyle name="Percent [2] 11 4 2" xfId="46467"/>
    <cellStyle name="Percent [2] 11 5" xfId="46468"/>
    <cellStyle name="Percent [2] 11 5 2" xfId="46469"/>
    <cellStyle name="Percent [2] 11 6" xfId="46470"/>
    <cellStyle name="Percent [2] 11 6 2" xfId="46471"/>
    <cellStyle name="Percent [2] 11 7" xfId="46472"/>
    <cellStyle name="Percent [2] 11 7 2" xfId="46473"/>
    <cellStyle name="Percent [2] 11 8" xfId="46474"/>
    <cellStyle name="Percent [2] 11 8 2" xfId="46475"/>
    <cellStyle name="Percent [2] 11 9" xfId="46476"/>
    <cellStyle name="Percent [2] 11 9 2" xfId="46477"/>
    <cellStyle name="Percent [2] 12" xfId="46478"/>
    <cellStyle name="Percent [2] 12 10" xfId="46479"/>
    <cellStyle name="Percent [2] 12 2" xfId="46480"/>
    <cellStyle name="Percent [2] 12 2 2" xfId="46481"/>
    <cellStyle name="Percent [2] 12 3" xfId="46482"/>
    <cellStyle name="Percent [2] 12 3 2" xfId="46483"/>
    <cellStyle name="Percent [2] 12 4" xfId="46484"/>
    <cellStyle name="Percent [2] 12 4 2" xfId="46485"/>
    <cellStyle name="Percent [2] 12 5" xfId="46486"/>
    <cellStyle name="Percent [2] 12 5 2" xfId="46487"/>
    <cellStyle name="Percent [2] 12 6" xfId="46488"/>
    <cellStyle name="Percent [2] 12 6 2" xfId="46489"/>
    <cellStyle name="Percent [2] 12 7" xfId="46490"/>
    <cellStyle name="Percent [2] 12 7 2" xfId="46491"/>
    <cellStyle name="Percent [2] 12 8" xfId="46492"/>
    <cellStyle name="Percent [2] 12 8 2" xfId="46493"/>
    <cellStyle name="Percent [2] 12 9" xfId="46494"/>
    <cellStyle name="Percent [2] 12 9 2" xfId="46495"/>
    <cellStyle name="Percent [2] 13" xfId="46496"/>
    <cellStyle name="Percent [2] 13 10" xfId="46497"/>
    <cellStyle name="Percent [2] 13 2" xfId="46498"/>
    <cellStyle name="Percent [2] 13 2 2" xfId="46499"/>
    <cellStyle name="Percent [2] 13 3" xfId="46500"/>
    <cellStyle name="Percent [2] 13 3 2" xfId="46501"/>
    <cellStyle name="Percent [2] 13 4" xfId="46502"/>
    <cellStyle name="Percent [2] 13 4 2" xfId="46503"/>
    <cellStyle name="Percent [2] 13 5" xfId="46504"/>
    <cellStyle name="Percent [2] 13 5 2" xfId="46505"/>
    <cellStyle name="Percent [2] 13 6" xfId="46506"/>
    <cellStyle name="Percent [2] 13 6 2" xfId="46507"/>
    <cellStyle name="Percent [2] 13 7" xfId="46508"/>
    <cellStyle name="Percent [2] 13 7 2" xfId="46509"/>
    <cellStyle name="Percent [2] 13 8" xfId="46510"/>
    <cellStyle name="Percent [2] 13 8 2" xfId="46511"/>
    <cellStyle name="Percent [2] 13 9" xfId="46512"/>
    <cellStyle name="Percent [2] 13 9 2" xfId="46513"/>
    <cellStyle name="Percent [2] 14" xfId="46514"/>
    <cellStyle name="Percent [2] 14 10" xfId="46515"/>
    <cellStyle name="Percent [2] 14 2" xfId="46516"/>
    <cellStyle name="Percent [2] 14 2 2" xfId="46517"/>
    <cellStyle name="Percent [2] 14 3" xfId="46518"/>
    <cellStyle name="Percent [2] 14 3 2" xfId="46519"/>
    <cellStyle name="Percent [2] 14 4" xfId="46520"/>
    <cellStyle name="Percent [2] 14 4 2" xfId="46521"/>
    <cellStyle name="Percent [2] 14 5" xfId="46522"/>
    <cellStyle name="Percent [2] 14 5 2" xfId="46523"/>
    <cellStyle name="Percent [2] 14 6" xfId="46524"/>
    <cellStyle name="Percent [2] 14 6 2" xfId="46525"/>
    <cellStyle name="Percent [2] 14 7" xfId="46526"/>
    <cellStyle name="Percent [2] 14 7 2" xfId="46527"/>
    <cellStyle name="Percent [2] 14 8" xfId="46528"/>
    <cellStyle name="Percent [2] 14 8 2" xfId="46529"/>
    <cellStyle name="Percent [2] 14 9" xfId="46530"/>
    <cellStyle name="Percent [2] 14 9 2" xfId="46531"/>
    <cellStyle name="Percent [2] 15" xfId="46532"/>
    <cellStyle name="Percent [2] 15 10" xfId="46533"/>
    <cellStyle name="Percent [2] 15 2" xfId="46534"/>
    <cellStyle name="Percent [2] 15 2 2" xfId="46535"/>
    <cellStyle name="Percent [2] 15 3" xfId="46536"/>
    <cellStyle name="Percent [2] 15 3 2" xfId="46537"/>
    <cellStyle name="Percent [2] 15 4" xfId="46538"/>
    <cellStyle name="Percent [2] 15 4 2" xfId="46539"/>
    <cellStyle name="Percent [2] 15 5" xfId="46540"/>
    <cellStyle name="Percent [2] 15 5 2" xfId="46541"/>
    <cellStyle name="Percent [2] 15 6" xfId="46542"/>
    <cellStyle name="Percent [2] 15 6 2" xfId="46543"/>
    <cellStyle name="Percent [2] 15 7" xfId="46544"/>
    <cellStyle name="Percent [2] 15 7 2" xfId="46545"/>
    <cellStyle name="Percent [2] 15 8" xfId="46546"/>
    <cellStyle name="Percent [2] 15 8 2" xfId="46547"/>
    <cellStyle name="Percent [2] 15 9" xfId="46548"/>
    <cellStyle name="Percent [2] 15 9 2" xfId="46549"/>
    <cellStyle name="Percent [2] 16" xfId="46550"/>
    <cellStyle name="Percent [2] 16 10" xfId="46551"/>
    <cellStyle name="Percent [2] 16 2" xfId="46552"/>
    <cellStyle name="Percent [2] 16 2 2" xfId="46553"/>
    <cellStyle name="Percent [2] 16 3" xfId="46554"/>
    <cellStyle name="Percent [2] 16 3 2" xfId="46555"/>
    <cellStyle name="Percent [2] 16 4" xfId="46556"/>
    <cellStyle name="Percent [2] 16 4 2" xfId="46557"/>
    <cellStyle name="Percent [2] 16 5" xfId="46558"/>
    <cellStyle name="Percent [2] 16 5 2" xfId="46559"/>
    <cellStyle name="Percent [2] 16 6" xfId="46560"/>
    <cellStyle name="Percent [2] 16 6 2" xfId="46561"/>
    <cellStyle name="Percent [2] 16 7" xfId="46562"/>
    <cellStyle name="Percent [2] 16 7 2" xfId="46563"/>
    <cellStyle name="Percent [2] 16 8" xfId="46564"/>
    <cellStyle name="Percent [2] 16 8 2" xfId="46565"/>
    <cellStyle name="Percent [2] 16 9" xfId="46566"/>
    <cellStyle name="Percent [2] 16 9 2" xfId="46567"/>
    <cellStyle name="Percent [2] 17" xfId="46568"/>
    <cellStyle name="Percent [2] 17 10" xfId="46569"/>
    <cellStyle name="Percent [2] 17 2" xfId="46570"/>
    <cellStyle name="Percent [2] 17 2 2" xfId="46571"/>
    <cellStyle name="Percent [2] 17 3" xfId="46572"/>
    <cellStyle name="Percent [2] 17 3 2" xfId="46573"/>
    <cellStyle name="Percent [2] 17 4" xfId="46574"/>
    <cellStyle name="Percent [2] 17 4 2" xfId="46575"/>
    <cellStyle name="Percent [2] 17 5" xfId="46576"/>
    <cellStyle name="Percent [2] 17 5 2" xfId="46577"/>
    <cellStyle name="Percent [2] 17 6" xfId="46578"/>
    <cellStyle name="Percent [2] 17 6 2" xfId="46579"/>
    <cellStyle name="Percent [2] 17 7" xfId="46580"/>
    <cellStyle name="Percent [2] 17 7 2" xfId="46581"/>
    <cellStyle name="Percent [2] 17 8" xfId="46582"/>
    <cellStyle name="Percent [2] 17 8 2" xfId="46583"/>
    <cellStyle name="Percent [2] 17 9" xfId="46584"/>
    <cellStyle name="Percent [2] 17 9 2" xfId="46585"/>
    <cellStyle name="Percent [2] 18" xfId="46586"/>
    <cellStyle name="Percent [2] 18 10" xfId="46587"/>
    <cellStyle name="Percent [2] 18 2" xfId="46588"/>
    <cellStyle name="Percent [2] 18 2 2" xfId="46589"/>
    <cellStyle name="Percent [2] 18 3" xfId="46590"/>
    <cellStyle name="Percent [2] 18 3 2" xfId="46591"/>
    <cellStyle name="Percent [2] 18 4" xfId="46592"/>
    <cellStyle name="Percent [2] 18 4 2" xfId="46593"/>
    <cellStyle name="Percent [2] 18 5" xfId="46594"/>
    <cellStyle name="Percent [2] 18 5 2" xfId="46595"/>
    <cellStyle name="Percent [2] 18 6" xfId="46596"/>
    <cellStyle name="Percent [2] 18 6 2" xfId="46597"/>
    <cellStyle name="Percent [2] 18 7" xfId="46598"/>
    <cellStyle name="Percent [2] 18 7 2" xfId="46599"/>
    <cellStyle name="Percent [2] 18 8" xfId="46600"/>
    <cellStyle name="Percent [2] 18 8 2" xfId="46601"/>
    <cellStyle name="Percent [2] 18 9" xfId="46602"/>
    <cellStyle name="Percent [2] 18 9 2" xfId="46603"/>
    <cellStyle name="Percent [2] 19" xfId="46604"/>
    <cellStyle name="Percent [2] 19 10" xfId="46605"/>
    <cellStyle name="Percent [2] 19 2" xfId="46606"/>
    <cellStyle name="Percent [2] 19 2 2" xfId="46607"/>
    <cellStyle name="Percent [2] 19 3" xfId="46608"/>
    <cellStyle name="Percent [2] 19 3 2" xfId="46609"/>
    <cellStyle name="Percent [2] 19 4" xfId="46610"/>
    <cellStyle name="Percent [2] 19 4 2" xfId="46611"/>
    <cellStyle name="Percent [2] 19 5" xfId="46612"/>
    <cellStyle name="Percent [2] 19 5 2" xfId="46613"/>
    <cellStyle name="Percent [2] 19 6" xfId="46614"/>
    <cellStyle name="Percent [2] 19 6 2" xfId="46615"/>
    <cellStyle name="Percent [2] 19 7" xfId="46616"/>
    <cellStyle name="Percent [2] 19 7 2" xfId="46617"/>
    <cellStyle name="Percent [2] 19 8" xfId="46618"/>
    <cellStyle name="Percent [2] 19 8 2" xfId="46619"/>
    <cellStyle name="Percent [2] 19 9" xfId="46620"/>
    <cellStyle name="Percent [2] 19 9 2" xfId="46621"/>
    <cellStyle name="Percent [2] 2" xfId="46622"/>
    <cellStyle name="Percent [2] 2 10" xfId="46623"/>
    <cellStyle name="Percent [2] 2 2" xfId="46624"/>
    <cellStyle name="Percent [2] 2 2 2" xfId="46625"/>
    <cellStyle name="Percent [2] 2 3" xfId="46626"/>
    <cellStyle name="Percent [2] 2 3 2" xfId="46627"/>
    <cellStyle name="Percent [2] 2 4" xfId="46628"/>
    <cellStyle name="Percent [2] 2 4 2" xfId="46629"/>
    <cellStyle name="Percent [2] 2 5" xfId="46630"/>
    <cellStyle name="Percent [2] 2 5 2" xfId="46631"/>
    <cellStyle name="Percent [2] 2 6" xfId="46632"/>
    <cellStyle name="Percent [2] 2 6 2" xfId="46633"/>
    <cellStyle name="Percent [2] 2 7" xfId="46634"/>
    <cellStyle name="Percent [2] 2 7 2" xfId="46635"/>
    <cellStyle name="Percent [2] 2 8" xfId="46636"/>
    <cellStyle name="Percent [2] 2 8 2" xfId="46637"/>
    <cellStyle name="Percent [2] 2 9" xfId="46638"/>
    <cellStyle name="Percent [2] 2 9 2" xfId="46639"/>
    <cellStyle name="Percent [2] 20" xfId="46640"/>
    <cellStyle name="Percent [2] 20 10" xfId="46641"/>
    <cellStyle name="Percent [2] 20 2" xfId="46642"/>
    <cellStyle name="Percent [2] 20 2 2" xfId="46643"/>
    <cellStyle name="Percent [2] 20 3" xfId="46644"/>
    <cellStyle name="Percent [2] 20 3 2" xfId="46645"/>
    <cellStyle name="Percent [2] 20 4" xfId="46646"/>
    <cellStyle name="Percent [2] 20 4 2" xfId="46647"/>
    <cellStyle name="Percent [2] 20 5" xfId="46648"/>
    <cellStyle name="Percent [2] 20 5 2" xfId="46649"/>
    <cellStyle name="Percent [2] 20 6" xfId="46650"/>
    <cellStyle name="Percent [2] 20 6 2" xfId="46651"/>
    <cellStyle name="Percent [2] 20 7" xfId="46652"/>
    <cellStyle name="Percent [2] 20 7 2" xfId="46653"/>
    <cellStyle name="Percent [2] 20 8" xfId="46654"/>
    <cellStyle name="Percent [2] 20 8 2" xfId="46655"/>
    <cellStyle name="Percent [2] 20 9" xfId="46656"/>
    <cellStyle name="Percent [2] 20 9 2" xfId="46657"/>
    <cellStyle name="Percent [2] 21" xfId="46658"/>
    <cellStyle name="Percent [2] 21 10" xfId="46659"/>
    <cellStyle name="Percent [2] 21 2" xfId="46660"/>
    <cellStyle name="Percent [2] 21 2 2" xfId="46661"/>
    <cellStyle name="Percent [2] 21 3" xfId="46662"/>
    <cellStyle name="Percent [2] 21 3 2" xfId="46663"/>
    <cellStyle name="Percent [2] 21 4" xfId="46664"/>
    <cellStyle name="Percent [2] 21 4 2" xfId="46665"/>
    <cellStyle name="Percent [2] 21 5" xfId="46666"/>
    <cellStyle name="Percent [2] 21 5 2" xfId="46667"/>
    <cellStyle name="Percent [2] 21 6" xfId="46668"/>
    <cellStyle name="Percent [2] 21 6 2" xfId="46669"/>
    <cellStyle name="Percent [2] 21 7" xfId="46670"/>
    <cellStyle name="Percent [2] 21 7 2" xfId="46671"/>
    <cellStyle name="Percent [2] 21 8" xfId="46672"/>
    <cellStyle name="Percent [2] 21 8 2" xfId="46673"/>
    <cellStyle name="Percent [2] 21 9" xfId="46674"/>
    <cellStyle name="Percent [2] 21 9 2" xfId="46675"/>
    <cellStyle name="Percent [2] 22" xfId="46676"/>
    <cellStyle name="Percent [2] 3" xfId="46677"/>
    <cellStyle name="Percent [2] 3 10" xfId="46678"/>
    <cellStyle name="Percent [2] 3 2" xfId="46679"/>
    <cellStyle name="Percent [2] 3 2 2" xfId="46680"/>
    <cellStyle name="Percent [2] 3 3" xfId="46681"/>
    <cellStyle name="Percent [2] 3 3 2" xfId="46682"/>
    <cellStyle name="Percent [2] 3 4" xfId="46683"/>
    <cellStyle name="Percent [2] 3 4 2" xfId="46684"/>
    <cellStyle name="Percent [2] 3 5" xfId="46685"/>
    <cellStyle name="Percent [2] 3 5 2" xfId="46686"/>
    <cellStyle name="Percent [2] 3 6" xfId="46687"/>
    <cellStyle name="Percent [2] 3 6 2" xfId="46688"/>
    <cellStyle name="Percent [2] 3 7" xfId="46689"/>
    <cellStyle name="Percent [2] 3 7 2" xfId="46690"/>
    <cellStyle name="Percent [2] 3 8" xfId="46691"/>
    <cellStyle name="Percent [2] 3 8 2" xfId="46692"/>
    <cellStyle name="Percent [2] 3 9" xfId="46693"/>
    <cellStyle name="Percent [2] 3 9 2" xfId="46694"/>
    <cellStyle name="Percent [2] 4" xfId="46695"/>
    <cellStyle name="Percent [2] 4 10" xfId="46696"/>
    <cellStyle name="Percent [2] 4 2" xfId="46697"/>
    <cellStyle name="Percent [2] 4 2 2" xfId="46698"/>
    <cellStyle name="Percent [2] 4 3" xfId="46699"/>
    <cellStyle name="Percent [2] 4 3 2" xfId="46700"/>
    <cellStyle name="Percent [2] 4 4" xfId="46701"/>
    <cellStyle name="Percent [2] 4 4 2" xfId="46702"/>
    <cellStyle name="Percent [2] 4 5" xfId="46703"/>
    <cellStyle name="Percent [2] 4 5 2" xfId="46704"/>
    <cellStyle name="Percent [2] 4 6" xfId="46705"/>
    <cellStyle name="Percent [2] 4 6 2" xfId="46706"/>
    <cellStyle name="Percent [2] 4 7" xfId="46707"/>
    <cellStyle name="Percent [2] 4 7 2" xfId="46708"/>
    <cellStyle name="Percent [2] 4 8" xfId="46709"/>
    <cellStyle name="Percent [2] 4 8 2" xfId="46710"/>
    <cellStyle name="Percent [2] 4 9" xfId="46711"/>
    <cellStyle name="Percent [2] 4 9 2" xfId="46712"/>
    <cellStyle name="Percent [2] 5" xfId="46713"/>
    <cellStyle name="Percent [2] 5 10" xfId="46714"/>
    <cellStyle name="Percent [2] 5 2" xfId="46715"/>
    <cellStyle name="Percent [2] 5 2 2" xfId="46716"/>
    <cellStyle name="Percent [2] 5 3" xfId="46717"/>
    <cellStyle name="Percent [2] 5 3 2" xfId="46718"/>
    <cellStyle name="Percent [2] 5 4" xfId="46719"/>
    <cellStyle name="Percent [2] 5 4 2" xfId="46720"/>
    <cellStyle name="Percent [2] 5 5" xfId="46721"/>
    <cellStyle name="Percent [2] 5 5 2" xfId="46722"/>
    <cellStyle name="Percent [2] 5 6" xfId="46723"/>
    <cellStyle name="Percent [2] 5 6 2" xfId="46724"/>
    <cellStyle name="Percent [2] 5 7" xfId="46725"/>
    <cellStyle name="Percent [2] 5 7 2" xfId="46726"/>
    <cellStyle name="Percent [2] 5 8" xfId="46727"/>
    <cellStyle name="Percent [2] 5 8 2" xfId="46728"/>
    <cellStyle name="Percent [2] 5 9" xfId="46729"/>
    <cellStyle name="Percent [2] 5 9 2" xfId="46730"/>
    <cellStyle name="Percent [2] 6" xfId="46731"/>
    <cellStyle name="Percent [2] 6 10" xfId="46732"/>
    <cellStyle name="Percent [2] 6 2" xfId="46733"/>
    <cellStyle name="Percent [2] 6 2 2" xfId="46734"/>
    <cellStyle name="Percent [2] 6 3" xfId="46735"/>
    <cellStyle name="Percent [2] 6 3 2" xfId="46736"/>
    <cellStyle name="Percent [2] 6 4" xfId="46737"/>
    <cellStyle name="Percent [2] 6 4 2" xfId="46738"/>
    <cellStyle name="Percent [2] 6 5" xfId="46739"/>
    <cellStyle name="Percent [2] 6 5 2" xfId="46740"/>
    <cellStyle name="Percent [2] 6 6" xfId="46741"/>
    <cellStyle name="Percent [2] 6 6 2" xfId="46742"/>
    <cellStyle name="Percent [2] 6 7" xfId="46743"/>
    <cellStyle name="Percent [2] 6 7 2" xfId="46744"/>
    <cellStyle name="Percent [2] 6 8" xfId="46745"/>
    <cellStyle name="Percent [2] 6 8 2" xfId="46746"/>
    <cellStyle name="Percent [2] 6 9" xfId="46747"/>
    <cellStyle name="Percent [2] 6 9 2" xfId="46748"/>
    <cellStyle name="Percent [2] 7" xfId="46749"/>
    <cellStyle name="Percent [2] 7 10" xfId="46750"/>
    <cellStyle name="Percent [2] 7 2" xfId="46751"/>
    <cellStyle name="Percent [2] 7 2 2" xfId="46752"/>
    <cellStyle name="Percent [2] 7 3" xfId="46753"/>
    <cellStyle name="Percent [2] 7 3 2" xfId="46754"/>
    <cellStyle name="Percent [2] 7 4" xfId="46755"/>
    <cellStyle name="Percent [2] 7 4 2" xfId="46756"/>
    <cellStyle name="Percent [2] 7 5" xfId="46757"/>
    <cellStyle name="Percent [2] 7 5 2" xfId="46758"/>
    <cellStyle name="Percent [2] 7 6" xfId="46759"/>
    <cellStyle name="Percent [2] 7 6 2" xfId="46760"/>
    <cellStyle name="Percent [2] 7 7" xfId="46761"/>
    <cellStyle name="Percent [2] 7 7 2" xfId="46762"/>
    <cellStyle name="Percent [2] 7 8" xfId="46763"/>
    <cellStyle name="Percent [2] 7 8 2" xfId="46764"/>
    <cellStyle name="Percent [2] 7 9" xfId="46765"/>
    <cellStyle name="Percent [2] 7 9 2" xfId="46766"/>
    <cellStyle name="Percent [2] 8" xfId="46767"/>
    <cellStyle name="Percent [2] 8 10" xfId="46768"/>
    <cellStyle name="Percent [2] 8 2" xfId="46769"/>
    <cellStyle name="Percent [2] 8 2 2" xfId="46770"/>
    <cellStyle name="Percent [2] 8 3" xfId="46771"/>
    <cellStyle name="Percent [2] 8 3 2" xfId="46772"/>
    <cellStyle name="Percent [2] 8 4" xfId="46773"/>
    <cellStyle name="Percent [2] 8 4 2" xfId="46774"/>
    <cellStyle name="Percent [2] 8 5" xfId="46775"/>
    <cellStyle name="Percent [2] 8 5 2" xfId="46776"/>
    <cellStyle name="Percent [2] 8 6" xfId="46777"/>
    <cellStyle name="Percent [2] 8 6 2" xfId="46778"/>
    <cellStyle name="Percent [2] 8 7" xfId="46779"/>
    <cellStyle name="Percent [2] 8 7 2" xfId="46780"/>
    <cellStyle name="Percent [2] 8 8" xfId="46781"/>
    <cellStyle name="Percent [2] 8 8 2" xfId="46782"/>
    <cellStyle name="Percent [2] 8 9" xfId="46783"/>
    <cellStyle name="Percent [2] 8 9 2" xfId="46784"/>
    <cellStyle name="Percent [2] 9" xfId="46785"/>
    <cellStyle name="Percent [2] 9 10" xfId="46786"/>
    <cellStyle name="Percent [2] 9 2" xfId="46787"/>
    <cellStyle name="Percent [2] 9 2 2" xfId="46788"/>
    <cellStyle name="Percent [2] 9 3" xfId="46789"/>
    <cellStyle name="Percent [2] 9 3 2" xfId="46790"/>
    <cellStyle name="Percent [2] 9 4" xfId="46791"/>
    <cellStyle name="Percent [2] 9 4 2" xfId="46792"/>
    <cellStyle name="Percent [2] 9 5" xfId="46793"/>
    <cellStyle name="Percent [2] 9 5 2" xfId="46794"/>
    <cellStyle name="Percent [2] 9 6" xfId="46795"/>
    <cellStyle name="Percent [2] 9 6 2" xfId="46796"/>
    <cellStyle name="Percent [2] 9 7" xfId="46797"/>
    <cellStyle name="Percent [2] 9 7 2" xfId="46798"/>
    <cellStyle name="Percent [2] 9 8" xfId="46799"/>
    <cellStyle name="Percent [2] 9 8 2" xfId="46800"/>
    <cellStyle name="Percent [2] 9 9" xfId="46801"/>
    <cellStyle name="Percent [2] 9 9 2" xfId="46802"/>
    <cellStyle name="Percentual" xfId="46803"/>
    <cellStyle name="Ponto" xfId="46804"/>
    <cellStyle name="Porcentagem 2" xfId="46805"/>
    <cellStyle name="Porcentaje 2" xfId="46806"/>
    <cellStyle name="Porcentaje 2 2" xfId="46807"/>
    <cellStyle name="Porcentaje 2 3" xfId="46808"/>
    <cellStyle name="Porcentaje 3" xfId="46809"/>
    <cellStyle name="Porcentaje 3 2" xfId="46810"/>
    <cellStyle name="Porcentaje 4" xfId="46811"/>
    <cellStyle name="Porcentaje 4 2" xfId="46812"/>
    <cellStyle name="Porcentual 2" xfId="46813"/>
    <cellStyle name="Porcentual 2 2" xfId="46814"/>
    <cellStyle name="Porcentual 2 3" xfId="46815"/>
    <cellStyle name="Porcentual 2 4" xfId="46816"/>
    <cellStyle name="Porcentual 2 5" xfId="46817"/>
    <cellStyle name="Porcentual 3" xfId="46818"/>
    <cellStyle name="Porcentual 3 2" xfId="46819"/>
    <cellStyle name="Porcentual 4" xfId="46820"/>
    <cellStyle name="Porcentual 42" xfId="46821"/>
    <cellStyle name="Porcentual 42 2" xfId="46822"/>
    <cellStyle name="Porcentual 42 3" xfId="46823"/>
    <cellStyle name="Porcentual 5" xfId="46824"/>
    <cellStyle name="Porcentual 6" xfId="46825"/>
    <cellStyle name="pricing" xfId="46826"/>
    <cellStyle name="pricing 10" xfId="46827"/>
    <cellStyle name="pricing 11" xfId="46828"/>
    <cellStyle name="pricing 12" xfId="46829"/>
    <cellStyle name="pricing 13" xfId="46830"/>
    <cellStyle name="pricing 14" xfId="46831"/>
    <cellStyle name="pricing 15" xfId="46832"/>
    <cellStyle name="pricing 16" xfId="46833"/>
    <cellStyle name="pricing 17" xfId="46834"/>
    <cellStyle name="pricing 18" xfId="46835"/>
    <cellStyle name="pricing 19" xfId="46836"/>
    <cellStyle name="pricing 2" xfId="46837"/>
    <cellStyle name="pricing 20" xfId="46838"/>
    <cellStyle name="pricing 21" xfId="46839"/>
    <cellStyle name="pricing 3" xfId="46840"/>
    <cellStyle name="pricing 4" xfId="46841"/>
    <cellStyle name="pricing 5" xfId="46842"/>
    <cellStyle name="pricing 6" xfId="46843"/>
    <cellStyle name="pricing 7" xfId="46844"/>
    <cellStyle name="pricing 8" xfId="46845"/>
    <cellStyle name="pricing 9" xfId="46846"/>
    <cellStyle name="PSChar" xfId="46847"/>
    <cellStyle name="PSChar 10" xfId="46848"/>
    <cellStyle name="PSChar 11" xfId="46849"/>
    <cellStyle name="PSChar 12" xfId="46850"/>
    <cellStyle name="PSChar 13" xfId="46851"/>
    <cellStyle name="PSChar 14" xfId="46852"/>
    <cellStyle name="PSChar 15" xfId="46853"/>
    <cellStyle name="PSChar 16" xfId="46854"/>
    <cellStyle name="PSChar 17" xfId="46855"/>
    <cellStyle name="PSChar 18" xfId="46856"/>
    <cellStyle name="PSChar 19" xfId="46857"/>
    <cellStyle name="PSChar 2" xfId="46858"/>
    <cellStyle name="PSChar 20" xfId="46859"/>
    <cellStyle name="PSChar 21" xfId="46860"/>
    <cellStyle name="PSChar 3" xfId="46861"/>
    <cellStyle name="PSChar 4" xfId="46862"/>
    <cellStyle name="PSChar 5" xfId="46863"/>
    <cellStyle name="PSChar 6" xfId="46864"/>
    <cellStyle name="PSChar 7" xfId="46865"/>
    <cellStyle name="PSChar 8" xfId="46866"/>
    <cellStyle name="PSChar 9" xfId="46867"/>
    <cellStyle name="Reference" xfId="46868"/>
    <cellStyle name="RevList" xfId="46869"/>
    <cellStyle name="RevList 10" xfId="46870"/>
    <cellStyle name="RevList 10 10" xfId="46871"/>
    <cellStyle name="RevList 10 10 2" xfId="46872"/>
    <cellStyle name="RevList 10 11" xfId="46873"/>
    <cellStyle name="RevList 10 2" xfId="46874"/>
    <cellStyle name="RevList 10 2 2" xfId="46875"/>
    <cellStyle name="RevList 10 2 2 2" xfId="46876"/>
    <cellStyle name="RevList 10 2 3" xfId="46877"/>
    <cellStyle name="RevList 10 3" xfId="46878"/>
    <cellStyle name="RevList 10 3 2" xfId="46879"/>
    <cellStyle name="RevList 10 3 2 2" xfId="46880"/>
    <cellStyle name="RevList 10 3 3" xfId="46881"/>
    <cellStyle name="RevList 10 4" xfId="46882"/>
    <cellStyle name="RevList 10 4 2" xfId="46883"/>
    <cellStyle name="RevList 10 4 2 2" xfId="46884"/>
    <cellStyle name="RevList 10 4 3" xfId="46885"/>
    <cellStyle name="RevList 10 5" xfId="46886"/>
    <cellStyle name="RevList 10 5 2" xfId="46887"/>
    <cellStyle name="RevList 10 5 2 2" xfId="46888"/>
    <cellStyle name="RevList 10 5 3" xfId="46889"/>
    <cellStyle name="RevList 10 6" xfId="46890"/>
    <cellStyle name="RevList 10 6 2" xfId="46891"/>
    <cellStyle name="RevList 10 6 2 2" xfId="46892"/>
    <cellStyle name="RevList 10 6 3" xfId="46893"/>
    <cellStyle name="RevList 10 7" xfId="46894"/>
    <cellStyle name="RevList 10 7 2" xfId="46895"/>
    <cellStyle name="RevList 10 7 2 2" xfId="46896"/>
    <cellStyle name="RevList 10 7 3" xfId="46897"/>
    <cellStyle name="RevList 10 8" xfId="46898"/>
    <cellStyle name="RevList 10 8 2" xfId="46899"/>
    <cellStyle name="RevList 10 8 2 2" xfId="46900"/>
    <cellStyle name="RevList 10 8 3" xfId="46901"/>
    <cellStyle name="RevList 10 9" xfId="46902"/>
    <cellStyle name="RevList 10 9 2" xfId="46903"/>
    <cellStyle name="RevList 10 9 2 2" xfId="46904"/>
    <cellStyle name="RevList 10 9 3" xfId="46905"/>
    <cellStyle name="RevList 11" xfId="46906"/>
    <cellStyle name="RevList 11 10" xfId="46907"/>
    <cellStyle name="RevList 11 10 2" xfId="46908"/>
    <cellStyle name="RevList 11 11" xfId="46909"/>
    <cellStyle name="RevList 11 2" xfId="46910"/>
    <cellStyle name="RevList 11 2 2" xfId="46911"/>
    <cellStyle name="RevList 11 2 2 2" xfId="46912"/>
    <cellStyle name="RevList 11 2 3" xfId="46913"/>
    <cellStyle name="RevList 11 3" xfId="46914"/>
    <cellStyle name="RevList 11 3 2" xfId="46915"/>
    <cellStyle name="RevList 11 3 2 2" xfId="46916"/>
    <cellStyle name="RevList 11 3 3" xfId="46917"/>
    <cellStyle name="RevList 11 4" xfId="46918"/>
    <cellStyle name="RevList 11 4 2" xfId="46919"/>
    <cellStyle name="RevList 11 4 2 2" xfId="46920"/>
    <cellStyle name="RevList 11 4 3" xfId="46921"/>
    <cellStyle name="RevList 11 5" xfId="46922"/>
    <cellStyle name="RevList 11 5 2" xfId="46923"/>
    <cellStyle name="RevList 11 5 2 2" xfId="46924"/>
    <cellStyle name="RevList 11 5 3" xfId="46925"/>
    <cellStyle name="RevList 11 6" xfId="46926"/>
    <cellStyle name="RevList 11 6 2" xfId="46927"/>
    <cellStyle name="RevList 11 6 2 2" xfId="46928"/>
    <cellStyle name="RevList 11 6 3" xfId="46929"/>
    <cellStyle name="RevList 11 7" xfId="46930"/>
    <cellStyle name="RevList 11 7 2" xfId="46931"/>
    <cellStyle name="RevList 11 7 2 2" xfId="46932"/>
    <cellStyle name="RevList 11 7 3" xfId="46933"/>
    <cellStyle name="RevList 11 8" xfId="46934"/>
    <cellStyle name="RevList 11 8 2" xfId="46935"/>
    <cellStyle name="RevList 11 8 2 2" xfId="46936"/>
    <cellStyle name="RevList 11 8 3" xfId="46937"/>
    <cellStyle name="RevList 11 9" xfId="46938"/>
    <cellStyle name="RevList 11 9 2" xfId="46939"/>
    <cellStyle name="RevList 11 9 2 2" xfId="46940"/>
    <cellStyle name="RevList 11 9 3" xfId="46941"/>
    <cellStyle name="RevList 12" xfId="46942"/>
    <cellStyle name="RevList 12 10" xfId="46943"/>
    <cellStyle name="RevList 12 10 2" xfId="46944"/>
    <cellStyle name="RevList 12 11" xfId="46945"/>
    <cellStyle name="RevList 12 2" xfId="46946"/>
    <cellStyle name="RevList 12 2 2" xfId="46947"/>
    <cellStyle name="RevList 12 2 2 2" xfId="46948"/>
    <cellStyle name="RevList 12 2 3" xfId="46949"/>
    <cellStyle name="RevList 12 3" xfId="46950"/>
    <cellStyle name="RevList 12 3 2" xfId="46951"/>
    <cellStyle name="RevList 12 3 2 2" xfId="46952"/>
    <cellStyle name="RevList 12 3 3" xfId="46953"/>
    <cellStyle name="RevList 12 4" xfId="46954"/>
    <cellStyle name="RevList 12 4 2" xfId="46955"/>
    <cellStyle name="RevList 12 4 2 2" xfId="46956"/>
    <cellStyle name="RevList 12 4 3" xfId="46957"/>
    <cellStyle name="RevList 12 5" xfId="46958"/>
    <cellStyle name="RevList 12 5 2" xfId="46959"/>
    <cellStyle name="RevList 12 5 2 2" xfId="46960"/>
    <cellStyle name="RevList 12 5 3" xfId="46961"/>
    <cellStyle name="RevList 12 6" xfId="46962"/>
    <cellStyle name="RevList 12 6 2" xfId="46963"/>
    <cellStyle name="RevList 12 6 2 2" xfId="46964"/>
    <cellStyle name="RevList 12 6 3" xfId="46965"/>
    <cellStyle name="RevList 12 7" xfId="46966"/>
    <cellStyle name="RevList 12 7 2" xfId="46967"/>
    <cellStyle name="RevList 12 7 2 2" xfId="46968"/>
    <cellStyle name="RevList 12 7 3" xfId="46969"/>
    <cellStyle name="RevList 12 8" xfId="46970"/>
    <cellStyle name="RevList 12 8 2" xfId="46971"/>
    <cellStyle name="RevList 12 8 2 2" xfId="46972"/>
    <cellStyle name="RevList 12 8 3" xfId="46973"/>
    <cellStyle name="RevList 12 9" xfId="46974"/>
    <cellStyle name="RevList 12 9 2" xfId="46975"/>
    <cellStyle name="RevList 12 9 2 2" xfId="46976"/>
    <cellStyle name="RevList 12 9 3" xfId="46977"/>
    <cellStyle name="RevList 13" xfId="46978"/>
    <cellStyle name="RevList 13 10" xfId="46979"/>
    <cellStyle name="RevList 13 10 2" xfId="46980"/>
    <cellStyle name="RevList 13 11" xfId="46981"/>
    <cellStyle name="RevList 13 2" xfId="46982"/>
    <cellStyle name="RevList 13 2 2" xfId="46983"/>
    <cellStyle name="RevList 13 2 2 2" xfId="46984"/>
    <cellStyle name="RevList 13 2 3" xfId="46985"/>
    <cellStyle name="RevList 13 3" xfId="46986"/>
    <cellStyle name="RevList 13 3 2" xfId="46987"/>
    <cellStyle name="RevList 13 3 2 2" xfId="46988"/>
    <cellStyle name="RevList 13 3 3" xfId="46989"/>
    <cellStyle name="RevList 13 4" xfId="46990"/>
    <cellStyle name="RevList 13 4 2" xfId="46991"/>
    <cellStyle name="RevList 13 4 2 2" xfId="46992"/>
    <cellStyle name="RevList 13 4 3" xfId="46993"/>
    <cellStyle name="RevList 13 5" xfId="46994"/>
    <cellStyle name="RevList 13 5 2" xfId="46995"/>
    <cellStyle name="RevList 13 5 2 2" xfId="46996"/>
    <cellStyle name="RevList 13 5 3" xfId="46997"/>
    <cellStyle name="RevList 13 6" xfId="46998"/>
    <cellStyle name="RevList 13 6 2" xfId="46999"/>
    <cellStyle name="RevList 13 6 2 2" xfId="47000"/>
    <cellStyle name="RevList 13 6 3" xfId="47001"/>
    <cellStyle name="RevList 13 7" xfId="47002"/>
    <cellStyle name="RevList 13 7 2" xfId="47003"/>
    <cellStyle name="RevList 13 7 2 2" xfId="47004"/>
    <cellStyle name="RevList 13 7 3" xfId="47005"/>
    <cellStyle name="RevList 13 8" xfId="47006"/>
    <cellStyle name="RevList 13 8 2" xfId="47007"/>
    <cellStyle name="RevList 13 8 2 2" xfId="47008"/>
    <cellStyle name="RevList 13 8 3" xfId="47009"/>
    <cellStyle name="RevList 13 9" xfId="47010"/>
    <cellStyle name="RevList 13 9 2" xfId="47011"/>
    <cellStyle name="RevList 13 9 2 2" xfId="47012"/>
    <cellStyle name="RevList 13 9 3" xfId="47013"/>
    <cellStyle name="RevList 14" xfId="47014"/>
    <cellStyle name="RevList 14 10" xfId="47015"/>
    <cellStyle name="RevList 14 10 2" xfId="47016"/>
    <cellStyle name="RevList 14 11" xfId="47017"/>
    <cellStyle name="RevList 14 2" xfId="47018"/>
    <cellStyle name="RevList 14 2 2" xfId="47019"/>
    <cellStyle name="RevList 14 2 2 2" xfId="47020"/>
    <cellStyle name="RevList 14 2 3" xfId="47021"/>
    <cellStyle name="RevList 14 3" xfId="47022"/>
    <cellStyle name="RevList 14 3 2" xfId="47023"/>
    <cellStyle name="RevList 14 3 2 2" xfId="47024"/>
    <cellStyle name="RevList 14 3 3" xfId="47025"/>
    <cellStyle name="RevList 14 4" xfId="47026"/>
    <cellStyle name="RevList 14 4 2" xfId="47027"/>
    <cellStyle name="RevList 14 4 2 2" xfId="47028"/>
    <cellStyle name="RevList 14 4 3" xfId="47029"/>
    <cellStyle name="RevList 14 5" xfId="47030"/>
    <cellStyle name="RevList 14 5 2" xfId="47031"/>
    <cellStyle name="RevList 14 5 2 2" xfId="47032"/>
    <cellStyle name="RevList 14 5 3" xfId="47033"/>
    <cellStyle name="RevList 14 6" xfId="47034"/>
    <cellStyle name="RevList 14 6 2" xfId="47035"/>
    <cellStyle name="RevList 14 6 2 2" xfId="47036"/>
    <cellStyle name="RevList 14 6 3" xfId="47037"/>
    <cellStyle name="RevList 14 7" xfId="47038"/>
    <cellStyle name="RevList 14 7 2" xfId="47039"/>
    <cellStyle name="RevList 14 7 2 2" xfId="47040"/>
    <cellStyle name="RevList 14 7 3" xfId="47041"/>
    <cellStyle name="RevList 14 8" xfId="47042"/>
    <cellStyle name="RevList 14 8 2" xfId="47043"/>
    <cellStyle name="RevList 14 8 2 2" xfId="47044"/>
    <cellStyle name="RevList 14 8 3" xfId="47045"/>
    <cellStyle name="RevList 14 9" xfId="47046"/>
    <cellStyle name="RevList 14 9 2" xfId="47047"/>
    <cellStyle name="RevList 14 9 2 2" xfId="47048"/>
    <cellStyle name="RevList 14 9 3" xfId="47049"/>
    <cellStyle name="RevList 15" xfId="47050"/>
    <cellStyle name="RevList 15 10" xfId="47051"/>
    <cellStyle name="RevList 15 10 2" xfId="47052"/>
    <cellStyle name="RevList 15 11" xfId="47053"/>
    <cellStyle name="RevList 15 2" xfId="47054"/>
    <cellStyle name="RevList 15 2 2" xfId="47055"/>
    <cellStyle name="RevList 15 2 2 2" xfId="47056"/>
    <cellStyle name="RevList 15 2 3" xfId="47057"/>
    <cellStyle name="RevList 15 3" xfId="47058"/>
    <cellStyle name="RevList 15 3 2" xfId="47059"/>
    <cellStyle name="RevList 15 3 2 2" xfId="47060"/>
    <cellStyle name="RevList 15 3 3" xfId="47061"/>
    <cellStyle name="RevList 15 4" xfId="47062"/>
    <cellStyle name="RevList 15 4 2" xfId="47063"/>
    <cellStyle name="RevList 15 4 2 2" xfId="47064"/>
    <cellStyle name="RevList 15 4 3" xfId="47065"/>
    <cellStyle name="RevList 15 5" xfId="47066"/>
    <cellStyle name="RevList 15 5 2" xfId="47067"/>
    <cellStyle name="RevList 15 5 2 2" xfId="47068"/>
    <cellStyle name="RevList 15 5 3" xfId="47069"/>
    <cellStyle name="RevList 15 6" xfId="47070"/>
    <cellStyle name="RevList 15 6 2" xfId="47071"/>
    <cellStyle name="RevList 15 6 2 2" xfId="47072"/>
    <cellStyle name="RevList 15 6 3" xfId="47073"/>
    <cellStyle name="RevList 15 7" xfId="47074"/>
    <cellStyle name="RevList 15 7 2" xfId="47075"/>
    <cellStyle name="RevList 15 7 2 2" xfId="47076"/>
    <cellStyle name="RevList 15 7 3" xfId="47077"/>
    <cellStyle name="RevList 15 8" xfId="47078"/>
    <cellStyle name="RevList 15 8 2" xfId="47079"/>
    <cellStyle name="RevList 15 8 2 2" xfId="47080"/>
    <cellStyle name="RevList 15 8 3" xfId="47081"/>
    <cellStyle name="RevList 15 9" xfId="47082"/>
    <cellStyle name="RevList 15 9 2" xfId="47083"/>
    <cellStyle name="RevList 15 9 2 2" xfId="47084"/>
    <cellStyle name="RevList 15 9 3" xfId="47085"/>
    <cellStyle name="RevList 16" xfId="47086"/>
    <cellStyle name="RevList 16 10" xfId="47087"/>
    <cellStyle name="RevList 16 10 2" xfId="47088"/>
    <cellStyle name="RevList 16 11" xfId="47089"/>
    <cellStyle name="RevList 16 2" xfId="47090"/>
    <cellStyle name="RevList 16 2 2" xfId="47091"/>
    <cellStyle name="RevList 16 2 2 2" xfId="47092"/>
    <cellStyle name="RevList 16 2 3" xfId="47093"/>
    <cellStyle name="RevList 16 3" xfId="47094"/>
    <cellStyle name="RevList 16 3 2" xfId="47095"/>
    <cellStyle name="RevList 16 3 2 2" xfId="47096"/>
    <cellStyle name="RevList 16 3 3" xfId="47097"/>
    <cellStyle name="RevList 16 4" xfId="47098"/>
    <cellStyle name="RevList 16 4 2" xfId="47099"/>
    <cellStyle name="RevList 16 4 2 2" xfId="47100"/>
    <cellStyle name="RevList 16 4 3" xfId="47101"/>
    <cellStyle name="RevList 16 5" xfId="47102"/>
    <cellStyle name="RevList 16 5 2" xfId="47103"/>
    <cellStyle name="RevList 16 5 2 2" xfId="47104"/>
    <cellStyle name="RevList 16 5 3" xfId="47105"/>
    <cellStyle name="RevList 16 6" xfId="47106"/>
    <cellStyle name="RevList 16 6 2" xfId="47107"/>
    <cellStyle name="RevList 16 6 2 2" xfId="47108"/>
    <cellStyle name="RevList 16 6 3" xfId="47109"/>
    <cellStyle name="RevList 16 7" xfId="47110"/>
    <cellStyle name="RevList 16 7 2" xfId="47111"/>
    <cellStyle name="RevList 16 7 2 2" xfId="47112"/>
    <cellStyle name="RevList 16 7 3" xfId="47113"/>
    <cellStyle name="RevList 16 8" xfId="47114"/>
    <cellStyle name="RevList 16 8 2" xfId="47115"/>
    <cellStyle name="RevList 16 8 2 2" xfId="47116"/>
    <cellStyle name="RevList 16 8 3" xfId="47117"/>
    <cellStyle name="RevList 16 9" xfId="47118"/>
    <cellStyle name="RevList 16 9 2" xfId="47119"/>
    <cellStyle name="RevList 16 9 2 2" xfId="47120"/>
    <cellStyle name="RevList 16 9 3" xfId="47121"/>
    <cellStyle name="RevList 17" xfId="47122"/>
    <cellStyle name="RevList 17 10" xfId="47123"/>
    <cellStyle name="RevList 17 10 2" xfId="47124"/>
    <cellStyle name="RevList 17 11" xfId="47125"/>
    <cellStyle name="RevList 17 2" xfId="47126"/>
    <cellStyle name="RevList 17 2 2" xfId="47127"/>
    <cellStyle name="RevList 17 2 2 2" xfId="47128"/>
    <cellStyle name="RevList 17 2 3" xfId="47129"/>
    <cellStyle name="RevList 17 3" xfId="47130"/>
    <cellStyle name="RevList 17 3 2" xfId="47131"/>
    <cellStyle name="RevList 17 3 2 2" xfId="47132"/>
    <cellStyle name="RevList 17 3 3" xfId="47133"/>
    <cellStyle name="RevList 17 4" xfId="47134"/>
    <cellStyle name="RevList 17 4 2" xfId="47135"/>
    <cellStyle name="RevList 17 4 2 2" xfId="47136"/>
    <cellStyle name="RevList 17 4 3" xfId="47137"/>
    <cellStyle name="RevList 17 5" xfId="47138"/>
    <cellStyle name="RevList 17 5 2" xfId="47139"/>
    <cellStyle name="RevList 17 5 2 2" xfId="47140"/>
    <cellStyle name="RevList 17 5 3" xfId="47141"/>
    <cellStyle name="RevList 17 6" xfId="47142"/>
    <cellStyle name="RevList 17 6 2" xfId="47143"/>
    <cellStyle name="RevList 17 6 2 2" xfId="47144"/>
    <cellStyle name="RevList 17 6 3" xfId="47145"/>
    <cellStyle name="RevList 17 7" xfId="47146"/>
    <cellStyle name="RevList 17 7 2" xfId="47147"/>
    <cellStyle name="RevList 17 7 2 2" xfId="47148"/>
    <cellStyle name="RevList 17 7 3" xfId="47149"/>
    <cellStyle name="RevList 17 8" xfId="47150"/>
    <cellStyle name="RevList 17 8 2" xfId="47151"/>
    <cellStyle name="RevList 17 8 2 2" xfId="47152"/>
    <cellStyle name="RevList 17 8 3" xfId="47153"/>
    <cellStyle name="RevList 17 9" xfId="47154"/>
    <cellStyle name="RevList 17 9 2" xfId="47155"/>
    <cellStyle name="RevList 17 9 2 2" xfId="47156"/>
    <cellStyle name="RevList 17 9 3" xfId="47157"/>
    <cellStyle name="RevList 18" xfId="47158"/>
    <cellStyle name="RevList 18 10" xfId="47159"/>
    <cellStyle name="RevList 18 10 2" xfId="47160"/>
    <cellStyle name="RevList 18 11" xfId="47161"/>
    <cellStyle name="RevList 18 2" xfId="47162"/>
    <cellStyle name="RevList 18 2 2" xfId="47163"/>
    <cellStyle name="RevList 18 2 2 2" xfId="47164"/>
    <cellStyle name="RevList 18 2 3" xfId="47165"/>
    <cellStyle name="RevList 18 3" xfId="47166"/>
    <cellStyle name="RevList 18 3 2" xfId="47167"/>
    <cellStyle name="RevList 18 3 2 2" xfId="47168"/>
    <cellStyle name="RevList 18 3 3" xfId="47169"/>
    <cellStyle name="RevList 18 4" xfId="47170"/>
    <cellStyle name="RevList 18 4 2" xfId="47171"/>
    <cellStyle name="RevList 18 4 2 2" xfId="47172"/>
    <cellStyle name="RevList 18 4 3" xfId="47173"/>
    <cellStyle name="RevList 18 5" xfId="47174"/>
    <cellStyle name="RevList 18 5 2" xfId="47175"/>
    <cellStyle name="RevList 18 5 2 2" xfId="47176"/>
    <cellStyle name="RevList 18 5 3" xfId="47177"/>
    <cellStyle name="RevList 18 6" xfId="47178"/>
    <cellStyle name="RevList 18 6 2" xfId="47179"/>
    <cellStyle name="RevList 18 6 2 2" xfId="47180"/>
    <cellStyle name="RevList 18 6 3" xfId="47181"/>
    <cellStyle name="RevList 18 7" xfId="47182"/>
    <cellStyle name="RevList 18 7 2" xfId="47183"/>
    <cellStyle name="RevList 18 7 2 2" xfId="47184"/>
    <cellStyle name="RevList 18 7 3" xfId="47185"/>
    <cellStyle name="RevList 18 8" xfId="47186"/>
    <cellStyle name="RevList 18 8 2" xfId="47187"/>
    <cellStyle name="RevList 18 8 2 2" xfId="47188"/>
    <cellStyle name="RevList 18 8 3" xfId="47189"/>
    <cellStyle name="RevList 18 9" xfId="47190"/>
    <cellStyle name="RevList 18 9 2" xfId="47191"/>
    <cellStyle name="RevList 18 9 2 2" xfId="47192"/>
    <cellStyle name="RevList 18 9 3" xfId="47193"/>
    <cellStyle name="RevList 19" xfId="47194"/>
    <cellStyle name="RevList 19 10" xfId="47195"/>
    <cellStyle name="RevList 19 10 2" xfId="47196"/>
    <cellStyle name="RevList 19 11" xfId="47197"/>
    <cellStyle name="RevList 19 2" xfId="47198"/>
    <cellStyle name="RevList 19 2 2" xfId="47199"/>
    <cellStyle name="RevList 19 2 2 2" xfId="47200"/>
    <cellStyle name="RevList 19 2 3" xfId="47201"/>
    <cellStyle name="RevList 19 3" xfId="47202"/>
    <cellStyle name="RevList 19 3 2" xfId="47203"/>
    <cellStyle name="RevList 19 3 2 2" xfId="47204"/>
    <cellStyle name="RevList 19 3 3" xfId="47205"/>
    <cellStyle name="RevList 19 4" xfId="47206"/>
    <cellStyle name="RevList 19 4 2" xfId="47207"/>
    <cellStyle name="RevList 19 4 2 2" xfId="47208"/>
    <cellStyle name="RevList 19 4 3" xfId="47209"/>
    <cellStyle name="RevList 19 5" xfId="47210"/>
    <cellStyle name="RevList 19 5 2" xfId="47211"/>
    <cellStyle name="RevList 19 5 2 2" xfId="47212"/>
    <cellStyle name="RevList 19 5 3" xfId="47213"/>
    <cellStyle name="RevList 19 6" xfId="47214"/>
    <cellStyle name="RevList 19 6 2" xfId="47215"/>
    <cellStyle name="RevList 19 6 2 2" xfId="47216"/>
    <cellStyle name="RevList 19 6 3" xfId="47217"/>
    <cellStyle name="RevList 19 7" xfId="47218"/>
    <cellStyle name="RevList 19 7 2" xfId="47219"/>
    <cellStyle name="RevList 19 7 2 2" xfId="47220"/>
    <cellStyle name="RevList 19 7 3" xfId="47221"/>
    <cellStyle name="RevList 19 8" xfId="47222"/>
    <cellStyle name="RevList 19 8 2" xfId="47223"/>
    <cellStyle name="RevList 19 8 2 2" xfId="47224"/>
    <cellStyle name="RevList 19 8 3" xfId="47225"/>
    <cellStyle name="RevList 19 9" xfId="47226"/>
    <cellStyle name="RevList 19 9 2" xfId="47227"/>
    <cellStyle name="RevList 19 9 2 2" xfId="47228"/>
    <cellStyle name="RevList 19 9 3" xfId="47229"/>
    <cellStyle name="RevList 2" xfId="47230"/>
    <cellStyle name="RevList 2 10" xfId="47231"/>
    <cellStyle name="RevList 2 10 2" xfId="47232"/>
    <cellStyle name="RevList 2 11" xfId="47233"/>
    <cellStyle name="RevList 2 2" xfId="47234"/>
    <cellStyle name="RevList 2 2 2" xfId="47235"/>
    <cellStyle name="RevList 2 2 2 2" xfId="47236"/>
    <cellStyle name="RevList 2 2 3" xfId="47237"/>
    <cellStyle name="RevList 2 3" xfId="47238"/>
    <cellStyle name="RevList 2 3 2" xfId="47239"/>
    <cellStyle name="RevList 2 3 2 2" xfId="47240"/>
    <cellStyle name="RevList 2 3 3" xfId="47241"/>
    <cellStyle name="RevList 2 4" xfId="47242"/>
    <cellStyle name="RevList 2 4 2" xfId="47243"/>
    <cellStyle name="RevList 2 4 2 2" xfId="47244"/>
    <cellStyle name="RevList 2 4 3" xfId="47245"/>
    <cellStyle name="RevList 2 5" xfId="47246"/>
    <cellStyle name="RevList 2 5 2" xfId="47247"/>
    <cellStyle name="RevList 2 5 2 2" xfId="47248"/>
    <cellStyle name="RevList 2 5 3" xfId="47249"/>
    <cellStyle name="RevList 2 6" xfId="47250"/>
    <cellStyle name="RevList 2 6 2" xfId="47251"/>
    <cellStyle name="RevList 2 6 2 2" xfId="47252"/>
    <cellStyle name="RevList 2 6 3" xfId="47253"/>
    <cellStyle name="RevList 2 7" xfId="47254"/>
    <cellStyle name="RevList 2 7 2" xfId="47255"/>
    <cellStyle name="RevList 2 7 2 2" xfId="47256"/>
    <cellStyle name="RevList 2 7 3" xfId="47257"/>
    <cellStyle name="RevList 2 8" xfId="47258"/>
    <cellStyle name="RevList 2 8 2" xfId="47259"/>
    <cellStyle name="RevList 2 8 2 2" xfId="47260"/>
    <cellStyle name="RevList 2 8 3" xfId="47261"/>
    <cellStyle name="RevList 2 9" xfId="47262"/>
    <cellStyle name="RevList 2 9 2" xfId="47263"/>
    <cellStyle name="RevList 2 9 2 2" xfId="47264"/>
    <cellStyle name="RevList 2 9 3" xfId="47265"/>
    <cellStyle name="RevList 20" xfId="47266"/>
    <cellStyle name="RevList 20 10" xfId="47267"/>
    <cellStyle name="RevList 20 10 2" xfId="47268"/>
    <cellStyle name="RevList 20 11" xfId="47269"/>
    <cellStyle name="RevList 20 2" xfId="47270"/>
    <cellStyle name="RevList 20 2 2" xfId="47271"/>
    <cellStyle name="RevList 20 2 2 2" xfId="47272"/>
    <cellStyle name="RevList 20 2 3" xfId="47273"/>
    <cellStyle name="RevList 20 3" xfId="47274"/>
    <cellStyle name="RevList 20 3 2" xfId="47275"/>
    <cellStyle name="RevList 20 3 2 2" xfId="47276"/>
    <cellStyle name="RevList 20 3 3" xfId="47277"/>
    <cellStyle name="RevList 20 4" xfId="47278"/>
    <cellStyle name="RevList 20 4 2" xfId="47279"/>
    <cellStyle name="RevList 20 4 2 2" xfId="47280"/>
    <cellStyle name="RevList 20 4 3" xfId="47281"/>
    <cellStyle name="RevList 20 5" xfId="47282"/>
    <cellStyle name="RevList 20 5 2" xfId="47283"/>
    <cellStyle name="RevList 20 5 2 2" xfId="47284"/>
    <cellStyle name="RevList 20 5 3" xfId="47285"/>
    <cellStyle name="RevList 20 6" xfId="47286"/>
    <cellStyle name="RevList 20 6 2" xfId="47287"/>
    <cellStyle name="RevList 20 6 2 2" xfId="47288"/>
    <cellStyle name="RevList 20 6 3" xfId="47289"/>
    <cellStyle name="RevList 20 7" xfId="47290"/>
    <cellStyle name="RevList 20 7 2" xfId="47291"/>
    <cellStyle name="RevList 20 7 2 2" xfId="47292"/>
    <cellStyle name="RevList 20 7 3" xfId="47293"/>
    <cellStyle name="RevList 20 8" xfId="47294"/>
    <cellStyle name="RevList 20 8 2" xfId="47295"/>
    <cellStyle name="RevList 20 8 2 2" xfId="47296"/>
    <cellStyle name="RevList 20 8 3" xfId="47297"/>
    <cellStyle name="RevList 20 9" xfId="47298"/>
    <cellStyle name="RevList 20 9 2" xfId="47299"/>
    <cellStyle name="RevList 20 9 2 2" xfId="47300"/>
    <cellStyle name="RevList 20 9 3" xfId="47301"/>
    <cellStyle name="RevList 21" xfId="47302"/>
    <cellStyle name="RevList 21 10" xfId="47303"/>
    <cellStyle name="RevList 21 10 2" xfId="47304"/>
    <cellStyle name="RevList 21 11" xfId="47305"/>
    <cellStyle name="RevList 21 2" xfId="47306"/>
    <cellStyle name="RevList 21 2 2" xfId="47307"/>
    <cellStyle name="RevList 21 2 2 2" xfId="47308"/>
    <cellStyle name="RevList 21 2 3" xfId="47309"/>
    <cellStyle name="RevList 21 3" xfId="47310"/>
    <cellStyle name="RevList 21 3 2" xfId="47311"/>
    <cellStyle name="RevList 21 3 2 2" xfId="47312"/>
    <cellStyle name="RevList 21 3 3" xfId="47313"/>
    <cellStyle name="RevList 21 4" xfId="47314"/>
    <cellStyle name="RevList 21 4 2" xfId="47315"/>
    <cellStyle name="RevList 21 4 2 2" xfId="47316"/>
    <cellStyle name="RevList 21 4 3" xfId="47317"/>
    <cellStyle name="RevList 21 5" xfId="47318"/>
    <cellStyle name="RevList 21 5 2" xfId="47319"/>
    <cellStyle name="RevList 21 5 2 2" xfId="47320"/>
    <cellStyle name="RevList 21 5 3" xfId="47321"/>
    <cellStyle name="RevList 21 6" xfId="47322"/>
    <cellStyle name="RevList 21 6 2" xfId="47323"/>
    <cellStyle name="RevList 21 6 2 2" xfId="47324"/>
    <cellStyle name="RevList 21 6 3" xfId="47325"/>
    <cellStyle name="RevList 21 7" xfId="47326"/>
    <cellStyle name="RevList 21 7 2" xfId="47327"/>
    <cellStyle name="RevList 21 7 2 2" xfId="47328"/>
    <cellStyle name="RevList 21 7 3" xfId="47329"/>
    <cellStyle name="RevList 21 8" xfId="47330"/>
    <cellStyle name="RevList 21 8 2" xfId="47331"/>
    <cellStyle name="RevList 21 8 2 2" xfId="47332"/>
    <cellStyle name="RevList 21 8 3" xfId="47333"/>
    <cellStyle name="RevList 21 9" xfId="47334"/>
    <cellStyle name="RevList 21 9 2" xfId="47335"/>
    <cellStyle name="RevList 21 9 2 2" xfId="47336"/>
    <cellStyle name="RevList 21 9 3" xfId="47337"/>
    <cellStyle name="RevList 3" xfId="47338"/>
    <cellStyle name="RevList 3 10" xfId="47339"/>
    <cellStyle name="RevList 3 10 2" xfId="47340"/>
    <cellStyle name="RevList 3 11" xfId="47341"/>
    <cellStyle name="RevList 3 2" xfId="47342"/>
    <cellStyle name="RevList 3 2 2" xfId="47343"/>
    <cellStyle name="RevList 3 2 2 2" xfId="47344"/>
    <cellStyle name="RevList 3 2 3" xfId="47345"/>
    <cellStyle name="RevList 3 3" xfId="47346"/>
    <cellStyle name="RevList 3 3 2" xfId="47347"/>
    <cellStyle name="RevList 3 3 2 2" xfId="47348"/>
    <cellStyle name="RevList 3 3 3" xfId="47349"/>
    <cellStyle name="RevList 3 4" xfId="47350"/>
    <cellStyle name="RevList 3 4 2" xfId="47351"/>
    <cellStyle name="RevList 3 4 2 2" xfId="47352"/>
    <cellStyle name="RevList 3 4 3" xfId="47353"/>
    <cellStyle name="RevList 3 5" xfId="47354"/>
    <cellStyle name="RevList 3 5 2" xfId="47355"/>
    <cellStyle name="RevList 3 5 2 2" xfId="47356"/>
    <cellStyle name="RevList 3 5 3" xfId="47357"/>
    <cellStyle name="RevList 3 6" xfId="47358"/>
    <cellStyle name="RevList 3 6 2" xfId="47359"/>
    <cellStyle name="RevList 3 6 2 2" xfId="47360"/>
    <cellStyle name="RevList 3 6 3" xfId="47361"/>
    <cellStyle name="RevList 3 7" xfId="47362"/>
    <cellStyle name="RevList 3 7 2" xfId="47363"/>
    <cellStyle name="RevList 3 7 2 2" xfId="47364"/>
    <cellStyle name="RevList 3 7 3" xfId="47365"/>
    <cellStyle name="RevList 3 8" xfId="47366"/>
    <cellStyle name="RevList 3 8 2" xfId="47367"/>
    <cellStyle name="RevList 3 8 2 2" xfId="47368"/>
    <cellStyle name="RevList 3 8 3" xfId="47369"/>
    <cellStyle name="RevList 3 9" xfId="47370"/>
    <cellStyle name="RevList 3 9 2" xfId="47371"/>
    <cellStyle name="RevList 3 9 2 2" xfId="47372"/>
    <cellStyle name="RevList 3 9 3" xfId="47373"/>
    <cellStyle name="RevList 4" xfId="47374"/>
    <cellStyle name="RevList 4 10" xfId="47375"/>
    <cellStyle name="RevList 4 10 2" xfId="47376"/>
    <cellStyle name="RevList 4 11" xfId="47377"/>
    <cellStyle name="RevList 4 2" xfId="47378"/>
    <cellStyle name="RevList 4 2 2" xfId="47379"/>
    <cellStyle name="RevList 4 2 2 2" xfId="47380"/>
    <cellStyle name="RevList 4 2 3" xfId="47381"/>
    <cellStyle name="RevList 4 3" xfId="47382"/>
    <cellStyle name="RevList 4 3 2" xfId="47383"/>
    <cellStyle name="RevList 4 3 2 2" xfId="47384"/>
    <cellStyle name="RevList 4 3 3" xfId="47385"/>
    <cellStyle name="RevList 4 4" xfId="47386"/>
    <cellStyle name="RevList 4 4 2" xfId="47387"/>
    <cellStyle name="RevList 4 4 2 2" xfId="47388"/>
    <cellStyle name="RevList 4 4 3" xfId="47389"/>
    <cellStyle name="RevList 4 5" xfId="47390"/>
    <cellStyle name="RevList 4 5 2" xfId="47391"/>
    <cellStyle name="RevList 4 5 2 2" xfId="47392"/>
    <cellStyle name="RevList 4 5 3" xfId="47393"/>
    <cellStyle name="RevList 4 6" xfId="47394"/>
    <cellStyle name="RevList 4 6 2" xfId="47395"/>
    <cellStyle name="RevList 4 6 2 2" xfId="47396"/>
    <cellStyle name="RevList 4 6 3" xfId="47397"/>
    <cellStyle name="RevList 4 7" xfId="47398"/>
    <cellStyle name="RevList 4 7 2" xfId="47399"/>
    <cellStyle name="RevList 4 7 2 2" xfId="47400"/>
    <cellStyle name="RevList 4 7 3" xfId="47401"/>
    <cellStyle name="RevList 4 8" xfId="47402"/>
    <cellStyle name="RevList 4 8 2" xfId="47403"/>
    <cellStyle name="RevList 4 8 2 2" xfId="47404"/>
    <cellStyle name="RevList 4 8 3" xfId="47405"/>
    <cellStyle name="RevList 4 9" xfId="47406"/>
    <cellStyle name="RevList 4 9 2" xfId="47407"/>
    <cellStyle name="RevList 4 9 2 2" xfId="47408"/>
    <cellStyle name="RevList 4 9 3" xfId="47409"/>
    <cellStyle name="RevList 5" xfId="47410"/>
    <cellStyle name="RevList 5 10" xfId="47411"/>
    <cellStyle name="RevList 5 10 2" xfId="47412"/>
    <cellStyle name="RevList 5 11" xfId="47413"/>
    <cellStyle name="RevList 5 2" xfId="47414"/>
    <cellStyle name="RevList 5 2 2" xfId="47415"/>
    <cellStyle name="RevList 5 2 2 2" xfId="47416"/>
    <cellStyle name="RevList 5 2 3" xfId="47417"/>
    <cellStyle name="RevList 5 3" xfId="47418"/>
    <cellStyle name="RevList 5 3 2" xfId="47419"/>
    <cellStyle name="RevList 5 3 2 2" xfId="47420"/>
    <cellStyle name="RevList 5 3 3" xfId="47421"/>
    <cellStyle name="RevList 5 4" xfId="47422"/>
    <cellStyle name="RevList 5 4 2" xfId="47423"/>
    <cellStyle name="RevList 5 4 2 2" xfId="47424"/>
    <cellStyle name="RevList 5 4 3" xfId="47425"/>
    <cellStyle name="RevList 5 5" xfId="47426"/>
    <cellStyle name="RevList 5 5 2" xfId="47427"/>
    <cellStyle name="RevList 5 5 2 2" xfId="47428"/>
    <cellStyle name="RevList 5 5 3" xfId="47429"/>
    <cellStyle name="RevList 5 6" xfId="47430"/>
    <cellStyle name="RevList 5 6 2" xfId="47431"/>
    <cellStyle name="RevList 5 6 2 2" xfId="47432"/>
    <cellStyle name="RevList 5 6 3" xfId="47433"/>
    <cellStyle name="RevList 5 7" xfId="47434"/>
    <cellStyle name="RevList 5 7 2" xfId="47435"/>
    <cellStyle name="RevList 5 7 2 2" xfId="47436"/>
    <cellStyle name="RevList 5 7 3" xfId="47437"/>
    <cellStyle name="RevList 5 8" xfId="47438"/>
    <cellStyle name="RevList 5 8 2" xfId="47439"/>
    <cellStyle name="RevList 5 8 2 2" xfId="47440"/>
    <cellStyle name="RevList 5 8 3" xfId="47441"/>
    <cellStyle name="RevList 5 9" xfId="47442"/>
    <cellStyle name="RevList 5 9 2" xfId="47443"/>
    <cellStyle name="RevList 5 9 2 2" xfId="47444"/>
    <cellStyle name="RevList 5 9 3" xfId="47445"/>
    <cellStyle name="RevList 6" xfId="47446"/>
    <cellStyle name="RevList 6 10" xfId="47447"/>
    <cellStyle name="RevList 6 10 2" xfId="47448"/>
    <cellStyle name="RevList 6 11" xfId="47449"/>
    <cellStyle name="RevList 6 2" xfId="47450"/>
    <cellStyle name="RevList 6 2 2" xfId="47451"/>
    <cellStyle name="RevList 6 2 2 2" xfId="47452"/>
    <cellStyle name="RevList 6 2 3" xfId="47453"/>
    <cellStyle name="RevList 6 3" xfId="47454"/>
    <cellStyle name="RevList 6 3 2" xfId="47455"/>
    <cellStyle name="RevList 6 3 2 2" xfId="47456"/>
    <cellStyle name="RevList 6 3 3" xfId="47457"/>
    <cellStyle name="RevList 6 4" xfId="47458"/>
    <cellStyle name="RevList 6 4 2" xfId="47459"/>
    <cellStyle name="RevList 6 4 2 2" xfId="47460"/>
    <cellStyle name="RevList 6 4 3" xfId="47461"/>
    <cellStyle name="RevList 6 5" xfId="47462"/>
    <cellStyle name="RevList 6 5 2" xfId="47463"/>
    <cellStyle name="RevList 6 5 2 2" xfId="47464"/>
    <cellStyle name="RevList 6 5 3" xfId="47465"/>
    <cellStyle name="RevList 6 6" xfId="47466"/>
    <cellStyle name="RevList 6 6 2" xfId="47467"/>
    <cellStyle name="RevList 6 6 2 2" xfId="47468"/>
    <cellStyle name="RevList 6 6 3" xfId="47469"/>
    <cellStyle name="RevList 6 7" xfId="47470"/>
    <cellStyle name="RevList 6 7 2" xfId="47471"/>
    <cellStyle name="RevList 6 7 2 2" xfId="47472"/>
    <cellStyle name="RevList 6 7 3" xfId="47473"/>
    <cellStyle name="RevList 6 8" xfId="47474"/>
    <cellStyle name="RevList 6 8 2" xfId="47475"/>
    <cellStyle name="RevList 6 8 2 2" xfId="47476"/>
    <cellStyle name="RevList 6 8 3" xfId="47477"/>
    <cellStyle name="RevList 6 9" xfId="47478"/>
    <cellStyle name="RevList 6 9 2" xfId="47479"/>
    <cellStyle name="RevList 6 9 2 2" xfId="47480"/>
    <cellStyle name="RevList 6 9 3" xfId="47481"/>
    <cellStyle name="RevList 7" xfId="47482"/>
    <cellStyle name="RevList 7 10" xfId="47483"/>
    <cellStyle name="RevList 7 10 2" xfId="47484"/>
    <cellStyle name="RevList 7 11" xfId="47485"/>
    <cellStyle name="RevList 7 2" xfId="47486"/>
    <cellStyle name="RevList 7 2 2" xfId="47487"/>
    <cellStyle name="RevList 7 2 2 2" xfId="47488"/>
    <cellStyle name="RevList 7 2 3" xfId="47489"/>
    <cellStyle name="RevList 7 3" xfId="47490"/>
    <cellStyle name="RevList 7 3 2" xfId="47491"/>
    <cellStyle name="RevList 7 3 2 2" xfId="47492"/>
    <cellStyle name="RevList 7 3 3" xfId="47493"/>
    <cellStyle name="RevList 7 4" xfId="47494"/>
    <cellStyle name="RevList 7 4 2" xfId="47495"/>
    <cellStyle name="RevList 7 4 2 2" xfId="47496"/>
    <cellStyle name="RevList 7 4 3" xfId="47497"/>
    <cellStyle name="RevList 7 5" xfId="47498"/>
    <cellStyle name="RevList 7 5 2" xfId="47499"/>
    <cellStyle name="RevList 7 5 2 2" xfId="47500"/>
    <cellStyle name="RevList 7 5 3" xfId="47501"/>
    <cellStyle name="RevList 7 6" xfId="47502"/>
    <cellStyle name="RevList 7 6 2" xfId="47503"/>
    <cellStyle name="RevList 7 6 2 2" xfId="47504"/>
    <cellStyle name="RevList 7 6 3" xfId="47505"/>
    <cellStyle name="RevList 7 7" xfId="47506"/>
    <cellStyle name="RevList 7 7 2" xfId="47507"/>
    <cellStyle name="RevList 7 7 2 2" xfId="47508"/>
    <cellStyle name="RevList 7 7 3" xfId="47509"/>
    <cellStyle name="RevList 7 8" xfId="47510"/>
    <cellStyle name="RevList 7 8 2" xfId="47511"/>
    <cellStyle name="RevList 7 8 2 2" xfId="47512"/>
    <cellStyle name="RevList 7 8 3" xfId="47513"/>
    <cellStyle name="RevList 7 9" xfId="47514"/>
    <cellStyle name="RevList 7 9 2" xfId="47515"/>
    <cellStyle name="RevList 7 9 2 2" xfId="47516"/>
    <cellStyle name="RevList 7 9 3" xfId="47517"/>
    <cellStyle name="RevList 8" xfId="47518"/>
    <cellStyle name="RevList 8 10" xfId="47519"/>
    <cellStyle name="RevList 8 10 2" xfId="47520"/>
    <cellStyle name="RevList 8 11" xfId="47521"/>
    <cellStyle name="RevList 8 2" xfId="47522"/>
    <cellStyle name="RevList 8 2 2" xfId="47523"/>
    <cellStyle name="RevList 8 2 2 2" xfId="47524"/>
    <cellStyle name="RevList 8 2 3" xfId="47525"/>
    <cellStyle name="RevList 8 3" xfId="47526"/>
    <cellStyle name="RevList 8 3 2" xfId="47527"/>
    <cellStyle name="RevList 8 3 2 2" xfId="47528"/>
    <cellStyle name="RevList 8 3 3" xfId="47529"/>
    <cellStyle name="RevList 8 4" xfId="47530"/>
    <cellStyle name="RevList 8 4 2" xfId="47531"/>
    <cellStyle name="RevList 8 4 2 2" xfId="47532"/>
    <cellStyle name="RevList 8 4 3" xfId="47533"/>
    <cellStyle name="RevList 8 5" xfId="47534"/>
    <cellStyle name="RevList 8 5 2" xfId="47535"/>
    <cellStyle name="RevList 8 5 2 2" xfId="47536"/>
    <cellStyle name="RevList 8 5 3" xfId="47537"/>
    <cellStyle name="RevList 8 6" xfId="47538"/>
    <cellStyle name="RevList 8 6 2" xfId="47539"/>
    <cellStyle name="RevList 8 6 2 2" xfId="47540"/>
    <cellStyle name="RevList 8 6 3" xfId="47541"/>
    <cellStyle name="RevList 8 7" xfId="47542"/>
    <cellStyle name="RevList 8 7 2" xfId="47543"/>
    <cellStyle name="RevList 8 7 2 2" xfId="47544"/>
    <cellStyle name="RevList 8 7 3" xfId="47545"/>
    <cellStyle name="RevList 8 8" xfId="47546"/>
    <cellStyle name="RevList 8 8 2" xfId="47547"/>
    <cellStyle name="RevList 8 8 2 2" xfId="47548"/>
    <cellStyle name="RevList 8 8 3" xfId="47549"/>
    <cellStyle name="RevList 8 9" xfId="47550"/>
    <cellStyle name="RevList 8 9 2" xfId="47551"/>
    <cellStyle name="RevList 8 9 2 2" xfId="47552"/>
    <cellStyle name="RevList 8 9 3" xfId="47553"/>
    <cellStyle name="RevList 9" xfId="47554"/>
    <cellStyle name="RevList 9 10" xfId="47555"/>
    <cellStyle name="RevList 9 10 2" xfId="47556"/>
    <cellStyle name="RevList 9 11" xfId="47557"/>
    <cellStyle name="RevList 9 2" xfId="47558"/>
    <cellStyle name="RevList 9 2 2" xfId="47559"/>
    <cellStyle name="RevList 9 2 2 2" xfId="47560"/>
    <cellStyle name="RevList 9 2 3" xfId="47561"/>
    <cellStyle name="RevList 9 3" xfId="47562"/>
    <cellStyle name="RevList 9 3 2" xfId="47563"/>
    <cellStyle name="RevList 9 3 2 2" xfId="47564"/>
    <cellStyle name="RevList 9 3 3" xfId="47565"/>
    <cellStyle name="RevList 9 4" xfId="47566"/>
    <cellStyle name="RevList 9 4 2" xfId="47567"/>
    <cellStyle name="RevList 9 4 2 2" xfId="47568"/>
    <cellStyle name="RevList 9 4 3" xfId="47569"/>
    <cellStyle name="RevList 9 5" xfId="47570"/>
    <cellStyle name="RevList 9 5 2" xfId="47571"/>
    <cellStyle name="RevList 9 5 2 2" xfId="47572"/>
    <cellStyle name="RevList 9 5 3" xfId="47573"/>
    <cellStyle name="RevList 9 6" xfId="47574"/>
    <cellStyle name="RevList 9 6 2" xfId="47575"/>
    <cellStyle name="RevList 9 6 2 2" xfId="47576"/>
    <cellStyle name="RevList 9 6 3" xfId="47577"/>
    <cellStyle name="RevList 9 7" xfId="47578"/>
    <cellStyle name="RevList 9 7 2" xfId="47579"/>
    <cellStyle name="RevList 9 7 2 2" xfId="47580"/>
    <cellStyle name="RevList 9 7 3" xfId="47581"/>
    <cellStyle name="RevList 9 8" xfId="47582"/>
    <cellStyle name="RevList 9 8 2" xfId="47583"/>
    <cellStyle name="RevList 9 8 2 2" xfId="47584"/>
    <cellStyle name="RevList 9 8 3" xfId="47585"/>
    <cellStyle name="RevList 9 9" xfId="47586"/>
    <cellStyle name="RevList 9 9 2" xfId="47587"/>
    <cellStyle name="RevList 9 9 2 2" xfId="47588"/>
    <cellStyle name="RevList 9 9 3" xfId="47589"/>
    <cellStyle name="RM" xfId="47590"/>
    <cellStyle name="RM 10" xfId="47591"/>
    <cellStyle name="RM 11" xfId="47592"/>
    <cellStyle name="RM 12" xfId="47593"/>
    <cellStyle name="RM 13" xfId="47594"/>
    <cellStyle name="RM 14" xfId="47595"/>
    <cellStyle name="RM 15" xfId="47596"/>
    <cellStyle name="RM 16" xfId="47597"/>
    <cellStyle name="RM 17" xfId="47598"/>
    <cellStyle name="RM 18" xfId="47599"/>
    <cellStyle name="RM 19" xfId="47600"/>
    <cellStyle name="RM 2" xfId="47601"/>
    <cellStyle name="RM 20" xfId="47602"/>
    <cellStyle name="RM 21" xfId="47603"/>
    <cellStyle name="RM 3" xfId="47604"/>
    <cellStyle name="RM 4" xfId="47605"/>
    <cellStyle name="RM 5" xfId="47606"/>
    <cellStyle name="RM 6" xfId="47607"/>
    <cellStyle name="RM 7" xfId="47608"/>
    <cellStyle name="RM 8" xfId="47609"/>
    <cellStyle name="RM 9" xfId="47610"/>
    <cellStyle name="Row heading" xfId="47611"/>
    <cellStyle name="Salida 2" xfId="47612"/>
    <cellStyle name="Salida 2 2" xfId="47613"/>
    <cellStyle name="Salida 2 2 2" xfId="47614"/>
    <cellStyle name="Salida 2 2 2 10" xfId="47615"/>
    <cellStyle name="Salida 2 2 2 10 2" xfId="47616"/>
    <cellStyle name="Salida 2 2 2 10 2 2" xfId="47617"/>
    <cellStyle name="Salida 2 2 2 10 2 3" xfId="47618"/>
    <cellStyle name="Salida 2 2 2 10 2 4" xfId="47619"/>
    <cellStyle name="Salida 2 2 2 10 3" xfId="47620"/>
    <cellStyle name="Salida 2 2 2 10 3 2" xfId="47621"/>
    <cellStyle name="Salida 2 2 2 10 3 2 2" xfId="47622"/>
    <cellStyle name="Salida 2 2 2 10 3 2 3" xfId="47623"/>
    <cellStyle name="Salida 2 2 2 10 3 2 4" xfId="47624"/>
    <cellStyle name="Salida 2 2 2 10 3 3" xfId="47625"/>
    <cellStyle name="Salida 2 2 2 10 3 3 2" xfId="47626"/>
    <cellStyle name="Salida 2 2 2 10 3 3 3" xfId="47627"/>
    <cellStyle name="Salida 2 2 2 10 3 3 4" xfId="47628"/>
    <cellStyle name="Salida 2 2 2 10 3 4" xfId="47629"/>
    <cellStyle name="Salida 2 2 2 10 3 5" xfId="47630"/>
    <cellStyle name="Salida 2 2 2 10 3 6" xfId="47631"/>
    <cellStyle name="Salida 2 2 2 10 4" xfId="47632"/>
    <cellStyle name="Salida 2 2 2 10 5" xfId="47633"/>
    <cellStyle name="Salida 2 2 2 11" xfId="47634"/>
    <cellStyle name="Salida 2 2 2 11 2" xfId="47635"/>
    <cellStyle name="Salida 2 2 2 11 2 2" xfId="47636"/>
    <cellStyle name="Salida 2 2 2 11 2 3" xfId="47637"/>
    <cellStyle name="Salida 2 2 2 11 2 4" xfId="47638"/>
    <cellStyle name="Salida 2 2 2 11 3" xfId="47639"/>
    <cellStyle name="Salida 2 2 2 11 3 2" xfId="47640"/>
    <cellStyle name="Salida 2 2 2 11 3 2 2" xfId="47641"/>
    <cellStyle name="Salida 2 2 2 11 3 2 3" xfId="47642"/>
    <cellStyle name="Salida 2 2 2 11 3 2 4" xfId="47643"/>
    <cellStyle name="Salida 2 2 2 11 3 3" xfId="47644"/>
    <cellStyle name="Salida 2 2 2 11 3 3 2" xfId="47645"/>
    <cellStyle name="Salida 2 2 2 11 3 3 3" xfId="47646"/>
    <cellStyle name="Salida 2 2 2 11 3 3 4" xfId="47647"/>
    <cellStyle name="Salida 2 2 2 11 3 4" xfId="47648"/>
    <cellStyle name="Salida 2 2 2 11 3 5" xfId="47649"/>
    <cellStyle name="Salida 2 2 2 11 3 6" xfId="47650"/>
    <cellStyle name="Salida 2 2 2 11 4" xfId="47651"/>
    <cellStyle name="Salida 2 2 2 11 5" xfId="47652"/>
    <cellStyle name="Salida 2 2 2 12" xfId="47653"/>
    <cellStyle name="Salida 2 2 2 12 2" xfId="47654"/>
    <cellStyle name="Salida 2 2 2 12 2 2" xfId="47655"/>
    <cellStyle name="Salida 2 2 2 12 2 2 2" xfId="47656"/>
    <cellStyle name="Salida 2 2 2 12 2 2 3" xfId="47657"/>
    <cellStyle name="Salida 2 2 2 12 2 2 4" xfId="47658"/>
    <cellStyle name="Salida 2 2 2 12 2 3" xfId="47659"/>
    <cellStyle name="Salida 2 2 2 12 2 3 2" xfId="47660"/>
    <cellStyle name="Salida 2 2 2 12 2 3 3" xfId="47661"/>
    <cellStyle name="Salida 2 2 2 12 2 3 4" xfId="47662"/>
    <cellStyle name="Salida 2 2 2 12 2 4" xfId="47663"/>
    <cellStyle name="Salida 2 2 2 12 2 5" xfId="47664"/>
    <cellStyle name="Salida 2 2 2 12 2 6" xfId="47665"/>
    <cellStyle name="Salida 2 2 2 12 3" xfId="47666"/>
    <cellStyle name="Salida 2 2 2 12 3 2" xfId="47667"/>
    <cellStyle name="Salida 2 2 2 12 3 2 2" xfId="47668"/>
    <cellStyle name="Salida 2 2 2 12 3 2 3" xfId="47669"/>
    <cellStyle name="Salida 2 2 2 12 3 2 4" xfId="47670"/>
    <cellStyle name="Salida 2 2 2 12 3 3" xfId="47671"/>
    <cellStyle name="Salida 2 2 2 12 3 3 2" xfId="47672"/>
    <cellStyle name="Salida 2 2 2 12 3 3 3" xfId="47673"/>
    <cellStyle name="Salida 2 2 2 12 3 3 4" xfId="47674"/>
    <cellStyle name="Salida 2 2 2 12 3 4" xfId="47675"/>
    <cellStyle name="Salida 2 2 2 12 3 5" xfId="47676"/>
    <cellStyle name="Salida 2 2 2 12 3 6" xfId="47677"/>
    <cellStyle name="Salida 2 2 2 12 4" xfId="47678"/>
    <cellStyle name="Salida 2 2 2 12 5" xfId="47679"/>
    <cellStyle name="Salida 2 2 2 12 6" xfId="47680"/>
    <cellStyle name="Salida 2 2 2 13" xfId="47681"/>
    <cellStyle name="Salida 2 2 2 14" xfId="47682"/>
    <cellStyle name="Salida 2 2 2 2" xfId="47683"/>
    <cellStyle name="Salida 2 2 2 2 2" xfId="47684"/>
    <cellStyle name="Salida 2 2 2 2 2 2" xfId="47685"/>
    <cellStyle name="Salida 2 2 2 2 2 2 2" xfId="47686"/>
    <cellStyle name="Salida 2 2 2 2 2 2 2 2" xfId="47687"/>
    <cellStyle name="Salida 2 2 2 2 2 2 2 3" xfId="47688"/>
    <cellStyle name="Salida 2 2 2 2 2 2 2 4" xfId="47689"/>
    <cellStyle name="Salida 2 2 2 2 2 2 3" xfId="47690"/>
    <cellStyle name="Salida 2 2 2 2 2 2 3 2" xfId="47691"/>
    <cellStyle name="Salida 2 2 2 2 2 2 3 3" xfId="47692"/>
    <cellStyle name="Salida 2 2 2 2 2 2 3 4" xfId="47693"/>
    <cellStyle name="Salida 2 2 2 2 2 2 4" xfId="47694"/>
    <cellStyle name="Salida 2 2 2 2 2 2 5" xfId="47695"/>
    <cellStyle name="Salida 2 2 2 2 2 2 6" xfId="47696"/>
    <cellStyle name="Salida 2 2 2 2 2 3" xfId="47697"/>
    <cellStyle name="Salida 2 2 2 2 2 3 2" xfId="47698"/>
    <cellStyle name="Salida 2 2 2 2 2 3 2 2" xfId="47699"/>
    <cellStyle name="Salida 2 2 2 2 2 3 2 3" xfId="47700"/>
    <cellStyle name="Salida 2 2 2 2 2 3 2 4" xfId="47701"/>
    <cellStyle name="Salida 2 2 2 2 2 3 3" xfId="47702"/>
    <cellStyle name="Salida 2 2 2 2 2 3 3 2" xfId="47703"/>
    <cellStyle name="Salida 2 2 2 2 2 3 3 3" xfId="47704"/>
    <cellStyle name="Salida 2 2 2 2 2 3 3 4" xfId="47705"/>
    <cellStyle name="Salida 2 2 2 2 2 3 4" xfId="47706"/>
    <cellStyle name="Salida 2 2 2 2 2 3 5" xfId="47707"/>
    <cellStyle name="Salida 2 2 2 2 2 3 6" xfId="47708"/>
    <cellStyle name="Salida 2 2 2 2 2 4" xfId="47709"/>
    <cellStyle name="Salida 2 2 2 2 2 5" xfId="47710"/>
    <cellStyle name="Salida 2 2 2 2 2 6" xfId="47711"/>
    <cellStyle name="Salida 2 2 2 2 3" xfId="47712"/>
    <cellStyle name="Salida 2 2 2 2 4" xfId="47713"/>
    <cellStyle name="Salida 2 2 2 3" xfId="47714"/>
    <cellStyle name="Salida 2 2 2 3 2" xfId="47715"/>
    <cellStyle name="Salida 2 2 2 3 2 2" xfId="47716"/>
    <cellStyle name="Salida 2 2 2 3 2 2 2" xfId="47717"/>
    <cellStyle name="Salida 2 2 2 3 2 2 2 2" xfId="47718"/>
    <cellStyle name="Salida 2 2 2 3 2 2 2 3" xfId="47719"/>
    <cellStyle name="Salida 2 2 2 3 2 2 2 4" xfId="47720"/>
    <cellStyle name="Salida 2 2 2 3 2 2 3" xfId="47721"/>
    <cellStyle name="Salida 2 2 2 3 2 2 3 2" xfId="47722"/>
    <cellStyle name="Salida 2 2 2 3 2 2 3 3" xfId="47723"/>
    <cellStyle name="Salida 2 2 2 3 2 2 3 4" xfId="47724"/>
    <cellStyle name="Salida 2 2 2 3 2 2 4" xfId="47725"/>
    <cellStyle name="Salida 2 2 2 3 2 2 5" xfId="47726"/>
    <cellStyle name="Salida 2 2 2 3 2 2 6" xfId="47727"/>
    <cellStyle name="Salida 2 2 2 3 2 3" xfId="47728"/>
    <cellStyle name="Salida 2 2 2 3 2 3 2" xfId="47729"/>
    <cellStyle name="Salida 2 2 2 3 2 3 2 2" xfId="47730"/>
    <cellStyle name="Salida 2 2 2 3 2 3 2 3" xfId="47731"/>
    <cellStyle name="Salida 2 2 2 3 2 3 2 4" xfId="47732"/>
    <cellStyle name="Salida 2 2 2 3 2 3 3" xfId="47733"/>
    <cellStyle name="Salida 2 2 2 3 2 3 3 2" xfId="47734"/>
    <cellStyle name="Salida 2 2 2 3 2 3 3 3" xfId="47735"/>
    <cellStyle name="Salida 2 2 2 3 2 3 3 4" xfId="47736"/>
    <cellStyle name="Salida 2 2 2 3 2 3 4" xfId="47737"/>
    <cellStyle name="Salida 2 2 2 3 2 3 5" xfId="47738"/>
    <cellStyle name="Salida 2 2 2 3 2 3 6" xfId="47739"/>
    <cellStyle name="Salida 2 2 2 3 2 4" xfId="47740"/>
    <cellStyle name="Salida 2 2 2 3 2 5" xfId="47741"/>
    <cellStyle name="Salida 2 2 2 3 2 6" xfId="47742"/>
    <cellStyle name="Salida 2 2 2 3 3" xfId="47743"/>
    <cellStyle name="Salida 2 2 2 3 4" xfId="47744"/>
    <cellStyle name="Salida 2 2 2 4" xfId="47745"/>
    <cellStyle name="Salida 2 2 2 4 2" xfId="47746"/>
    <cellStyle name="Salida 2 2 2 4 2 2" xfId="47747"/>
    <cellStyle name="Salida 2 2 2 4 2 2 2" xfId="47748"/>
    <cellStyle name="Salida 2 2 2 4 2 2 2 2" xfId="47749"/>
    <cellStyle name="Salida 2 2 2 4 2 2 2 3" xfId="47750"/>
    <cellStyle name="Salida 2 2 2 4 2 2 2 4" xfId="47751"/>
    <cellStyle name="Salida 2 2 2 4 2 2 3" xfId="47752"/>
    <cellStyle name="Salida 2 2 2 4 2 2 3 2" xfId="47753"/>
    <cellStyle name="Salida 2 2 2 4 2 2 3 3" xfId="47754"/>
    <cellStyle name="Salida 2 2 2 4 2 2 3 4" xfId="47755"/>
    <cellStyle name="Salida 2 2 2 4 2 2 4" xfId="47756"/>
    <cellStyle name="Salida 2 2 2 4 2 2 5" xfId="47757"/>
    <cellStyle name="Salida 2 2 2 4 2 2 6" xfId="47758"/>
    <cellStyle name="Salida 2 2 2 4 2 3" xfId="47759"/>
    <cellStyle name="Salida 2 2 2 4 2 3 2" xfId="47760"/>
    <cellStyle name="Salida 2 2 2 4 2 3 2 2" xfId="47761"/>
    <cellStyle name="Salida 2 2 2 4 2 3 2 3" xfId="47762"/>
    <cellStyle name="Salida 2 2 2 4 2 3 2 4" xfId="47763"/>
    <cellStyle name="Salida 2 2 2 4 2 3 3" xfId="47764"/>
    <cellStyle name="Salida 2 2 2 4 2 3 3 2" xfId="47765"/>
    <cellStyle name="Salida 2 2 2 4 2 3 3 3" xfId="47766"/>
    <cellStyle name="Salida 2 2 2 4 2 3 3 4" xfId="47767"/>
    <cellStyle name="Salida 2 2 2 4 2 3 4" xfId="47768"/>
    <cellStyle name="Salida 2 2 2 4 2 3 5" xfId="47769"/>
    <cellStyle name="Salida 2 2 2 4 2 3 6" xfId="47770"/>
    <cellStyle name="Salida 2 2 2 4 2 4" xfId="47771"/>
    <cellStyle name="Salida 2 2 2 4 2 5" xfId="47772"/>
    <cellStyle name="Salida 2 2 2 4 2 6" xfId="47773"/>
    <cellStyle name="Salida 2 2 2 4 3" xfId="47774"/>
    <cellStyle name="Salida 2 2 2 4 4" xfId="47775"/>
    <cellStyle name="Salida 2 2 2 5" xfId="47776"/>
    <cellStyle name="Salida 2 2 2 5 2" xfId="47777"/>
    <cellStyle name="Salida 2 2 2 5 2 2" xfId="47778"/>
    <cellStyle name="Salida 2 2 2 5 2 3" xfId="47779"/>
    <cellStyle name="Salida 2 2 2 5 2 4" xfId="47780"/>
    <cellStyle name="Salida 2 2 2 5 3" xfId="47781"/>
    <cellStyle name="Salida 2 2 2 5 3 2" xfId="47782"/>
    <cellStyle name="Salida 2 2 2 5 3 2 2" xfId="47783"/>
    <cellStyle name="Salida 2 2 2 5 3 2 3" xfId="47784"/>
    <cellStyle name="Salida 2 2 2 5 3 2 4" xfId="47785"/>
    <cellStyle name="Salida 2 2 2 5 3 3" xfId="47786"/>
    <cellStyle name="Salida 2 2 2 5 3 3 2" xfId="47787"/>
    <cellStyle name="Salida 2 2 2 5 3 3 3" xfId="47788"/>
    <cellStyle name="Salida 2 2 2 5 3 3 4" xfId="47789"/>
    <cellStyle name="Salida 2 2 2 5 3 4" xfId="47790"/>
    <cellStyle name="Salida 2 2 2 5 3 5" xfId="47791"/>
    <cellStyle name="Salida 2 2 2 5 3 6" xfId="47792"/>
    <cellStyle name="Salida 2 2 2 5 4" xfId="47793"/>
    <cellStyle name="Salida 2 2 2 5 5" xfId="47794"/>
    <cellStyle name="Salida 2 2 2 6" xfId="47795"/>
    <cellStyle name="Salida 2 2 2 6 2" xfId="47796"/>
    <cellStyle name="Salida 2 2 2 6 2 2" xfId="47797"/>
    <cellStyle name="Salida 2 2 2 6 2 3" xfId="47798"/>
    <cellStyle name="Salida 2 2 2 6 2 4" xfId="47799"/>
    <cellStyle name="Salida 2 2 2 6 3" xfId="47800"/>
    <cellStyle name="Salida 2 2 2 6 3 2" xfId="47801"/>
    <cellStyle name="Salida 2 2 2 6 3 2 2" xfId="47802"/>
    <cellStyle name="Salida 2 2 2 6 3 2 3" xfId="47803"/>
    <cellStyle name="Salida 2 2 2 6 3 2 4" xfId="47804"/>
    <cellStyle name="Salida 2 2 2 6 3 3" xfId="47805"/>
    <cellStyle name="Salida 2 2 2 6 3 3 2" xfId="47806"/>
    <cellStyle name="Salida 2 2 2 6 3 3 3" xfId="47807"/>
    <cellStyle name="Salida 2 2 2 6 3 3 4" xfId="47808"/>
    <cellStyle name="Salida 2 2 2 6 3 4" xfId="47809"/>
    <cellStyle name="Salida 2 2 2 6 3 5" xfId="47810"/>
    <cellStyle name="Salida 2 2 2 6 3 6" xfId="47811"/>
    <cellStyle name="Salida 2 2 2 6 4" xfId="47812"/>
    <cellStyle name="Salida 2 2 2 6 5" xfId="47813"/>
    <cellStyle name="Salida 2 2 2 7" xfId="47814"/>
    <cellStyle name="Salida 2 2 2 7 2" xfId="47815"/>
    <cellStyle name="Salida 2 2 2 7 2 2" xfId="47816"/>
    <cellStyle name="Salida 2 2 2 7 2 3" xfId="47817"/>
    <cellStyle name="Salida 2 2 2 7 2 4" xfId="47818"/>
    <cellStyle name="Salida 2 2 2 7 3" xfId="47819"/>
    <cellStyle name="Salida 2 2 2 7 3 2" xfId="47820"/>
    <cellStyle name="Salida 2 2 2 7 3 2 2" xfId="47821"/>
    <cellStyle name="Salida 2 2 2 7 3 2 3" xfId="47822"/>
    <cellStyle name="Salida 2 2 2 7 3 2 4" xfId="47823"/>
    <cellStyle name="Salida 2 2 2 7 3 3" xfId="47824"/>
    <cellStyle name="Salida 2 2 2 7 3 3 2" xfId="47825"/>
    <cellStyle name="Salida 2 2 2 7 3 3 3" xfId="47826"/>
    <cellStyle name="Salida 2 2 2 7 3 3 4" xfId="47827"/>
    <cellStyle name="Salida 2 2 2 7 3 4" xfId="47828"/>
    <cellStyle name="Salida 2 2 2 7 3 5" xfId="47829"/>
    <cellStyle name="Salida 2 2 2 7 3 6" xfId="47830"/>
    <cellStyle name="Salida 2 2 2 7 4" xfId="47831"/>
    <cellStyle name="Salida 2 2 2 7 5" xfId="47832"/>
    <cellStyle name="Salida 2 2 2 8" xfId="47833"/>
    <cellStyle name="Salida 2 2 2 8 2" xfId="47834"/>
    <cellStyle name="Salida 2 2 2 8 2 2" xfId="47835"/>
    <cellStyle name="Salida 2 2 2 8 2 3" xfId="47836"/>
    <cellStyle name="Salida 2 2 2 8 2 4" xfId="47837"/>
    <cellStyle name="Salida 2 2 2 8 3" xfId="47838"/>
    <cellStyle name="Salida 2 2 2 8 3 2" xfId="47839"/>
    <cellStyle name="Salida 2 2 2 8 3 2 2" xfId="47840"/>
    <cellStyle name="Salida 2 2 2 8 3 2 3" xfId="47841"/>
    <cellStyle name="Salida 2 2 2 8 3 2 4" xfId="47842"/>
    <cellStyle name="Salida 2 2 2 8 3 3" xfId="47843"/>
    <cellStyle name="Salida 2 2 2 8 3 3 2" xfId="47844"/>
    <cellStyle name="Salida 2 2 2 8 3 3 3" xfId="47845"/>
    <cellStyle name="Salida 2 2 2 8 3 3 4" xfId="47846"/>
    <cellStyle name="Salida 2 2 2 8 3 4" xfId="47847"/>
    <cellStyle name="Salida 2 2 2 8 3 5" xfId="47848"/>
    <cellStyle name="Salida 2 2 2 8 3 6" xfId="47849"/>
    <cellStyle name="Salida 2 2 2 8 4" xfId="47850"/>
    <cellStyle name="Salida 2 2 2 8 5" xfId="47851"/>
    <cellStyle name="Salida 2 2 2 9" xfId="47852"/>
    <cellStyle name="Salida 2 2 2 9 2" xfId="47853"/>
    <cellStyle name="Salida 2 2 2 9 2 2" xfId="47854"/>
    <cellStyle name="Salida 2 2 2 9 2 3" xfId="47855"/>
    <cellStyle name="Salida 2 2 2 9 2 4" xfId="47856"/>
    <cellStyle name="Salida 2 2 2 9 3" xfId="47857"/>
    <cellStyle name="Salida 2 2 2 9 3 2" xfId="47858"/>
    <cellStyle name="Salida 2 2 2 9 3 2 2" xfId="47859"/>
    <cellStyle name="Salida 2 2 2 9 3 2 3" xfId="47860"/>
    <cellStyle name="Salida 2 2 2 9 3 2 4" xfId="47861"/>
    <cellStyle name="Salida 2 2 2 9 3 3" xfId="47862"/>
    <cellStyle name="Salida 2 2 2 9 3 3 2" xfId="47863"/>
    <cellStyle name="Salida 2 2 2 9 3 3 3" xfId="47864"/>
    <cellStyle name="Salida 2 2 2 9 3 3 4" xfId="47865"/>
    <cellStyle name="Salida 2 2 2 9 3 4" xfId="47866"/>
    <cellStyle name="Salida 2 2 2 9 3 5" xfId="47867"/>
    <cellStyle name="Salida 2 2 2 9 3 6" xfId="47868"/>
    <cellStyle name="Salida 2 2 2 9 4" xfId="47869"/>
    <cellStyle name="Salida 2 2 2 9 5" xfId="47870"/>
    <cellStyle name="Salida 2 2 3" xfId="47871"/>
    <cellStyle name="Salida 2 2 3 2" xfId="47872"/>
    <cellStyle name="Salida 2 2 3 2 2" xfId="47873"/>
    <cellStyle name="Salida 2 2 3 2 3" xfId="47874"/>
    <cellStyle name="Salida 2 2 3 2 4" xfId="47875"/>
    <cellStyle name="Salida 2 2 3 3" xfId="47876"/>
    <cellStyle name="Salida 2 2 3 3 2" xfId="47877"/>
    <cellStyle name="Salida 2 2 3 3 2 2" xfId="47878"/>
    <cellStyle name="Salida 2 2 3 3 2 3" xfId="47879"/>
    <cellStyle name="Salida 2 2 3 3 2 4" xfId="47880"/>
    <cellStyle name="Salida 2 2 3 3 3" xfId="47881"/>
    <cellStyle name="Salida 2 2 3 3 3 2" xfId="47882"/>
    <cellStyle name="Salida 2 2 3 3 3 3" xfId="47883"/>
    <cellStyle name="Salida 2 2 3 3 3 4" xfId="47884"/>
    <cellStyle name="Salida 2 2 3 3 4" xfId="47885"/>
    <cellStyle name="Salida 2 2 3 3 5" xfId="47886"/>
    <cellStyle name="Salida 2 2 3 3 6" xfId="47887"/>
    <cellStyle name="Salida 2 2 3 4" xfId="47888"/>
    <cellStyle name="Salida 2 2 3 5" xfId="47889"/>
    <cellStyle name="Salida 2 2 4" xfId="47890"/>
    <cellStyle name="Salida 2 2 4 2" xfId="47891"/>
    <cellStyle name="Salida 2 2 4 2 2" xfId="47892"/>
    <cellStyle name="Salida 2 2 4 2 2 2" xfId="47893"/>
    <cellStyle name="Salida 2 2 4 2 2 3" xfId="47894"/>
    <cellStyle name="Salida 2 2 4 2 2 4" xfId="47895"/>
    <cellStyle name="Salida 2 2 4 2 3" xfId="47896"/>
    <cellStyle name="Salida 2 2 4 2 3 2" xfId="47897"/>
    <cellStyle name="Salida 2 2 4 2 3 3" xfId="47898"/>
    <cellStyle name="Salida 2 2 4 2 3 4" xfId="47899"/>
    <cellStyle name="Salida 2 2 4 2 4" xfId="47900"/>
    <cellStyle name="Salida 2 2 4 2 5" xfId="47901"/>
    <cellStyle name="Salida 2 2 4 2 6" xfId="47902"/>
    <cellStyle name="Salida 2 2 4 3" xfId="47903"/>
    <cellStyle name="Salida 2 2 4 3 2" xfId="47904"/>
    <cellStyle name="Salida 2 2 4 3 2 2" xfId="47905"/>
    <cellStyle name="Salida 2 2 4 3 2 3" xfId="47906"/>
    <cellStyle name="Salida 2 2 4 3 2 4" xfId="47907"/>
    <cellStyle name="Salida 2 2 4 3 3" xfId="47908"/>
    <cellStyle name="Salida 2 2 4 3 3 2" xfId="47909"/>
    <cellStyle name="Salida 2 2 4 3 3 3" xfId="47910"/>
    <cellStyle name="Salida 2 2 4 3 3 4" xfId="47911"/>
    <cellStyle name="Salida 2 2 4 3 4" xfId="47912"/>
    <cellStyle name="Salida 2 2 4 3 5" xfId="47913"/>
    <cellStyle name="Salida 2 2 4 3 6" xfId="47914"/>
    <cellStyle name="Salida 2 2 4 4" xfId="47915"/>
    <cellStyle name="Salida 2 2 4 5" xfId="47916"/>
    <cellStyle name="Salida 2 2 4 6" xfId="47917"/>
    <cellStyle name="Salida 2 2 5" xfId="47918"/>
    <cellStyle name="Salida 2 2 6" xfId="47919"/>
    <cellStyle name="Salida 2 3" xfId="47920"/>
    <cellStyle name="Salida 2 3 10" xfId="47921"/>
    <cellStyle name="Salida 2 3 10 2" xfId="47922"/>
    <cellStyle name="Salida 2 3 10 2 2" xfId="47923"/>
    <cellStyle name="Salida 2 3 10 2 3" xfId="47924"/>
    <cellStyle name="Salida 2 3 10 2 4" xfId="47925"/>
    <cellStyle name="Salida 2 3 10 3" xfId="47926"/>
    <cellStyle name="Salida 2 3 10 3 2" xfId="47927"/>
    <cellStyle name="Salida 2 3 10 3 2 2" xfId="47928"/>
    <cellStyle name="Salida 2 3 10 3 2 3" xfId="47929"/>
    <cellStyle name="Salida 2 3 10 3 2 4" xfId="47930"/>
    <cellStyle name="Salida 2 3 10 3 3" xfId="47931"/>
    <cellStyle name="Salida 2 3 10 3 3 2" xfId="47932"/>
    <cellStyle name="Salida 2 3 10 3 3 3" xfId="47933"/>
    <cellStyle name="Salida 2 3 10 3 3 4" xfId="47934"/>
    <cellStyle name="Salida 2 3 10 3 4" xfId="47935"/>
    <cellStyle name="Salida 2 3 10 3 5" xfId="47936"/>
    <cellStyle name="Salida 2 3 10 3 6" xfId="47937"/>
    <cellStyle name="Salida 2 3 10 4" xfId="47938"/>
    <cellStyle name="Salida 2 3 10 5" xfId="47939"/>
    <cellStyle name="Salida 2 3 11" xfId="47940"/>
    <cellStyle name="Salida 2 3 11 2" xfId="47941"/>
    <cellStyle name="Salida 2 3 11 2 2" xfId="47942"/>
    <cellStyle name="Salida 2 3 11 2 3" xfId="47943"/>
    <cellStyle name="Salida 2 3 11 2 4" xfId="47944"/>
    <cellStyle name="Salida 2 3 11 3" xfId="47945"/>
    <cellStyle name="Salida 2 3 11 3 2" xfId="47946"/>
    <cellStyle name="Salida 2 3 11 3 2 2" xfId="47947"/>
    <cellStyle name="Salida 2 3 11 3 2 3" xfId="47948"/>
    <cellStyle name="Salida 2 3 11 3 2 4" xfId="47949"/>
    <cellStyle name="Salida 2 3 11 3 3" xfId="47950"/>
    <cellStyle name="Salida 2 3 11 3 3 2" xfId="47951"/>
    <cellStyle name="Salida 2 3 11 3 3 3" xfId="47952"/>
    <cellStyle name="Salida 2 3 11 3 3 4" xfId="47953"/>
    <cellStyle name="Salida 2 3 11 3 4" xfId="47954"/>
    <cellStyle name="Salida 2 3 11 3 5" xfId="47955"/>
    <cellStyle name="Salida 2 3 11 3 6" xfId="47956"/>
    <cellStyle name="Salida 2 3 11 4" xfId="47957"/>
    <cellStyle name="Salida 2 3 11 5" xfId="47958"/>
    <cellStyle name="Salida 2 3 12" xfId="47959"/>
    <cellStyle name="Salida 2 3 12 2" xfId="47960"/>
    <cellStyle name="Salida 2 3 12 2 2" xfId="47961"/>
    <cellStyle name="Salida 2 3 12 2 2 2" xfId="47962"/>
    <cellStyle name="Salida 2 3 12 2 2 3" xfId="47963"/>
    <cellStyle name="Salida 2 3 12 2 2 4" xfId="47964"/>
    <cellStyle name="Salida 2 3 12 2 3" xfId="47965"/>
    <cellStyle name="Salida 2 3 12 2 3 2" xfId="47966"/>
    <cellStyle name="Salida 2 3 12 2 3 3" xfId="47967"/>
    <cellStyle name="Salida 2 3 12 2 3 4" xfId="47968"/>
    <cellStyle name="Salida 2 3 12 2 4" xfId="47969"/>
    <cellStyle name="Salida 2 3 12 2 5" xfId="47970"/>
    <cellStyle name="Salida 2 3 12 2 6" xfId="47971"/>
    <cellStyle name="Salida 2 3 12 3" xfId="47972"/>
    <cellStyle name="Salida 2 3 12 3 2" xfId="47973"/>
    <cellStyle name="Salida 2 3 12 3 2 2" xfId="47974"/>
    <cellStyle name="Salida 2 3 12 3 2 3" xfId="47975"/>
    <cellStyle name="Salida 2 3 12 3 2 4" xfId="47976"/>
    <cellStyle name="Salida 2 3 12 3 3" xfId="47977"/>
    <cellStyle name="Salida 2 3 12 3 3 2" xfId="47978"/>
    <cellStyle name="Salida 2 3 12 3 3 3" xfId="47979"/>
    <cellStyle name="Salida 2 3 12 3 3 4" xfId="47980"/>
    <cellStyle name="Salida 2 3 12 3 4" xfId="47981"/>
    <cellStyle name="Salida 2 3 12 3 5" xfId="47982"/>
    <cellStyle name="Salida 2 3 12 3 6" xfId="47983"/>
    <cellStyle name="Salida 2 3 12 4" xfId="47984"/>
    <cellStyle name="Salida 2 3 12 5" xfId="47985"/>
    <cellStyle name="Salida 2 3 12 6" xfId="47986"/>
    <cellStyle name="Salida 2 3 13" xfId="47987"/>
    <cellStyle name="Salida 2 3 14" xfId="47988"/>
    <cellStyle name="Salida 2 3 2" xfId="47989"/>
    <cellStyle name="Salida 2 3 2 2" xfId="47990"/>
    <cellStyle name="Salida 2 3 2 2 2" xfId="47991"/>
    <cellStyle name="Salida 2 3 2 2 2 2" xfId="47992"/>
    <cellStyle name="Salida 2 3 2 2 2 2 2" xfId="47993"/>
    <cellStyle name="Salida 2 3 2 2 2 2 3" xfId="47994"/>
    <cellStyle name="Salida 2 3 2 2 2 2 4" xfId="47995"/>
    <cellStyle name="Salida 2 3 2 2 2 3" xfId="47996"/>
    <cellStyle name="Salida 2 3 2 2 2 3 2" xfId="47997"/>
    <cellStyle name="Salida 2 3 2 2 2 3 3" xfId="47998"/>
    <cellStyle name="Salida 2 3 2 2 2 3 4" xfId="47999"/>
    <cellStyle name="Salida 2 3 2 2 2 4" xfId="48000"/>
    <cellStyle name="Salida 2 3 2 2 2 5" xfId="48001"/>
    <cellStyle name="Salida 2 3 2 2 2 6" xfId="48002"/>
    <cellStyle name="Salida 2 3 2 2 3" xfId="48003"/>
    <cellStyle name="Salida 2 3 2 2 3 2" xfId="48004"/>
    <cellStyle name="Salida 2 3 2 2 3 2 2" xfId="48005"/>
    <cellStyle name="Salida 2 3 2 2 3 2 3" xfId="48006"/>
    <cellStyle name="Salida 2 3 2 2 3 2 4" xfId="48007"/>
    <cellStyle name="Salida 2 3 2 2 3 3" xfId="48008"/>
    <cellStyle name="Salida 2 3 2 2 3 3 2" xfId="48009"/>
    <cellStyle name="Salida 2 3 2 2 3 3 3" xfId="48010"/>
    <cellStyle name="Salida 2 3 2 2 3 3 4" xfId="48011"/>
    <cellStyle name="Salida 2 3 2 2 3 4" xfId="48012"/>
    <cellStyle name="Salida 2 3 2 2 3 5" xfId="48013"/>
    <cellStyle name="Salida 2 3 2 2 3 6" xfId="48014"/>
    <cellStyle name="Salida 2 3 2 2 4" xfId="48015"/>
    <cellStyle name="Salida 2 3 2 2 5" xfId="48016"/>
    <cellStyle name="Salida 2 3 2 2 6" xfId="48017"/>
    <cellStyle name="Salida 2 3 2 3" xfId="48018"/>
    <cellStyle name="Salida 2 3 2 4" xfId="48019"/>
    <cellStyle name="Salida 2 3 3" xfId="48020"/>
    <cellStyle name="Salida 2 3 3 2" xfId="48021"/>
    <cellStyle name="Salida 2 3 3 2 2" xfId="48022"/>
    <cellStyle name="Salida 2 3 3 2 2 2" xfId="48023"/>
    <cellStyle name="Salida 2 3 3 2 2 2 2" xfId="48024"/>
    <cellStyle name="Salida 2 3 3 2 2 2 3" xfId="48025"/>
    <cellStyle name="Salida 2 3 3 2 2 2 4" xfId="48026"/>
    <cellStyle name="Salida 2 3 3 2 2 3" xfId="48027"/>
    <cellStyle name="Salida 2 3 3 2 2 3 2" xfId="48028"/>
    <cellStyle name="Salida 2 3 3 2 2 3 3" xfId="48029"/>
    <cellStyle name="Salida 2 3 3 2 2 3 4" xfId="48030"/>
    <cellStyle name="Salida 2 3 3 2 2 4" xfId="48031"/>
    <cellStyle name="Salida 2 3 3 2 2 5" xfId="48032"/>
    <cellStyle name="Salida 2 3 3 2 2 6" xfId="48033"/>
    <cellStyle name="Salida 2 3 3 2 3" xfId="48034"/>
    <cellStyle name="Salida 2 3 3 2 3 2" xfId="48035"/>
    <cellStyle name="Salida 2 3 3 2 3 2 2" xfId="48036"/>
    <cellStyle name="Salida 2 3 3 2 3 2 3" xfId="48037"/>
    <cellStyle name="Salida 2 3 3 2 3 2 4" xfId="48038"/>
    <cellStyle name="Salida 2 3 3 2 3 3" xfId="48039"/>
    <cellStyle name="Salida 2 3 3 2 3 3 2" xfId="48040"/>
    <cellStyle name="Salida 2 3 3 2 3 3 3" xfId="48041"/>
    <cellStyle name="Salida 2 3 3 2 3 3 4" xfId="48042"/>
    <cellStyle name="Salida 2 3 3 2 3 4" xfId="48043"/>
    <cellStyle name="Salida 2 3 3 2 3 5" xfId="48044"/>
    <cellStyle name="Salida 2 3 3 2 3 6" xfId="48045"/>
    <cellStyle name="Salida 2 3 3 2 4" xfId="48046"/>
    <cellStyle name="Salida 2 3 3 2 5" xfId="48047"/>
    <cellStyle name="Salida 2 3 3 2 6" xfId="48048"/>
    <cellStyle name="Salida 2 3 3 3" xfId="48049"/>
    <cellStyle name="Salida 2 3 3 4" xfId="48050"/>
    <cellStyle name="Salida 2 3 4" xfId="48051"/>
    <cellStyle name="Salida 2 3 4 2" xfId="48052"/>
    <cellStyle name="Salida 2 3 4 2 2" xfId="48053"/>
    <cellStyle name="Salida 2 3 4 2 2 2" xfId="48054"/>
    <cellStyle name="Salida 2 3 4 2 2 2 2" xfId="48055"/>
    <cellStyle name="Salida 2 3 4 2 2 2 3" xfId="48056"/>
    <cellStyle name="Salida 2 3 4 2 2 2 4" xfId="48057"/>
    <cellStyle name="Salida 2 3 4 2 2 3" xfId="48058"/>
    <cellStyle name="Salida 2 3 4 2 2 3 2" xfId="48059"/>
    <cellStyle name="Salida 2 3 4 2 2 3 3" xfId="48060"/>
    <cellStyle name="Salida 2 3 4 2 2 3 4" xfId="48061"/>
    <cellStyle name="Salida 2 3 4 2 2 4" xfId="48062"/>
    <cellStyle name="Salida 2 3 4 2 2 5" xfId="48063"/>
    <cellStyle name="Salida 2 3 4 2 2 6" xfId="48064"/>
    <cellStyle name="Salida 2 3 4 2 3" xfId="48065"/>
    <cellStyle name="Salida 2 3 4 2 3 2" xfId="48066"/>
    <cellStyle name="Salida 2 3 4 2 3 2 2" xfId="48067"/>
    <cellStyle name="Salida 2 3 4 2 3 2 3" xfId="48068"/>
    <cellStyle name="Salida 2 3 4 2 3 2 4" xfId="48069"/>
    <cellStyle name="Salida 2 3 4 2 3 3" xfId="48070"/>
    <cellStyle name="Salida 2 3 4 2 3 3 2" xfId="48071"/>
    <cellStyle name="Salida 2 3 4 2 3 3 3" xfId="48072"/>
    <cellStyle name="Salida 2 3 4 2 3 3 4" xfId="48073"/>
    <cellStyle name="Salida 2 3 4 2 3 4" xfId="48074"/>
    <cellStyle name="Salida 2 3 4 2 3 5" xfId="48075"/>
    <cellStyle name="Salida 2 3 4 2 3 6" xfId="48076"/>
    <cellStyle name="Salida 2 3 4 2 4" xfId="48077"/>
    <cellStyle name="Salida 2 3 4 2 5" xfId="48078"/>
    <cellStyle name="Salida 2 3 4 2 6" xfId="48079"/>
    <cellStyle name="Salida 2 3 4 3" xfId="48080"/>
    <cellStyle name="Salida 2 3 4 4" xfId="48081"/>
    <cellStyle name="Salida 2 3 5" xfId="48082"/>
    <cellStyle name="Salida 2 3 5 2" xfId="48083"/>
    <cellStyle name="Salida 2 3 5 2 2" xfId="48084"/>
    <cellStyle name="Salida 2 3 5 2 3" xfId="48085"/>
    <cellStyle name="Salida 2 3 5 2 4" xfId="48086"/>
    <cellStyle name="Salida 2 3 5 3" xfId="48087"/>
    <cellStyle name="Salida 2 3 5 3 2" xfId="48088"/>
    <cellStyle name="Salida 2 3 5 3 2 2" xfId="48089"/>
    <cellStyle name="Salida 2 3 5 3 2 3" xfId="48090"/>
    <cellStyle name="Salida 2 3 5 3 2 4" xfId="48091"/>
    <cellStyle name="Salida 2 3 5 3 3" xfId="48092"/>
    <cellStyle name="Salida 2 3 5 3 3 2" xfId="48093"/>
    <cellStyle name="Salida 2 3 5 3 3 3" xfId="48094"/>
    <cellStyle name="Salida 2 3 5 3 3 4" xfId="48095"/>
    <cellStyle name="Salida 2 3 5 3 4" xfId="48096"/>
    <cellStyle name="Salida 2 3 5 3 5" xfId="48097"/>
    <cellStyle name="Salida 2 3 5 3 6" xfId="48098"/>
    <cellStyle name="Salida 2 3 5 4" xfId="48099"/>
    <cellStyle name="Salida 2 3 5 5" xfId="48100"/>
    <cellStyle name="Salida 2 3 6" xfId="48101"/>
    <cellStyle name="Salida 2 3 6 2" xfId="48102"/>
    <cellStyle name="Salida 2 3 6 2 2" xfId="48103"/>
    <cellStyle name="Salida 2 3 6 2 3" xfId="48104"/>
    <cellStyle name="Salida 2 3 6 2 4" xfId="48105"/>
    <cellStyle name="Salida 2 3 6 3" xfId="48106"/>
    <cellStyle name="Salida 2 3 6 3 2" xfId="48107"/>
    <cellStyle name="Salida 2 3 6 3 2 2" xfId="48108"/>
    <cellStyle name="Salida 2 3 6 3 2 3" xfId="48109"/>
    <cellStyle name="Salida 2 3 6 3 2 4" xfId="48110"/>
    <cellStyle name="Salida 2 3 6 3 3" xfId="48111"/>
    <cellStyle name="Salida 2 3 6 3 3 2" xfId="48112"/>
    <cellStyle name="Salida 2 3 6 3 3 3" xfId="48113"/>
    <cellStyle name="Salida 2 3 6 3 3 4" xfId="48114"/>
    <cellStyle name="Salida 2 3 6 3 4" xfId="48115"/>
    <cellStyle name="Salida 2 3 6 3 5" xfId="48116"/>
    <cellStyle name="Salida 2 3 6 3 6" xfId="48117"/>
    <cellStyle name="Salida 2 3 6 4" xfId="48118"/>
    <cellStyle name="Salida 2 3 6 5" xfId="48119"/>
    <cellStyle name="Salida 2 3 7" xfId="48120"/>
    <cellStyle name="Salida 2 3 7 2" xfId="48121"/>
    <cellStyle name="Salida 2 3 7 2 2" xfId="48122"/>
    <cellStyle name="Salida 2 3 7 2 3" xfId="48123"/>
    <cellStyle name="Salida 2 3 7 2 4" xfId="48124"/>
    <cellStyle name="Salida 2 3 7 3" xfId="48125"/>
    <cellStyle name="Salida 2 3 7 3 2" xfId="48126"/>
    <cellStyle name="Salida 2 3 7 3 2 2" xfId="48127"/>
    <cellStyle name="Salida 2 3 7 3 2 3" xfId="48128"/>
    <cellStyle name="Salida 2 3 7 3 2 4" xfId="48129"/>
    <cellStyle name="Salida 2 3 7 3 3" xfId="48130"/>
    <cellStyle name="Salida 2 3 7 3 3 2" xfId="48131"/>
    <cellStyle name="Salida 2 3 7 3 3 3" xfId="48132"/>
    <cellStyle name="Salida 2 3 7 3 3 4" xfId="48133"/>
    <cellStyle name="Salida 2 3 7 3 4" xfId="48134"/>
    <cellStyle name="Salida 2 3 7 3 5" xfId="48135"/>
    <cellStyle name="Salida 2 3 7 3 6" xfId="48136"/>
    <cellStyle name="Salida 2 3 7 4" xfId="48137"/>
    <cellStyle name="Salida 2 3 7 5" xfId="48138"/>
    <cellStyle name="Salida 2 3 8" xfId="48139"/>
    <cellStyle name="Salida 2 3 8 2" xfId="48140"/>
    <cellStyle name="Salida 2 3 8 2 2" xfId="48141"/>
    <cellStyle name="Salida 2 3 8 2 3" xfId="48142"/>
    <cellStyle name="Salida 2 3 8 2 4" xfId="48143"/>
    <cellStyle name="Salida 2 3 8 3" xfId="48144"/>
    <cellStyle name="Salida 2 3 8 3 2" xfId="48145"/>
    <cellStyle name="Salida 2 3 8 3 2 2" xfId="48146"/>
    <cellStyle name="Salida 2 3 8 3 2 3" xfId="48147"/>
    <cellStyle name="Salida 2 3 8 3 2 4" xfId="48148"/>
    <cellStyle name="Salida 2 3 8 3 3" xfId="48149"/>
    <cellStyle name="Salida 2 3 8 3 3 2" xfId="48150"/>
    <cellStyle name="Salida 2 3 8 3 3 3" xfId="48151"/>
    <cellStyle name="Salida 2 3 8 3 3 4" xfId="48152"/>
    <cellStyle name="Salida 2 3 8 3 4" xfId="48153"/>
    <cellStyle name="Salida 2 3 8 3 5" xfId="48154"/>
    <cellStyle name="Salida 2 3 8 3 6" xfId="48155"/>
    <cellStyle name="Salida 2 3 8 4" xfId="48156"/>
    <cellStyle name="Salida 2 3 8 5" xfId="48157"/>
    <cellStyle name="Salida 2 3 9" xfId="48158"/>
    <cellStyle name="Salida 2 3 9 2" xfId="48159"/>
    <cellStyle name="Salida 2 3 9 2 2" xfId="48160"/>
    <cellStyle name="Salida 2 3 9 2 3" xfId="48161"/>
    <cellStyle name="Salida 2 3 9 2 4" xfId="48162"/>
    <cellStyle name="Salida 2 3 9 3" xfId="48163"/>
    <cellStyle name="Salida 2 3 9 3 2" xfId="48164"/>
    <cellStyle name="Salida 2 3 9 3 2 2" xfId="48165"/>
    <cellStyle name="Salida 2 3 9 3 2 3" xfId="48166"/>
    <cellStyle name="Salida 2 3 9 3 2 4" xfId="48167"/>
    <cellStyle name="Salida 2 3 9 3 3" xfId="48168"/>
    <cellStyle name="Salida 2 3 9 3 3 2" xfId="48169"/>
    <cellStyle name="Salida 2 3 9 3 3 3" xfId="48170"/>
    <cellStyle name="Salida 2 3 9 3 3 4" xfId="48171"/>
    <cellStyle name="Salida 2 3 9 3 4" xfId="48172"/>
    <cellStyle name="Salida 2 3 9 3 5" xfId="48173"/>
    <cellStyle name="Salida 2 3 9 3 6" xfId="48174"/>
    <cellStyle name="Salida 2 3 9 4" xfId="48175"/>
    <cellStyle name="Salida 2 3 9 5" xfId="48176"/>
    <cellStyle name="Salida 2 4" xfId="48177"/>
    <cellStyle name="Salida 2 4 10" xfId="48178"/>
    <cellStyle name="Salida 2 4 10 2" xfId="48179"/>
    <cellStyle name="Salida 2 4 10 2 2" xfId="48180"/>
    <cellStyle name="Salida 2 4 10 2 3" xfId="48181"/>
    <cellStyle name="Salida 2 4 10 2 4" xfId="48182"/>
    <cellStyle name="Salida 2 4 10 3" xfId="48183"/>
    <cellStyle name="Salida 2 4 10 3 2" xfId="48184"/>
    <cellStyle name="Salida 2 4 10 3 2 2" xfId="48185"/>
    <cellStyle name="Salida 2 4 10 3 2 3" xfId="48186"/>
    <cellStyle name="Salida 2 4 10 3 2 4" xfId="48187"/>
    <cellStyle name="Salida 2 4 10 3 3" xfId="48188"/>
    <cellStyle name="Salida 2 4 10 3 3 2" xfId="48189"/>
    <cellStyle name="Salida 2 4 10 3 3 3" xfId="48190"/>
    <cellStyle name="Salida 2 4 10 3 3 4" xfId="48191"/>
    <cellStyle name="Salida 2 4 10 3 4" xfId="48192"/>
    <cellStyle name="Salida 2 4 10 3 5" xfId="48193"/>
    <cellStyle name="Salida 2 4 10 3 6" xfId="48194"/>
    <cellStyle name="Salida 2 4 10 4" xfId="48195"/>
    <cellStyle name="Salida 2 4 10 5" xfId="48196"/>
    <cellStyle name="Salida 2 4 11" xfId="48197"/>
    <cellStyle name="Salida 2 4 11 2" xfId="48198"/>
    <cellStyle name="Salida 2 4 11 2 2" xfId="48199"/>
    <cellStyle name="Salida 2 4 11 2 3" xfId="48200"/>
    <cellStyle name="Salida 2 4 11 2 4" xfId="48201"/>
    <cellStyle name="Salida 2 4 11 3" xfId="48202"/>
    <cellStyle name="Salida 2 4 11 3 2" xfId="48203"/>
    <cellStyle name="Salida 2 4 11 3 2 2" xfId="48204"/>
    <cellStyle name="Salida 2 4 11 3 2 3" xfId="48205"/>
    <cellStyle name="Salida 2 4 11 3 2 4" xfId="48206"/>
    <cellStyle name="Salida 2 4 11 3 3" xfId="48207"/>
    <cellStyle name="Salida 2 4 11 3 3 2" xfId="48208"/>
    <cellStyle name="Salida 2 4 11 3 3 3" xfId="48209"/>
    <cellStyle name="Salida 2 4 11 3 3 4" xfId="48210"/>
    <cellStyle name="Salida 2 4 11 3 4" xfId="48211"/>
    <cellStyle name="Salida 2 4 11 3 5" xfId="48212"/>
    <cellStyle name="Salida 2 4 11 3 6" xfId="48213"/>
    <cellStyle name="Salida 2 4 11 4" xfId="48214"/>
    <cellStyle name="Salida 2 4 11 5" xfId="48215"/>
    <cellStyle name="Salida 2 4 12" xfId="48216"/>
    <cellStyle name="Salida 2 4 12 2" xfId="48217"/>
    <cellStyle name="Salida 2 4 12 2 2" xfId="48218"/>
    <cellStyle name="Salida 2 4 12 2 2 2" xfId="48219"/>
    <cellStyle name="Salida 2 4 12 2 2 3" xfId="48220"/>
    <cellStyle name="Salida 2 4 12 2 2 4" xfId="48221"/>
    <cellStyle name="Salida 2 4 12 2 3" xfId="48222"/>
    <cellStyle name="Salida 2 4 12 2 3 2" xfId="48223"/>
    <cellStyle name="Salida 2 4 12 2 3 3" xfId="48224"/>
    <cellStyle name="Salida 2 4 12 2 3 4" xfId="48225"/>
    <cellStyle name="Salida 2 4 12 2 4" xfId="48226"/>
    <cellStyle name="Salida 2 4 12 2 5" xfId="48227"/>
    <cellStyle name="Salida 2 4 12 2 6" xfId="48228"/>
    <cellStyle name="Salida 2 4 12 3" xfId="48229"/>
    <cellStyle name="Salida 2 4 12 3 2" xfId="48230"/>
    <cellStyle name="Salida 2 4 12 3 2 2" xfId="48231"/>
    <cellStyle name="Salida 2 4 12 3 2 3" xfId="48232"/>
    <cellStyle name="Salida 2 4 12 3 2 4" xfId="48233"/>
    <cellStyle name="Salida 2 4 12 3 3" xfId="48234"/>
    <cellStyle name="Salida 2 4 12 3 3 2" xfId="48235"/>
    <cellStyle name="Salida 2 4 12 3 3 3" xfId="48236"/>
    <cellStyle name="Salida 2 4 12 3 3 4" xfId="48237"/>
    <cellStyle name="Salida 2 4 12 3 4" xfId="48238"/>
    <cellStyle name="Salida 2 4 12 3 5" xfId="48239"/>
    <cellStyle name="Salida 2 4 12 3 6" xfId="48240"/>
    <cellStyle name="Salida 2 4 12 4" xfId="48241"/>
    <cellStyle name="Salida 2 4 12 5" xfId="48242"/>
    <cellStyle name="Salida 2 4 12 6" xfId="48243"/>
    <cellStyle name="Salida 2 4 13" xfId="48244"/>
    <cellStyle name="Salida 2 4 14" xfId="48245"/>
    <cellStyle name="Salida 2 4 2" xfId="48246"/>
    <cellStyle name="Salida 2 4 2 2" xfId="48247"/>
    <cellStyle name="Salida 2 4 2 2 2" xfId="48248"/>
    <cellStyle name="Salida 2 4 2 2 2 2" xfId="48249"/>
    <cellStyle name="Salida 2 4 2 2 2 2 2" xfId="48250"/>
    <cellStyle name="Salida 2 4 2 2 2 2 3" xfId="48251"/>
    <cellStyle name="Salida 2 4 2 2 2 2 4" xfId="48252"/>
    <cellStyle name="Salida 2 4 2 2 2 3" xfId="48253"/>
    <cellStyle name="Salida 2 4 2 2 2 3 2" xfId="48254"/>
    <cellStyle name="Salida 2 4 2 2 2 3 3" xfId="48255"/>
    <cellStyle name="Salida 2 4 2 2 2 3 4" xfId="48256"/>
    <cellStyle name="Salida 2 4 2 2 2 4" xfId="48257"/>
    <cellStyle name="Salida 2 4 2 2 2 5" xfId="48258"/>
    <cellStyle name="Salida 2 4 2 2 2 6" xfId="48259"/>
    <cellStyle name="Salida 2 4 2 2 3" xfId="48260"/>
    <cellStyle name="Salida 2 4 2 2 3 2" xfId="48261"/>
    <cellStyle name="Salida 2 4 2 2 3 2 2" xfId="48262"/>
    <cellStyle name="Salida 2 4 2 2 3 2 3" xfId="48263"/>
    <cellStyle name="Salida 2 4 2 2 3 2 4" xfId="48264"/>
    <cellStyle name="Salida 2 4 2 2 3 3" xfId="48265"/>
    <cellStyle name="Salida 2 4 2 2 3 3 2" xfId="48266"/>
    <cellStyle name="Salida 2 4 2 2 3 3 3" xfId="48267"/>
    <cellStyle name="Salida 2 4 2 2 3 3 4" xfId="48268"/>
    <cellStyle name="Salida 2 4 2 2 3 4" xfId="48269"/>
    <cellStyle name="Salida 2 4 2 2 3 5" xfId="48270"/>
    <cellStyle name="Salida 2 4 2 2 3 6" xfId="48271"/>
    <cellStyle name="Salida 2 4 2 2 4" xfId="48272"/>
    <cellStyle name="Salida 2 4 2 2 5" xfId="48273"/>
    <cellStyle name="Salida 2 4 2 2 6" xfId="48274"/>
    <cellStyle name="Salida 2 4 2 3" xfId="48275"/>
    <cellStyle name="Salida 2 4 2 4" xfId="48276"/>
    <cellStyle name="Salida 2 4 3" xfId="48277"/>
    <cellStyle name="Salida 2 4 3 2" xfId="48278"/>
    <cellStyle name="Salida 2 4 3 2 2" xfId="48279"/>
    <cellStyle name="Salida 2 4 3 2 2 2" xfId="48280"/>
    <cellStyle name="Salida 2 4 3 2 2 2 2" xfId="48281"/>
    <cellStyle name="Salida 2 4 3 2 2 2 3" xfId="48282"/>
    <cellStyle name="Salida 2 4 3 2 2 2 4" xfId="48283"/>
    <cellStyle name="Salida 2 4 3 2 2 3" xfId="48284"/>
    <cellStyle name="Salida 2 4 3 2 2 3 2" xfId="48285"/>
    <cellStyle name="Salida 2 4 3 2 2 3 3" xfId="48286"/>
    <cellStyle name="Salida 2 4 3 2 2 3 4" xfId="48287"/>
    <cellStyle name="Salida 2 4 3 2 2 4" xfId="48288"/>
    <cellStyle name="Salida 2 4 3 2 2 5" xfId="48289"/>
    <cellStyle name="Salida 2 4 3 2 2 6" xfId="48290"/>
    <cellStyle name="Salida 2 4 3 2 3" xfId="48291"/>
    <cellStyle name="Salida 2 4 3 2 3 2" xfId="48292"/>
    <cellStyle name="Salida 2 4 3 2 3 2 2" xfId="48293"/>
    <cellStyle name="Salida 2 4 3 2 3 2 3" xfId="48294"/>
    <cellStyle name="Salida 2 4 3 2 3 2 4" xfId="48295"/>
    <cellStyle name="Salida 2 4 3 2 3 3" xfId="48296"/>
    <cellStyle name="Salida 2 4 3 2 3 3 2" xfId="48297"/>
    <cellStyle name="Salida 2 4 3 2 3 3 3" xfId="48298"/>
    <cellStyle name="Salida 2 4 3 2 3 3 4" xfId="48299"/>
    <cellStyle name="Salida 2 4 3 2 3 4" xfId="48300"/>
    <cellStyle name="Salida 2 4 3 2 3 5" xfId="48301"/>
    <cellStyle name="Salida 2 4 3 2 3 6" xfId="48302"/>
    <cellStyle name="Salida 2 4 3 2 4" xfId="48303"/>
    <cellStyle name="Salida 2 4 3 2 5" xfId="48304"/>
    <cellStyle name="Salida 2 4 3 2 6" xfId="48305"/>
    <cellStyle name="Salida 2 4 3 3" xfId="48306"/>
    <cellStyle name="Salida 2 4 3 4" xfId="48307"/>
    <cellStyle name="Salida 2 4 4" xfId="48308"/>
    <cellStyle name="Salida 2 4 4 2" xfId="48309"/>
    <cellStyle name="Salida 2 4 4 2 2" xfId="48310"/>
    <cellStyle name="Salida 2 4 4 2 2 2" xfId="48311"/>
    <cellStyle name="Salida 2 4 4 2 2 2 2" xfId="48312"/>
    <cellStyle name="Salida 2 4 4 2 2 2 3" xfId="48313"/>
    <cellStyle name="Salida 2 4 4 2 2 2 4" xfId="48314"/>
    <cellStyle name="Salida 2 4 4 2 2 3" xfId="48315"/>
    <cellStyle name="Salida 2 4 4 2 2 3 2" xfId="48316"/>
    <cellStyle name="Salida 2 4 4 2 2 3 3" xfId="48317"/>
    <cellStyle name="Salida 2 4 4 2 2 3 4" xfId="48318"/>
    <cellStyle name="Salida 2 4 4 2 2 4" xfId="48319"/>
    <cellStyle name="Salida 2 4 4 2 2 5" xfId="48320"/>
    <cellStyle name="Salida 2 4 4 2 2 6" xfId="48321"/>
    <cellStyle name="Salida 2 4 4 2 3" xfId="48322"/>
    <cellStyle name="Salida 2 4 4 2 3 2" xfId="48323"/>
    <cellStyle name="Salida 2 4 4 2 3 2 2" xfId="48324"/>
    <cellStyle name="Salida 2 4 4 2 3 2 3" xfId="48325"/>
    <cellStyle name="Salida 2 4 4 2 3 2 4" xfId="48326"/>
    <cellStyle name="Salida 2 4 4 2 3 3" xfId="48327"/>
    <cellStyle name="Salida 2 4 4 2 3 3 2" xfId="48328"/>
    <cellStyle name="Salida 2 4 4 2 3 3 3" xfId="48329"/>
    <cellStyle name="Salida 2 4 4 2 3 3 4" xfId="48330"/>
    <cellStyle name="Salida 2 4 4 2 3 4" xfId="48331"/>
    <cellStyle name="Salida 2 4 4 2 3 5" xfId="48332"/>
    <cellStyle name="Salida 2 4 4 2 3 6" xfId="48333"/>
    <cellStyle name="Salida 2 4 4 2 4" xfId="48334"/>
    <cellStyle name="Salida 2 4 4 2 5" xfId="48335"/>
    <cellStyle name="Salida 2 4 4 2 6" xfId="48336"/>
    <cellStyle name="Salida 2 4 4 3" xfId="48337"/>
    <cellStyle name="Salida 2 4 4 4" xfId="48338"/>
    <cellStyle name="Salida 2 4 5" xfId="48339"/>
    <cellStyle name="Salida 2 4 5 2" xfId="48340"/>
    <cellStyle name="Salida 2 4 5 2 2" xfId="48341"/>
    <cellStyle name="Salida 2 4 5 2 3" xfId="48342"/>
    <cellStyle name="Salida 2 4 5 2 4" xfId="48343"/>
    <cellStyle name="Salida 2 4 5 3" xfId="48344"/>
    <cellStyle name="Salida 2 4 5 3 2" xfId="48345"/>
    <cellStyle name="Salida 2 4 5 3 2 2" xfId="48346"/>
    <cellStyle name="Salida 2 4 5 3 2 3" xfId="48347"/>
    <cellStyle name="Salida 2 4 5 3 2 4" xfId="48348"/>
    <cellStyle name="Salida 2 4 5 3 3" xfId="48349"/>
    <cellStyle name="Salida 2 4 5 3 3 2" xfId="48350"/>
    <cellStyle name="Salida 2 4 5 3 3 3" xfId="48351"/>
    <cellStyle name="Salida 2 4 5 3 3 4" xfId="48352"/>
    <cellStyle name="Salida 2 4 5 3 4" xfId="48353"/>
    <cellStyle name="Salida 2 4 5 3 5" xfId="48354"/>
    <cellStyle name="Salida 2 4 5 3 6" xfId="48355"/>
    <cellStyle name="Salida 2 4 5 4" xfId="48356"/>
    <cellStyle name="Salida 2 4 5 5" xfId="48357"/>
    <cellStyle name="Salida 2 4 6" xfId="48358"/>
    <cellStyle name="Salida 2 4 6 2" xfId="48359"/>
    <cellStyle name="Salida 2 4 6 2 2" xfId="48360"/>
    <cellStyle name="Salida 2 4 6 2 3" xfId="48361"/>
    <cellStyle name="Salida 2 4 6 2 4" xfId="48362"/>
    <cellStyle name="Salida 2 4 6 3" xfId="48363"/>
    <cellStyle name="Salida 2 4 6 3 2" xfId="48364"/>
    <cellStyle name="Salida 2 4 6 3 2 2" xfId="48365"/>
    <cellStyle name="Salida 2 4 6 3 2 3" xfId="48366"/>
    <cellStyle name="Salida 2 4 6 3 2 4" xfId="48367"/>
    <cellStyle name="Salida 2 4 6 3 3" xfId="48368"/>
    <cellStyle name="Salida 2 4 6 3 3 2" xfId="48369"/>
    <cellStyle name="Salida 2 4 6 3 3 3" xfId="48370"/>
    <cellStyle name="Salida 2 4 6 3 3 4" xfId="48371"/>
    <cellStyle name="Salida 2 4 6 3 4" xfId="48372"/>
    <cellStyle name="Salida 2 4 6 3 5" xfId="48373"/>
    <cellStyle name="Salida 2 4 6 3 6" xfId="48374"/>
    <cellStyle name="Salida 2 4 6 4" xfId="48375"/>
    <cellStyle name="Salida 2 4 6 5" xfId="48376"/>
    <cellStyle name="Salida 2 4 7" xfId="48377"/>
    <cellStyle name="Salida 2 4 7 2" xfId="48378"/>
    <cellStyle name="Salida 2 4 7 2 2" xfId="48379"/>
    <cellStyle name="Salida 2 4 7 2 3" xfId="48380"/>
    <cellStyle name="Salida 2 4 7 2 4" xfId="48381"/>
    <cellStyle name="Salida 2 4 7 3" xfId="48382"/>
    <cellStyle name="Salida 2 4 7 3 2" xfId="48383"/>
    <cellStyle name="Salida 2 4 7 3 2 2" xfId="48384"/>
    <cellStyle name="Salida 2 4 7 3 2 3" xfId="48385"/>
    <cellStyle name="Salida 2 4 7 3 2 4" xfId="48386"/>
    <cellStyle name="Salida 2 4 7 3 3" xfId="48387"/>
    <cellStyle name="Salida 2 4 7 3 3 2" xfId="48388"/>
    <cellStyle name="Salida 2 4 7 3 3 3" xfId="48389"/>
    <cellStyle name="Salida 2 4 7 3 3 4" xfId="48390"/>
    <cellStyle name="Salida 2 4 7 3 4" xfId="48391"/>
    <cellStyle name="Salida 2 4 7 3 5" xfId="48392"/>
    <cellStyle name="Salida 2 4 7 3 6" xfId="48393"/>
    <cellStyle name="Salida 2 4 7 4" xfId="48394"/>
    <cellStyle name="Salida 2 4 7 5" xfId="48395"/>
    <cellStyle name="Salida 2 4 8" xfId="48396"/>
    <cellStyle name="Salida 2 4 8 2" xfId="48397"/>
    <cellStyle name="Salida 2 4 8 2 2" xfId="48398"/>
    <cellStyle name="Salida 2 4 8 2 3" xfId="48399"/>
    <cellStyle name="Salida 2 4 8 2 4" xfId="48400"/>
    <cellStyle name="Salida 2 4 8 3" xfId="48401"/>
    <cellStyle name="Salida 2 4 8 3 2" xfId="48402"/>
    <cellStyle name="Salida 2 4 8 3 2 2" xfId="48403"/>
    <cellStyle name="Salida 2 4 8 3 2 3" xfId="48404"/>
    <cellStyle name="Salida 2 4 8 3 2 4" xfId="48405"/>
    <cellStyle name="Salida 2 4 8 3 3" xfId="48406"/>
    <cellStyle name="Salida 2 4 8 3 3 2" xfId="48407"/>
    <cellStyle name="Salida 2 4 8 3 3 3" xfId="48408"/>
    <cellStyle name="Salida 2 4 8 3 3 4" xfId="48409"/>
    <cellStyle name="Salida 2 4 8 3 4" xfId="48410"/>
    <cellStyle name="Salida 2 4 8 3 5" xfId="48411"/>
    <cellStyle name="Salida 2 4 8 3 6" xfId="48412"/>
    <cellStyle name="Salida 2 4 8 4" xfId="48413"/>
    <cellStyle name="Salida 2 4 8 5" xfId="48414"/>
    <cellStyle name="Salida 2 4 9" xfId="48415"/>
    <cellStyle name="Salida 2 4 9 2" xfId="48416"/>
    <cellStyle name="Salida 2 4 9 2 2" xfId="48417"/>
    <cellStyle name="Salida 2 4 9 2 3" xfId="48418"/>
    <cellStyle name="Salida 2 4 9 2 4" xfId="48419"/>
    <cellStyle name="Salida 2 4 9 3" xfId="48420"/>
    <cellStyle name="Salida 2 4 9 3 2" xfId="48421"/>
    <cellStyle name="Salida 2 4 9 3 2 2" xfId="48422"/>
    <cellStyle name="Salida 2 4 9 3 2 3" xfId="48423"/>
    <cellStyle name="Salida 2 4 9 3 2 4" xfId="48424"/>
    <cellStyle name="Salida 2 4 9 3 3" xfId="48425"/>
    <cellStyle name="Salida 2 4 9 3 3 2" xfId="48426"/>
    <cellStyle name="Salida 2 4 9 3 3 3" xfId="48427"/>
    <cellStyle name="Salida 2 4 9 3 3 4" xfId="48428"/>
    <cellStyle name="Salida 2 4 9 3 4" xfId="48429"/>
    <cellStyle name="Salida 2 4 9 3 5" xfId="48430"/>
    <cellStyle name="Salida 2 4 9 3 6" xfId="48431"/>
    <cellStyle name="Salida 2 4 9 4" xfId="48432"/>
    <cellStyle name="Salida 2 4 9 5" xfId="48433"/>
    <cellStyle name="Salida 2 5" xfId="48434"/>
    <cellStyle name="Salida 2 5 2" xfId="48435"/>
    <cellStyle name="Salida 2 5 2 2" xfId="48436"/>
    <cellStyle name="Salida 2 5 2 3" xfId="48437"/>
    <cellStyle name="Salida 2 5 2 4" xfId="48438"/>
    <cellStyle name="Salida 2 5 3" xfId="48439"/>
    <cellStyle name="Salida 2 5 3 2" xfId="48440"/>
    <cellStyle name="Salida 2 5 3 2 2" xfId="48441"/>
    <cellStyle name="Salida 2 5 3 2 3" xfId="48442"/>
    <cellStyle name="Salida 2 5 3 2 4" xfId="48443"/>
    <cellStyle name="Salida 2 5 3 3" xfId="48444"/>
    <cellStyle name="Salida 2 5 3 3 2" xfId="48445"/>
    <cellStyle name="Salida 2 5 3 3 3" xfId="48446"/>
    <cellStyle name="Salida 2 5 3 3 4" xfId="48447"/>
    <cellStyle name="Salida 2 5 3 4" xfId="48448"/>
    <cellStyle name="Salida 2 5 3 5" xfId="48449"/>
    <cellStyle name="Salida 2 5 3 6" xfId="48450"/>
    <cellStyle name="Salida 2 5 4" xfId="48451"/>
    <cellStyle name="Salida 2 5 5" xfId="48452"/>
    <cellStyle name="Salida 2 6" xfId="48453"/>
    <cellStyle name="Salida 2 6 2" xfId="48454"/>
    <cellStyle name="Salida 2 6 2 2" xfId="48455"/>
    <cellStyle name="Salida 2 6 2 2 2" xfId="48456"/>
    <cellStyle name="Salida 2 6 2 2 3" xfId="48457"/>
    <cellStyle name="Salida 2 6 2 2 4" xfId="48458"/>
    <cellStyle name="Salida 2 6 2 3" xfId="48459"/>
    <cellStyle name="Salida 2 6 2 3 2" xfId="48460"/>
    <cellStyle name="Salida 2 6 2 3 3" xfId="48461"/>
    <cellStyle name="Salida 2 6 2 3 4" xfId="48462"/>
    <cellStyle name="Salida 2 6 2 4" xfId="48463"/>
    <cellStyle name="Salida 2 6 2 5" xfId="48464"/>
    <cellStyle name="Salida 2 6 2 6" xfId="48465"/>
    <cellStyle name="Salida 2 6 3" xfId="48466"/>
    <cellStyle name="Salida 2 6 3 2" xfId="48467"/>
    <cellStyle name="Salida 2 6 3 2 2" xfId="48468"/>
    <cellStyle name="Salida 2 6 3 2 3" xfId="48469"/>
    <cellStyle name="Salida 2 6 3 2 4" xfId="48470"/>
    <cellStyle name="Salida 2 6 3 3" xfId="48471"/>
    <cellStyle name="Salida 2 6 3 3 2" xfId="48472"/>
    <cellStyle name="Salida 2 6 3 3 3" xfId="48473"/>
    <cellStyle name="Salida 2 6 3 3 4" xfId="48474"/>
    <cellStyle name="Salida 2 6 3 4" xfId="48475"/>
    <cellStyle name="Salida 2 6 3 5" xfId="48476"/>
    <cellStyle name="Salida 2 6 3 6" xfId="48477"/>
    <cellStyle name="Salida 2 6 4" xfId="48478"/>
    <cellStyle name="Salida 2 6 5" xfId="48479"/>
    <cellStyle name="Salida 2 6 6" xfId="48480"/>
    <cellStyle name="Salida 2 7" xfId="48481"/>
    <cellStyle name="Salida 2 8" xfId="48482"/>
    <cellStyle name="Salida 3" xfId="48483"/>
    <cellStyle name="Salida 3 2" xfId="48484"/>
    <cellStyle name="Salida 3 2 2" xfId="48485"/>
    <cellStyle name="Salida 3 2 2 10" xfId="48486"/>
    <cellStyle name="Salida 3 2 2 10 2" xfId="48487"/>
    <cellStyle name="Salida 3 2 2 10 2 2" xfId="48488"/>
    <cellStyle name="Salida 3 2 2 10 2 3" xfId="48489"/>
    <cellStyle name="Salida 3 2 2 10 2 4" xfId="48490"/>
    <cellStyle name="Salida 3 2 2 10 3" xfId="48491"/>
    <cellStyle name="Salida 3 2 2 10 3 2" xfId="48492"/>
    <cellStyle name="Salida 3 2 2 10 3 2 2" xfId="48493"/>
    <cellStyle name="Salida 3 2 2 10 3 2 3" xfId="48494"/>
    <cellStyle name="Salida 3 2 2 10 3 2 4" xfId="48495"/>
    <cellStyle name="Salida 3 2 2 10 3 3" xfId="48496"/>
    <cellStyle name="Salida 3 2 2 10 3 3 2" xfId="48497"/>
    <cellStyle name="Salida 3 2 2 10 3 3 3" xfId="48498"/>
    <cellStyle name="Salida 3 2 2 10 3 3 4" xfId="48499"/>
    <cellStyle name="Salida 3 2 2 10 3 4" xfId="48500"/>
    <cellStyle name="Salida 3 2 2 10 3 5" xfId="48501"/>
    <cellStyle name="Salida 3 2 2 10 3 6" xfId="48502"/>
    <cellStyle name="Salida 3 2 2 10 4" xfId="48503"/>
    <cellStyle name="Salida 3 2 2 10 5" xfId="48504"/>
    <cellStyle name="Salida 3 2 2 11" xfId="48505"/>
    <cellStyle name="Salida 3 2 2 11 2" xfId="48506"/>
    <cellStyle name="Salida 3 2 2 11 2 2" xfId="48507"/>
    <cellStyle name="Salida 3 2 2 11 2 3" xfId="48508"/>
    <cellStyle name="Salida 3 2 2 11 2 4" xfId="48509"/>
    <cellStyle name="Salida 3 2 2 11 3" xfId="48510"/>
    <cellStyle name="Salida 3 2 2 11 3 2" xfId="48511"/>
    <cellStyle name="Salida 3 2 2 11 3 2 2" xfId="48512"/>
    <cellStyle name="Salida 3 2 2 11 3 2 3" xfId="48513"/>
    <cellStyle name="Salida 3 2 2 11 3 2 4" xfId="48514"/>
    <cellStyle name="Salida 3 2 2 11 3 3" xfId="48515"/>
    <cellStyle name="Salida 3 2 2 11 3 3 2" xfId="48516"/>
    <cellStyle name="Salida 3 2 2 11 3 3 3" xfId="48517"/>
    <cellStyle name="Salida 3 2 2 11 3 3 4" xfId="48518"/>
    <cellStyle name="Salida 3 2 2 11 3 4" xfId="48519"/>
    <cellStyle name="Salida 3 2 2 11 3 5" xfId="48520"/>
    <cellStyle name="Salida 3 2 2 11 3 6" xfId="48521"/>
    <cellStyle name="Salida 3 2 2 11 4" xfId="48522"/>
    <cellStyle name="Salida 3 2 2 11 5" xfId="48523"/>
    <cellStyle name="Salida 3 2 2 12" xfId="48524"/>
    <cellStyle name="Salida 3 2 2 12 2" xfId="48525"/>
    <cellStyle name="Salida 3 2 2 12 2 2" xfId="48526"/>
    <cellStyle name="Salida 3 2 2 12 2 2 2" xfId="48527"/>
    <cellStyle name="Salida 3 2 2 12 2 2 3" xfId="48528"/>
    <cellStyle name="Salida 3 2 2 12 2 2 4" xfId="48529"/>
    <cellStyle name="Salida 3 2 2 12 2 3" xfId="48530"/>
    <cellStyle name="Salida 3 2 2 12 2 3 2" xfId="48531"/>
    <cellStyle name="Salida 3 2 2 12 2 3 3" xfId="48532"/>
    <cellStyle name="Salida 3 2 2 12 2 3 4" xfId="48533"/>
    <cellStyle name="Salida 3 2 2 12 2 4" xfId="48534"/>
    <cellStyle name="Salida 3 2 2 12 2 5" xfId="48535"/>
    <cellStyle name="Salida 3 2 2 12 2 6" xfId="48536"/>
    <cellStyle name="Salida 3 2 2 12 3" xfId="48537"/>
    <cellStyle name="Salida 3 2 2 12 3 2" xfId="48538"/>
    <cellStyle name="Salida 3 2 2 12 3 2 2" xfId="48539"/>
    <cellStyle name="Salida 3 2 2 12 3 2 3" xfId="48540"/>
    <cellStyle name="Salida 3 2 2 12 3 2 4" xfId="48541"/>
    <cellStyle name="Salida 3 2 2 12 3 3" xfId="48542"/>
    <cellStyle name="Salida 3 2 2 12 3 3 2" xfId="48543"/>
    <cellStyle name="Salida 3 2 2 12 3 3 3" xfId="48544"/>
    <cellStyle name="Salida 3 2 2 12 3 3 4" xfId="48545"/>
    <cellStyle name="Salida 3 2 2 12 3 4" xfId="48546"/>
    <cellStyle name="Salida 3 2 2 12 3 5" xfId="48547"/>
    <cellStyle name="Salida 3 2 2 12 3 6" xfId="48548"/>
    <cellStyle name="Salida 3 2 2 12 4" xfId="48549"/>
    <cellStyle name="Salida 3 2 2 12 5" xfId="48550"/>
    <cellStyle name="Salida 3 2 2 12 6" xfId="48551"/>
    <cellStyle name="Salida 3 2 2 13" xfId="48552"/>
    <cellStyle name="Salida 3 2 2 14" xfId="48553"/>
    <cellStyle name="Salida 3 2 2 2" xfId="48554"/>
    <cellStyle name="Salida 3 2 2 2 2" xfId="48555"/>
    <cellStyle name="Salida 3 2 2 2 2 2" xfId="48556"/>
    <cellStyle name="Salida 3 2 2 2 2 2 2" xfId="48557"/>
    <cellStyle name="Salida 3 2 2 2 2 2 2 2" xfId="48558"/>
    <cellStyle name="Salida 3 2 2 2 2 2 2 3" xfId="48559"/>
    <cellStyle name="Salida 3 2 2 2 2 2 2 4" xfId="48560"/>
    <cellStyle name="Salida 3 2 2 2 2 2 3" xfId="48561"/>
    <cellStyle name="Salida 3 2 2 2 2 2 3 2" xfId="48562"/>
    <cellStyle name="Salida 3 2 2 2 2 2 3 3" xfId="48563"/>
    <cellStyle name="Salida 3 2 2 2 2 2 3 4" xfId="48564"/>
    <cellStyle name="Salida 3 2 2 2 2 2 4" xfId="48565"/>
    <cellStyle name="Salida 3 2 2 2 2 2 5" xfId="48566"/>
    <cellStyle name="Salida 3 2 2 2 2 2 6" xfId="48567"/>
    <cellStyle name="Salida 3 2 2 2 2 3" xfId="48568"/>
    <cellStyle name="Salida 3 2 2 2 2 3 2" xfId="48569"/>
    <cellStyle name="Salida 3 2 2 2 2 3 2 2" xfId="48570"/>
    <cellStyle name="Salida 3 2 2 2 2 3 2 3" xfId="48571"/>
    <cellStyle name="Salida 3 2 2 2 2 3 2 4" xfId="48572"/>
    <cellStyle name="Salida 3 2 2 2 2 3 3" xfId="48573"/>
    <cellStyle name="Salida 3 2 2 2 2 3 3 2" xfId="48574"/>
    <cellStyle name="Salida 3 2 2 2 2 3 3 3" xfId="48575"/>
    <cellStyle name="Salida 3 2 2 2 2 3 3 4" xfId="48576"/>
    <cellStyle name="Salida 3 2 2 2 2 3 4" xfId="48577"/>
    <cellStyle name="Salida 3 2 2 2 2 3 5" xfId="48578"/>
    <cellStyle name="Salida 3 2 2 2 2 3 6" xfId="48579"/>
    <cellStyle name="Salida 3 2 2 2 2 4" xfId="48580"/>
    <cellStyle name="Salida 3 2 2 2 2 5" xfId="48581"/>
    <cellStyle name="Salida 3 2 2 2 2 6" xfId="48582"/>
    <cellStyle name="Salida 3 2 2 2 3" xfId="48583"/>
    <cellStyle name="Salida 3 2 2 2 4" xfId="48584"/>
    <cellStyle name="Salida 3 2 2 3" xfId="48585"/>
    <cellStyle name="Salida 3 2 2 3 2" xfId="48586"/>
    <cellStyle name="Salida 3 2 2 3 2 2" xfId="48587"/>
    <cellStyle name="Salida 3 2 2 3 2 2 2" xfId="48588"/>
    <cellStyle name="Salida 3 2 2 3 2 2 2 2" xfId="48589"/>
    <cellStyle name="Salida 3 2 2 3 2 2 2 3" xfId="48590"/>
    <cellStyle name="Salida 3 2 2 3 2 2 2 4" xfId="48591"/>
    <cellStyle name="Salida 3 2 2 3 2 2 3" xfId="48592"/>
    <cellStyle name="Salida 3 2 2 3 2 2 3 2" xfId="48593"/>
    <cellStyle name="Salida 3 2 2 3 2 2 3 3" xfId="48594"/>
    <cellStyle name="Salida 3 2 2 3 2 2 3 4" xfId="48595"/>
    <cellStyle name="Salida 3 2 2 3 2 2 4" xfId="48596"/>
    <cellStyle name="Salida 3 2 2 3 2 2 5" xfId="48597"/>
    <cellStyle name="Salida 3 2 2 3 2 2 6" xfId="48598"/>
    <cellStyle name="Salida 3 2 2 3 2 3" xfId="48599"/>
    <cellStyle name="Salida 3 2 2 3 2 3 2" xfId="48600"/>
    <cellStyle name="Salida 3 2 2 3 2 3 2 2" xfId="48601"/>
    <cellStyle name="Salida 3 2 2 3 2 3 2 3" xfId="48602"/>
    <cellStyle name="Salida 3 2 2 3 2 3 2 4" xfId="48603"/>
    <cellStyle name="Salida 3 2 2 3 2 3 3" xfId="48604"/>
    <cellStyle name="Salida 3 2 2 3 2 3 3 2" xfId="48605"/>
    <cellStyle name="Salida 3 2 2 3 2 3 3 3" xfId="48606"/>
    <cellStyle name="Salida 3 2 2 3 2 3 3 4" xfId="48607"/>
    <cellStyle name="Salida 3 2 2 3 2 3 4" xfId="48608"/>
    <cellStyle name="Salida 3 2 2 3 2 3 5" xfId="48609"/>
    <cellStyle name="Salida 3 2 2 3 2 3 6" xfId="48610"/>
    <cellStyle name="Salida 3 2 2 3 2 4" xfId="48611"/>
    <cellStyle name="Salida 3 2 2 3 2 5" xfId="48612"/>
    <cellStyle name="Salida 3 2 2 3 2 6" xfId="48613"/>
    <cellStyle name="Salida 3 2 2 3 3" xfId="48614"/>
    <cellStyle name="Salida 3 2 2 3 4" xfId="48615"/>
    <cellStyle name="Salida 3 2 2 4" xfId="48616"/>
    <cellStyle name="Salida 3 2 2 4 2" xfId="48617"/>
    <cellStyle name="Salida 3 2 2 4 2 2" xfId="48618"/>
    <cellStyle name="Salida 3 2 2 4 2 2 2" xfId="48619"/>
    <cellStyle name="Salida 3 2 2 4 2 2 2 2" xfId="48620"/>
    <cellStyle name="Salida 3 2 2 4 2 2 2 3" xfId="48621"/>
    <cellStyle name="Salida 3 2 2 4 2 2 2 4" xfId="48622"/>
    <cellStyle name="Salida 3 2 2 4 2 2 3" xfId="48623"/>
    <cellStyle name="Salida 3 2 2 4 2 2 3 2" xfId="48624"/>
    <cellStyle name="Salida 3 2 2 4 2 2 3 3" xfId="48625"/>
    <cellStyle name="Salida 3 2 2 4 2 2 3 4" xfId="48626"/>
    <cellStyle name="Salida 3 2 2 4 2 2 4" xfId="48627"/>
    <cellStyle name="Salida 3 2 2 4 2 2 5" xfId="48628"/>
    <cellStyle name="Salida 3 2 2 4 2 2 6" xfId="48629"/>
    <cellStyle name="Salida 3 2 2 4 2 3" xfId="48630"/>
    <cellStyle name="Salida 3 2 2 4 2 3 2" xfId="48631"/>
    <cellStyle name="Salida 3 2 2 4 2 3 2 2" xfId="48632"/>
    <cellStyle name="Salida 3 2 2 4 2 3 2 3" xfId="48633"/>
    <cellStyle name="Salida 3 2 2 4 2 3 2 4" xfId="48634"/>
    <cellStyle name="Salida 3 2 2 4 2 3 3" xfId="48635"/>
    <cellStyle name="Salida 3 2 2 4 2 3 3 2" xfId="48636"/>
    <cellStyle name="Salida 3 2 2 4 2 3 3 3" xfId="48637"/>
    <cellStyle name="Salida 3 2 2 4 2 3 3 4" xfId="48638"/>
    <cellStyle name="Salida 3 2 2 4 2 3 4" xfId="48639"/>
    <cellStyle name="Salida 3 2 2 4 2 3 5" xfId="48640"/>
    <cellStyle name="Salida 3 2 2 4 2 3 6" xfId="48641"/>
    <cellStyle name="Salida 3 2 2 4 2 4" xfId="48642"/>
    <cellStyle name="Salida 3 2 2 4 2 5" xfId="48643"/>
    <cellStyle name="Salida 3 2 2 4 2 6" xfId="48644"/>
    <cellStyle name="Salida 3 2 2 4 3" xfId="48645"/>
    <cellStyle name="Salida 3 2 2 4 4" xfId="48646"/>
    <cellStyle name="Salida 3 2 2 5" xfId="48647"/>
    <cellStyle name="Salida 3 2 2 5 2" xfId="48648"/>
    <cellStyle name="Salida 3 2 2 5 2 2" xfId="48649"/>
    <cellStyle name="Salida 3 2 2 5 2 3" xfId="48650"/>
    <cellStyle name="Salida 3 2 2 5 2 4" xfId="48651"/>
    <cellStyle name="Salida 3 2 2 5 3" xfId="48652"/>
    <cellStyle name="Salida 3 2 2 5 3 2" xfId="48653"/>
    <cellStyle name="Salida 3 2 2 5 3 2 2" xfId="48654"/>
    <cellStyle name="Salida 3 2 2 5 3 2 3" xfId="48655"/>
    <cellStyle name="Salida 3 2 2 5 3 2 4" xfId="48656"/>
    <cellStyle name="Salida 3 2 2 5 3 3" xfId="48657"/>
    <cellStyle name="Salida 3 2 2 5 3 3 2" xfId="48658"/>
    <cellStyle name="Salida 3 2 2 5 3 3 3" xfId="48659"/>
    <cellStyle name="Salida 3 2 2 5 3 3 4" xfId="48660"/>
    <cellStyle name="Salida 3 2 2 5 3 4" xfId="48661"/>
    <cellStyle name="Salida 3 2 2 5 3 5" xfId="48662"/>
    <cellStyle name="Salida 3 2 2 5 3 6" xfId="48663"/>
    <cellStyle name="Salida 3 2 2 5 4" xfId="48664"/>
    <cellStyle name="Salida 3 2 2 5 5" xfId="48665"/>
    <cellStyle name="Salida 3 2 2 6" xfId="48666"/>
    <cellStyle name="Salida 3 2 2 6 2" xfId="48667"/>
    <cellStyle name="Salida 3 2 2 6 2 2" xfId="48668"/>
    <cellStyle name="Salida 3 2 2 6 2 3" xfId="48669"/>
    <cellStyle name="Salida 3 2 2 6 2 4" xfId="48670"/>
    <cellStyle name="Salida 3 2 2 6 3" xfId="48671"/>
    <cellStyle name="Salida 3 2 2 6 3 2" xfId="48672"/>
    <cellStyle name="Salida 3 2 2 6 3 2 2" xfId="48673"/>
    <cellStyle name="Salida 3 2 2 6 3 2 3" xfId="48674"/>
    <cellStyle name="Salida 3 2 2 6 3 2 4" xfId="48675"/>
    <cellStyle name="Salida 3 2 2 6 3 3" xfId="48676"/>
    <cellStyle name="Salida 3 2 2 6 3 3 2" xfId="48677"/>
    <cellStyle name="Salida 3 2 2 6 3 3 3" xfId="48678"/>
    <cellStyle name="Salida 3 2 2 6 3 3 4" xfId="48679"/>
    <cellStyle name="Salida 3 2 2 6 3 4" xfId="48680"/>
    <cellStyle name="Salida 3 2 2 6 3 5" xfId="48681"/>
    <cellStyle name="Salida 3 2 2 6 3 6" xfId="48682"/>
    <cellStyle name="Salida 3 2 2 6 4" xfId="48683"/>
    <cellStyle name="Salida 3 2 2 6 5" xfId="48684"/>
    <cellStyle name="Salida 3 2 2 7" xfId="48685"/>
    <cellStyle name="Salida 3 2 2 7 2" xfId="48686"/>
    <cellStyle name="Salida 3 2 2 7 2 2" xfId="48687"/>
    <cellStyle name="Salida 3 2 2 7 2 3" xfId="48688"/>
    <cellStyle name="Salida 3 2 2 7 2 4" xfId="48689"/>
    <cellStyle name="Salida 3 2 2 7 3" xfId="48690"/>
    <cellStyle name="Salida 3 2 2 7 3 2" xfId="48691"/>
    <cellStyle name="Salida 3 2 2 7 3 2 2" xfId="48692"/>
    <cellStyle name="Salida 3 2 2 7 3 2 3" xfId="48693"/>
    <cellStyle name="Salida 3 2 2 7 3 2 4" xfId="48694"/>
    <cellStyle name="Salida 3 2 2 7 3 3" xfId="48695"/>
    <cellStyle name="Salida 3 2 2 7 3 3 2" xfId="48696"/>
    <cellStyle name="Salida 3 2 2 7 3 3 3" xfId="48697"/>
    <cellStyle name="Salida 3 2 2 7 3 3 4" xfId="48698"/>
    <cellStyle name="Salida 3 2 2 7 3 4" xfId="48699"/>
    <cellStyle name="Salida 3 2 2 7 3 5" xfId="48700"/>
    <cellStyle name="Salida 3 2 2 7 3 6" xfId="48701"/>
    <cellStyle name="Salida 3 2 2 7 4" xfId="48702"/>
    <cellStyle name="Salida 3 2 2 7 5" xfId="48703"/>
    <cellStyle name="Salida 3 2 2 8" xfId="48704"/>
    <cellStyle name="Salida 3 2 2 8 2" xfId="48705"/>
    <cellStyle name="Salida 3 2 2 8 2 2" xfId="48706"/>
    <cellStyle name="Salida 3 2 2 8 2 3" xfId="48707"/>
    <cellStyle name="Salida 3 2 2 8 2 4" xfId="48708"/>
    <cellStyle name="Salida 3 2 2 8 3" xfId="48709"/>
    <cellStyle name="Salida 3 2 2 8 3 2" xfId="48710"/>
    <cellStyle name="Salida 3 2 2 8 3 2 2" xfId="48711"/>
    <cellStyle name="Salida 3 2 2 8 3 2 3" xfId="48712"/>
    <cellStyle name="Salida 3 2 2 8 3 2 4" xfId="48713"/>
    <cellStyle name="Salida 3 2 2 8 3 3" xfId="48714"/>
    <cellStyle name="Salida 3 2 2 8 3 3 2" xfId="48715"/>
    <cellStyle name="Salida 3 2 2 8 3 3 3" xfId="48716"/>
    <cellStyle name="Salida 3 2 2 8 3 3 4" xfId="48717"/>
    <cellStyle name="Salida 3 2 2 8 3 4" xfId="48718"/>
    <cellStyle name="Salida 3 2 2 8 3 5" xfId="48719"/>
    <cellStyle name="Salida 3 2 2 8 3 6" xfId="48720"/>
    <cellStyle name="Salida 3 2 2 8 4" xfId="48721"/>
    <cellStyle name="Salida 3 2 2 8 5" xfId="48722"/>
    <cellStyle name="Salida 3 2 2 9" xfId="48723"/>
    <cellStyle name="Salida 3 2 2 9 2" xfId="48724"/>
    <cellStyle name="Salida 3 2 2 9 2 2" xfId="48725"/>
    <cellStyle name="Salida 3 2 2 9 2 3" xfId="48726"/>
    <cellStyle name="Salida 3 2 2 9 2 4" xfId="48727"/>
    <cellStyle name="Salida 3 2 2 9 3" xfId="48728"/>
    <cellStyle name="Salida 3 2 2 9 3 2" xfId="48729"/>
    <cellStyle name="Salida 3 2 2 9 3 2 2" xfId="48730"/>
    <cellStyle name="Salida 3 2 2 9 3 2 3" xfId="48731"/>
    <cellStyle name="Salida 3 2 2 9 3 2 4" xfId="48732"/>
    <cellStyle name="Salida 3 2 2 9 3 3" xfId="48733"/>
    <cellStyle name="Salida 3 2 2 9 3 3 2" xfId="48734"/>
    <cellStyle name="Salida 3 2 2 9 3 3 3" xfId="48735"/>
    <cellStyle name="Salida 3 2 2 9 3 3 4" xfId="48736"/>
    <cellStyle name="Salida 3 2 2 9 3 4" xfId="48737"/>
    <cellStyle name="Salida 3 2 2 9 3 5" xfId="48738"/>
    <cellStyle name="Salida 3 2 2 9 3 6" xfId="48739"/>
    <cellStyle name="Salida 3 2 2 9 4" xfId="48740"/>
    <cellStyle name="Salida 3 2 2 9 5" xfId="48741"/>
    <cellStyle name="Salida 3 2 3" xfId="48742"/>
    <cellStyle name="Salida 3 2 3 2" xfId="48743"/>
    <cellStyle name="Salida 3 2 3 2 2" xfId="48744"/>
    <cellStyle name="Salida 3 2 3 2 3" xfId="48745"/>
    <cellStyle name="Salida 3 2 3 2 4" xfId="48746"/>
    <cellStyle name="Salida 3 2 3 3" xfId="48747"/>
    <cellStyle name="Salida 3 2 3 3 2" xfId="48748"/>
    <cellStyle name="Salida 3 2 3 3 2 2" xfId="48749"/>
    <cellStyle name="Salida 3 2 3 3 2 3" xfId="48750"/>
    <cellStyle name="Salida 3 2 3 3 2 4" xfId="48751"/>
    <cellStyle name="Salida 3 2 3 3 3" xfId="48752"/>
    <cellStyle name="Salida 3 2 3 3 3 2" xfId="48753"/>
    <cellStyle name="Salida 3 2 3 3 3 3" xfId="48754"/>
    <cellStyle name="Salida 3 2 3 3 3 4" xfId="48755"/>
    <cellStyle name="Salida 3 2 3 3 4" xfId="48756"/>
    <cellStyle name="Salida 3 2 3 3 5" xfId="48757"/>
    <cellStyle name="Salida 3 2 3 3 6" xfId="48758"/>
    <cellStyle name="Salida 3 2 3 4" xfId="48759"/>
    <cellStyle name="Salida 3 2 3 5" xfId="48760"/>
    <cellStyle name="Salida 3 2 4" xfId="48761"/>
    <cellStyle name="Salida 3 2 4 2" xfId="48762"/>
    <cellStyle name="Salida 3 2 4 2 2" xfId="48763"/>
    <cellStyle name="Salida 3 2 4 2 2 2" xfId="48764"/>
    <cellStyle name="Salida 3 2 4 2 2 3" xfId="48765"/>
    <cellStyle name="Salida 3 2 4 2 2 4" xfId="48766"/>
    <cellStyle name="Salida 3 2 4 2 3" xfId="48767"/>
    <cellStyle name="Salida 3 2 4 2 3 2" xfId="48768"/>
    <cellStyle name="Salida 3 2 4 2 3 3" xfId="48769"/>
    <cellStyle name="Salida 3 2 4 2 3 4" xfId="48770"/>
    <cellStyle name="Salida 3 2 4 2 4" xfId="48771"/>
    <cellStyle name="Salida 3 2 4 2 5" xfId="48772"/>
    <cellStyle name="Salida 3 2 4 2 6" xfId="48773"/>
    <cellStyle name="Salida 3 2 4 3" xfId="48774"/>
    <cellStyle name="Salida 3 2 4 3 2" xfId="48775"/>
    <cellStyle name="Salida 3 2 4 3 2 2" xfId="48776"/>
    <cellStyle name="Salida 3 2 4 3 2 3" xfId="48777"/>
    <cellStyle name="Salida 3 2 4 3 2 4" xfId="48778"/>
    <cellStyle name="Salida 3 2 4 3 3" xfId="48779"/>
    <cellStyle name="Salida 3 2 4 3 3 2" xfId="48780"/>
    <cellStyle name="Salida 3 2 4 3 3 3" xfId="48781"/>
    <cellStyle name="Salida 3 2 4 3 3 4" xfId="48782"/>
    <cellStyle name="Salida 3 2 4 3 4" xfId="48783"/>
    <cellStyle name="Salida 3 2 4 3 5" xfId="48784"/>
    <cellStyle name="Salida 3 2 4 3 6" xfId="48785"/>
    <cellStyle name="Salida 3 2 4 4" xfId="48786"/>
    <cellStyle name="Salida 3 2 4 5" xfId="48787"/>
    <cellStyle name="Salida 3 2 4 6" xfId="48788"/>
    <cellStyle name="Salida 3 2 5" xfId="48789"/>
    <cellStyle name="Salida 3 2 6" xfId="48790"/>
    <cellStyle name="Salida 3 3" xfId="48791"/>
    <cellStyle name="Salida 3 3 10" xfId="48792"/>
    <cellStyle name="Salida 3 3 10 2" xfId="48793"/>
    <cellStyle name="Salida 3 3 10 2 2" xfId="48794"/>
    <cellStyle name="Salida 3 3 10 2 3" xfId="48795"/>
    <cellStyle name="Salida 3 3 10 2 4" xfId="48796"/>
    <cellStyle name="Salida 3 3 10 3" xfId="48797"/>
    <cellStyle name="Salida 3 3 10 3 2" xfId="48798"/>
    <cellStyle name="Salida 3 3 10 3 2 2" xfId="48799"/>
    <cellStyle name="Salida 3 3 10 3 2 3" xfId="48800"/>
    <cellStyle name="Salida 3 3 10 3 2 4" xfId="48801"/>
    <cellStyle name="Salida 3 3 10 3 3" xfId="48802"/>
    <cellStyle name="Salida 3 3 10 3 3 2" xfId="48803"/>
    <cellStyle name="Salida 3 3 10 3 3 3" xfId="48804"/>
    <cellStyle name="Salida 3 3 10 3 3 4" xfId="48805"/>
    <cellStyle name="Salida 3 3 10 3 4" xfId="48806"/>
    <cellStyle name="Salida 3 3 10 3 5" xfId="48807"/>
    <cellStyle name="Salida 3 3 10 3 6" xfId="48808"/>
    <cellStyle name="Salida 3 3 10 4" xfId="48809"/>
    <cellStyle name="Salida 3 3 10 5" xfId="48810"/>
    <cellStyle name="Salida 3 3 11" xfId="48811"/>
    <cellStyle name="Salida 3 3 11 2" xfId="48812"/>
    <cellStyle name="Salida 3 3 11 2 2" xfId="48813"/>
    <cellStyle name="Salida 3 3 11 2 3" xfId="48814"/>
    <cellStyle name="Salida 3 3 11 2 4" xfId="48815"/>
    <cellStyle name="Salida 3 3 11 3" xfId="48816"/>
    <cellStyle name="Salida 3 3 11 3 2" xfId="48817"/>
    <cellStyle name="Salida 3 3 11 3 2 2" xfId="48818"/>
    <cellStyle name="Salida 3 3 11 3 2 3" xfId="48819"/>
    <cellStyle name="Salida 3 3 11 3 2 4" xfId="48820"/>
    <cellStyle name="Salida 3 3 11 3 3" xfId="48821"/>
    <cellStyle name="Salida 3 3 11 3 3 2" xfId="48822"/>
    <cellStyle name="Salida 3 3 11 3 3 3" xfId="48823"/>
    <cellStyle name="Salida 3 3 11 3 3 4" xfId="48824"/>
    <cellStyle name="Salida 3 3 11 3 4" xfId="48825"/>
    <cellStyle name="Salida 3 3 11 3 5" xfId="48826"/>
    <cellStyle name="Salida 3 3 11 3 6" xfId="48827"/>
    <cellStyle name="Salida 3 3 11 4" xfId="48828"/>
    <cellStyle name="Salida 3 3 11 5" xfId="48829"/>
    <cellStyle name="Salida 3 3 12" xfId="48830"/>
    <cellStyle name="Salida 3 3 12 2" xfId="48831"/>
    <cellStyle name="Salida 3 3 12 2 2" xfId="48832"/>
    <cellStyle name="Salida 3 3 12 2 2 2" xfId="48833"/>
    <cellStyle name="Salida 3 3 12 2 2 3" xfId="48834"/>
    <cellStyle name="Salida 3 3 12 2 2 4" xfId="48835"/>
    <cellStyle name="Salida 3 3 12 2 3" xfId="48836"/>
    <cellStyle name="Salida 3 3 12 2 3 2" xfId="48837"/>
    <cellStyle name="Salida 3 3 12 2 3 3" xfId="48838"/>
    <cellStyle name="Salida 3 3 12 2 3 4" xfId="48839"/>
    <cellStyle name="Salida 3 3 12 2 4" xfId="48840"/>
    <cellStyle name="Salida 3 3 12 2 5" xfId="48841"/>
    <cellStyle name="Salida 3 3 12 2 6" xfId="48842"/>
    <cellStyle name="Salida 3 3 12 3" xfId="48843"/>
    <cellStyle name="Salida 3 3 12 3 2" xfId="48844"/>
    <cellStyle name="Salida 3 3 12 3 2 2" xfId="48845"/>
    <cellStyle name="Salida 3 3 12 3 2 3" xfId="48846"/>
    <cellStyle name="Salida 3 3 12 3 2 4" xfId="48847"/>
    <cellStyle name="Salida 3 3 12 3 3" xfId="48848"/>
    <cellStyle name="Salida 3 3 12 3 3 2" xfId="48849"/>
    <cellStyle name="Salida 3 3 12 3 3 3" xfId="48850"/>
    <cellStyle name="Salida 3 3 12 3 3 4" xfId="48851"/>
    <cellStyle name="Salida 3 3 12 3 4" xfId="48852"/>
    <cellStyle name="Salida 3 3 12 3 5" xfId="48853"/>
    <cellStyle name="Salida 3 3 12 3 6" xfId="48854"/>
    <cellStyle name="Salida 3 3 12 4" xfId="48855"/>
    <cellStyle name="Salida 3 3 12 5" xfId="48856"/>
    <cellStyle name="Salida 3 3 12 6" xfId="48857"/>
    <cellStyle name="Salida 3 3 13" xfId="48858"/>
    <cellStyle name="Salida 3 3 14" xfId="48859"/>
    <cellStyle name="Salida 3 3 2" xfId="48860"/>
    <cellStyle name="Salida 3 3 2 2" xfId="48861"/>
    <cellStyle name="Salida 3 3 2 2 2" xfId="48862"/>
    <cellStyle name="Salida 3 3 2 2 2 2" xfId="48863"/>
    <cellStyle name="Salida 3 3 2 2 2 2 2" xfId="48864"/>
    <cellStyle name="Salida 3 3 2 2 2 2 3" xfId="48865"/>
    <cellStyle name="Salida 3 3 2 2 2 2 4" xfId="48866"/>
    <cellStyle name="Salida 3 3 2 2 2 3" xfId="48867"/>
    <cellStyle name="Salida 3 3 2 2 2 3 2" xfId="48868"/>
    <cellStyle name="Salida 3 3 2 2 2 3 3" xfId="48869"/>
    <cellStyle name="Salida 3 3 2 2 2 3 4" xfId="48870"/>
    <cellStyle name="Salida 3 3 2 2 2 4" xfId="48871"/>
    <cellStyle name="Salida 3 3 2 2 2 5" xfId="48872"/>
    <cellStyle name="Salida 3 3 2 2 2 6" xfId="48873"/>
    <cellStyle name="Salida 3 3 2 2 3" xfId="48874"/>
    <cellStyle name="Salida 3 3 2 2 3 2" xfId="48875"/>
    <cellStyle name="Salida 3 3 2 2 3 2 2" xfId="48876"/>
    <cellStyle name="Salida 3 3 2 2 3 2 3" xfId="48877"/>
    <cellStyle name="Salida 3 3 2 2 3 2 4" xfId="48878"/>
    <cellStyle name="Salida 3 3 2 2 3 3" xfId="48879"/>
    <cellStyle name="Salida 3 3 2 2 3 3 2" xfId="48880"/>
    <cellStyle name="Salida 3 3 2 2 3 3 3" xfId="48881"/>
    <cellStyle name="Salida 3 3 2 2 3 3 4" xfId="48882"/>
    <cellStyle name="Salida 3 3 2 2 3 4" xfId="48883"/>
    <cellStyle name="Salida 3 3 2 2 3 5" xfId="48884"/>
    <cellStyle name="Salida 3 3 2 2 3 6" xfId="48885"/>
    <cellStyle name="Salida 3 3 2 2 4" xfId="48886"/>
    <cellStyle name="Salida 3 3 2 2 5" xfId="48887"/>
    <cellStyle name="Salida 3 3 2 2 6" xfId="48888"/>
    <cellStyle name="Salida 3 3 2 3" xfId="48889"/>
    <cellStyle name="Salida 3 3 2 4" xfId="48890"/>
    <cellStyle name="Salida 3 3 3" xfId="48891"/>
    <cellStyle name="Salida 3 3 3 2" xfId="48892"/>
    <cellStyle name="Salida 3 3 3 2 2" xfId="48893"/>
    <cellStyle name="Salida 3 3 3 2 2 2" xfId="48894"/>
    <cellStyle name="Salida 3 3 3 2 2 2 2" xfId="48895"/>
    <cellStyle name="Salida 3 3 3 2 2 2 3" xfId="48896"/>
    <cellStyle name="Salida 3 3 3 2 2 2 4" xfId="48897"/>
    <cellStyle name="Salida 3 3 3 2 2 3" xfId="48898"/>
    <cellStyle name="Salida 3 3 3 2 2 3 2" xfId="48899"/>
    <cellStyle name="Salida 3 3 3 2 2 3 3" xfId="48900"/>
    <cellStyle name="Salida 3 3 3 2 2 3 4" xfId="48901"/>
    <cellStyle name="Salida 3 3 3 2 2 4" xfId="48902"/>
    <cellStyle name="Salida 3 3 3 2 2 5" xfId="48903"/>
    <cellStyle name="Salida 3 3 3 2 2 6" xfId="48904"/>
    <cellStyle name="Salida 3 3 3 2 3" xfId="48905"/>
    <cellStyle name="Salida 3 3 3 2 3 2" xfId="48906"/>
    <cellStyle name="Salida 3 3 3 2 3 2 2" xfId="48907"/>
    <cellStyle name="Salida 3 3 3 2 3 2 3" xfId="48908"/>
    <cellStyle name="Salida 3 3 3 2 3 2 4" xfId="48909"/>
    <cellStyle name="Salida 3 3 3 2 3 3" xfId="48910"/>
    <cellStyle name="Salida 3 3 3 2 3 3 2" xfId="48911"/>
    <cellStyle name="Salida 3 3 3 2 3 3 3" xfId="48912"/>
    <cellStyle name="Salida 3 3 3 2 3 3 4" xfId="48913"/>
    <cellStyle name="Salida 3 3 3 2 3 4" xfId="48914"/>
    <cellStyle name="Salida 3 3 3 2 3 5" xfId="48915"/>
    <cellStyle name="Salida 3 3 3 2 3 6" xfId="48916"/>
    <cellStyle name="Salida 3 3 3 2 4" xfId="48917"/>
    <cellStyle name="Salida 3 3 3 2 5" xfId="48918"/>
    <cellStyle name="Salida 3 3 3 2 6" xfId="48919"/>
    <cellStyle name="Salida 3 3 3 3" xfId="48920"/>
    <cellStyle name="Salida 3 3 3 4" xfId="48921"/>
    <cellStyle name="Salida 3 3 4" xfId="48922"/>
    <cellStyle name="Salida 3 3 4 2" xfId="48923"/>
    <cellStyle name="Salida 3 3 4 2 2" xfId="48924"/>
    <cellStyle name="Salida 3 3 4 2 2 2" xfId="48925"/>
    <cellStyle name="Salida 3 3 4 2 2 2 2" xfId="48926"/>
    <cellStyle name="Salida 3 3 4 2 2 2 3" xfId="48927"/>
    <cellStyle name="Salida 3 3 4 2 2 2 4" xfId="48928"/>
    <cellStyle name="Salida 3 3 4 2 2 3" xfId="48929"/>
    <cellStyle name="Salida 3 3 4 2 2 3 2" xfId="48930"/>
    <cellStyle name="Salida 3 3 4 2 2 3 3" xfId="48931"/>
    <cellStyle name="Salida 3 3 4 2 2 3 4" xfId="48932"/>
    <cellStyle name="Salida 3 3 4 2 2 4" xfId="48933"/>
    <cellStyle name="Salida 3 3 4 2 2 5" xfId="48934"/>
    <cellStyle name="Salida 3 3 4 2 2 6" xfId="48935"/>
    <cellStyle name="Salida 3 3 4 2 3" xfId="48936"/>
    <cellStyle name="Salida 3 3 4 2 3 2" xfId="48937"/>
    <cellStyle name="Salida 3 3 4 2 3 2 2" xfId="48938"/>
    <cellStyle name="Salida 3 3 4 2 3 2 3" xfId="48939"/>
    <cellStyle name="Salida 3 3 4 2 3 2 4" xfId="48940"/>
    <cellStyle name="Salida 3 3 4 2 3 3" xfId="48941"/>
    <cellStyle name="Salida 3 3 4 2 3 3 2" xfId="48942"/>
    <cellStyle name="Salida 3 3 4 2 3 3 3" xfId="48943"/>
    <cellStyle name="Salida 3 3 4 2 3 3 4" xfId="48944"/>
    <cellStyle name="Salida 3 3 4 2 3 4" xfId="48945"/>
    <cellStyle name="Salida 3 3 4 2 3 5" xfId="48946"/>
    <cellStyle name="Salida 3 3 4 2 3 6" xfId="48947"/>
    <cellStyle name="Salida 3 3 4 2 4" xfId="48948"/>
    <cellStyle name="Salida 3 3 4 2 5" xfId="48949"/>
    <cellStyle name="Salida 3 3 4 2 6" xfId="48950"/>
    <cellStyle name="Salida 3 3 4 3" xfId="48951"/>
    <cellStyle name="Salida 3 3 4 4" xfId="48952"/>
    <cellStyle name="Salida 3 3 5" xfId="48953"/>
    <cellStyle name="Salida 3 3 5 2" xfId="48954"/>
    <cellStyle name="Salida 3 3 5 2 2" xfId="48955"/>
    <cellStyle name="Salida 3 3 5 2 3" xfId="48956"/>
    <cellStyle name="Salida 3 3 5 2 4" xfId="48957"/>
    <cellStyle name="Salida 3 3 5 3" xfId="48958"/>
    <cellStyle name="Salida 3 3 5 3 2" xfId="48959"/>
    <cellStyle name="Salida 3 3 5 3 2 2" xfId="48960"/>
    <cellStyle name="Salida 3 3 5 3 2 3" xfId="48961"/>
    <cellStyle name="Salida 3 3 5 3 2 4" xfId="48962"/>
    <cellStyle name="Salida 3 3 5 3 3" xfId="48963"/>
    <cellStyle name="Salida 3 3 5 3 3 2" xfId="48964"/>
    <cellStyle name="Salida 3 3 5 3 3 3" xfId="48965"/>
    <cellStyle name="Salida 3 3 5 3 3 4" xfId="48966"/>
    <cellStyle name="Salida 3 3 5 3 4" xfId="48967"/>
    <cellStyle name="Salida 3 3 5 3 5" xfId="48968"/>
    <cellStyle name="Salida 3 3 5 3 6" xfId="48969"/>
    <cellStyle name="Salida 3 3 5 4" xfId="48970"/>
    <cellStyle name="Salida 3 3 5 5" xfId="48971"/>
    <cellStyle name="Salida 3 3 6" xfId="48972"/>
    <cellStyle name="Salida 3 3 6 2" xfId="48973"/>
    <cellStyle name="Salida 3 3 6 2 2" xfId="48974"/>
    <cellStyle name="Salida 3 3 6 2 3" xfId="48975"/>
    <cellStyle name="Salida 3 3 6 2 4" xfId="48976"/>
    <cellStyle name="Salida 3 3 6 3" xfId="48977"/>
    <cellStyle name="Salida 3 3 6 3 2" xfId="48978"/>
    <cellStyle name="Salida 3 3 6 3 2 2" xfId="48979"/>
    <cellStyle name="Salida 3 3 6 3 2 3" xfId="48980"/>
    <cellStyle name="Salida 3 3 6 3 2 4" xfId="48981"/>
    <cellStyle name="Salida 3 3 6 3 3" xfId="48982"/>
    <cellStyle name="Salida 3 3 6 3 3 2" xfId="48983"/>
    <cellStyle name="Salida 3 3 6 3 3 3" xfId="48984"/>
    <cellStyle name="Salida 3 3 6 3 3 4" xfId="48985"/>
    <cellStyle name="Salida 3 3 6 3 4" xfId="48986"/>
    <cellStyle name="Salida 3 3 6 3 5" xfId="48987"/>
    <cellStyle name="Salida 3 3 6 3 6" xfId="48988"/>
    <cellStyle name="Salida 3 3 6 4" xfId="48989"/>
    <cellStyle name="Salida 3 3 6 5" xfId="48990"/>
    <cellStyle name="Salida 3 3 7" xfId="48991"/>
    <cellStyle name="Salida 3 3 7 2" xfId="48992"/>
    <cellStyle name="Salida 3 3 7 2 2" xfId="48993"/>
    <cellStyle name="Salida 3 3 7 2 3" xfId="48994"/>
    <cellStyle name="Salida 3 3 7 2 4" xfId="48995"/>
    <cellStyle name="Salida 3 3 7 3" xfId="48996"/>
    <cellStyle name="Salida 3 3 7 3 2" xfId="48997"/>
    <cellStyle name="Salida 3 3 7 3 2 2" xfId="48998"/>
    <cellStyle name="Salida 3 3 7 3 2 3" xfId="48999"/>
    <cellStyle name="Salida 3 3 7 3 2 4" xfId="49000"/>
    <cellStyle name="Salida 3 3 7 3 3" xfId="49001"/>
    <cellStyle name="Salida 3 3 7 3 3 2" xfId="49002"/>
    <cellStyle name="Salida 3 3 7 3 3 3" xfId="49003"/>
    <cellStyle name="Salida 3 3 7 3 3 4" xfId="49004"/>
    <cellStyle name="Salida 3 3 7 3 4" xfId="49005"/>
    <cellStyle name="Salida 3 3 7 3 5" xfId="49006"/>
    <cellStyle name="Salida 3 3 7 3 6" xfId="49007"/>
    <cellStyle name="Salida 3 3 7 4" xfId="49008"/>
    <cellStyle name="Salida 3 3 7 5" xfId="49009"/>
    <cellStyle name="Salida 3 3 8" xfId="49010"/>
    <cellStyle name="Salida 3 3 8 2" xfId="49011"/>
    <cellStyle name="Salida 3 3 8 2 2" xfId="49012"/>
    <cellStyle name="Salida 3 3 8 2 3" xfId="49013"/>
    <cellStyle name="Salida 3 3 8 2 4" xfId="49014"/>
    <cellStyle name="Salida 3 3 8 3" xfId="49015"/>
    <cellStyle name="Salida 3 3 8 3 2" xfId="49016"/>
    <cellStyle name="Salida 3 3 8 3 2 2" xfId="49017"/>
    <cellStyle name="Salida 3 3 8 3 2 3" xfId="49018"/>
    <cellStyle name="Salida 3 3 8 3 2 4" xfId="49019"/>
    <cellStyle name="Salida 3 3 8 3 3" xfId="49020"/>
    <cellStyle name="Salida 3 3 8 3 3 2" xfId="49021"/>
    <cellStyle name="Salida 3 3 8 3 3 3" xfId="49022"/>
    <cellStyle name="Salida 3 3 8 3 3 4" xfId="49023"/>
    <cellStyle name="Salida 3 3 8 3 4" xfId="49024"/>
    <cellStyle name="Salida 3 3 8 3 5" xfId="49025"/>
    <cellStyle name="Salida 3 3 8 3 6" xfId="49026"/>
    <cellStyle name="Salida 3 3 8 4" xfId="49027"/>
    <cellStyle name="Salida 3 3 8 5" xfId="49028"/>
    <cellStyle name="Salida 3 3 9" xfId="49029"/>
    <cellStyle name="Salida 3 3 9 2" xfId="49030"/>
    <cellStyle name="Salida 3 3 9 2 2" xfId="49031"/>
    <cellStyle name="Salida 3 3 9 2 3" xfId="49032"/>
    <cellStyle name="Salida 3 3 9 2 4" xfId="49033"/>
    <cellStyle name="Salida 3 3 9 3" xfId="49034"/>
    <cellStyle name="Salida 3 3 9 3 2" xfId="49035"/>
    <cellStyle name="Salida 3 3 9 3 2 2" xfId="49036"/>
    <cellStyle name="Salida 3 3 9 3 2 3" xfId="49037"/>
    <cellStyle name="Salida 3 3 9 3 2 4" xfId="49038"/>
    <cellStyle name="Salida 3 3 9 3 3" xfId="49039"/>
    <cellStyle name="Salida 3 3 9 3 3 2" xfId="49040"/>
    <cellStyle name="Salida 3 3 9 3 3 3" xfId="49041"/>
    <cellStyle name="Salida 3 3 9 3 3 4" xfId="49042"/>
    <cellStyle name="Salida 3 3 9 3 4" xfId="49043"/>
    <cellStyle name="Salida 3 3 9 3 5" xfId="49044"/>
    <cellStyle name="Salida 3 3 9 3 6" xfId="49045"/>
    <cellStyle name="Salida 3 3 9 4" xfId="49046"/>
    <cellStyle name="Salida 3 3 9 5" xfId="49047"/>
    <cellStyle name="Salida 3 4" xfId="49048"/>
    <cellStyle name="Salida 3 4 10" xfId="49049"/>
    <cellStyle name="Salida 3 4 10 2" xfId="49050"/>
    <cellStyle name="Salida 3 4 10 2 2" xfId="49051"/>
    <cellStyle name="Salida 3 4 10 2 3" xfId="49052"/>
    <cellStyle name="Salida 3 4 10 2 4" xfId="49053"/>
    <cellStyle name="Salida 3 4 10 3" xfId="49054"/>
    <cellStyle name="Salida 3 4 10 3 2" xfId="49055"/>
    <cellStyle name="Salida 3 4 10 3 2 2" xfId="49056"/>
    <cellStyle name="Salida 3 4 10 3 2 3" xfId="49057"/>
    <cellStyle name="Salida 3 4 10 3 2 4" xfId="49058"/>
    <cellStyle name="Salida 3 4 10 3 3" xfId="49059"/>
    <cellStyle name="Salida 3 4 10 3 3 2" xfId="49060"/>
    <cellStyle name="Salida 3 4 10 3 3 3" xfId="49061"/>
    <cellStyle name="Salida 3 4 10 3 3 4" xfId="49062"/>
    <cellStyle name="Salida 3 4 10 3 4" xfId="49063"/>
    <cellStyle name="Salida 3 4 10 3 5" xfId="49064"/>
    <cellStyle name="Salida 3 4 10 3 6" xfId="49065"/>
    <cellStyle name="Salida 3 4 10 4" xfId="49066"/>
    <cellStyle name="Salida 3 4 10 5" xfId="49067"/>
    <cellStyle name="Salida 3 4 11" xfId="49068"/>
    <cellStyle name="Salida 3 4 11 2" xfId="49069"/>
    <cellStyle name="Salida 3 4 11 2 2" xfId="49070"/>
    <cellStyle name="Salida 3 4 11 2 3" xfId="49071"/>
    <cellStyle name="Salida 3 4 11 2 4" xfId="49072"/>
    <cellStyle name="Salida 3 4 11 3" xfId="49073"/>
    <cellStyle name="Salida 3 4 11 3 2" xfId="49074"/>
    <cellStyle name="Salida 3 4 11 3 2 2" xfId="49075"/>
    <cellStyle name="Salida 3 4 11 3 2 3" xfId="49076"/>
    <cellStyle name="Salida 3 4 11 3 2 4" xfId="49077"/>
    <cellStyle name="Salida 3 4 11 3 3" xfId="49078"/>
    <cellStyle name="Salida 3 4 11 3 3 2" xfId="49079"/>
    <cellStyle name="Salida 3 4 11 3 3 3" xfId="49080"/>
    <cellStyle name="Salida 3 4 11 3 3 4" xfId="49081"/>
    <cellStyle name="Salida 3 4 11 3 4" xfId="49082"/>
    <cellStyle name="Salida 3 4 11 3 5" xfId="49083"/>
    <cellStyle name="Salida 3 4 11 3 6" xfId="49084"/>
    <cellStyle name="Salida 3 4 11 4" xfId="49085"/>
    <cellStyle name="Salida 3 4 11 5" xfId="49086"/>
    <cellStyle name="Salida 3 4 12" xfId="49087"/>
    <cellStyle name="Salida 3 4 12 2" xfId="49088"/>
    <cellStyle name="Salida 3 4 12 2 2" xfId="49089"/>
    <cellStyle name="Salida 3 4 12 2 2 2" xfId="49090"/>
    <cellStyle name="Salida 3 4 12 2 2 3" xfId="49091"/>
    <cellStyle name="Salida 3 4 12 2 2 4" xfId="49092"/>
    <cellStyle name="Salida 3 4 12 2 3" xfId="49093"/>
    <cellStyle name="Salida 3 4 12 2 3 2" xfId="49094"/>
    <cellStyle name="Salida 3 4 12 2 3 3" xfId="49095"/>
    <cellStyle name="Salida 3 4 12 2 3 4" xfId="49096"/>
    <cellStyle name="Salida 3 4 12 2 4" xfId="49097"/>
    <cellStyle name="Salida 3 4 12 2 5" xfId="49098"/>
    <cellStyle name="Salida 3 4 12 2 6" xfId="49099"/>
    <cellStyle name="Salida 3 4 12 3" xfId="49100"/>
    <cellStyle name="Salida 3 4 12 3 2" xfId="49101"/>
    <cellStyle name="Salida 3 4 12 3 2 2" xfId="49102"/>
    <cellStyle name="Salida 3 4 12 3 2 3" xfId="49103"/>
    <cellStyle name="Salida 3 4 12 3 2 4" xfId="49104"/>
    <cellStyle name="Salida 3 4 12 3 3" xfId="49105"/>
    <cellStyle name="Salida 3 4 12 3 3 2" xfId="49106"/>
    <cellStyle name="Salida 3 4 12 3 3 3" xfId="49107"/>
    <cellStyle name="Salida 3 4 12 3 3 4" xfId="49108"/>
    <cellStyle name="Salida 3 4 12 3 4" xfId="49109"/>
    <cellStyle name="Salida 3 4 12 3 5" xfId="49110"/>
    <cellStyle name="Salida 3 4 12 3 6" xfId="49111"/>
    <cellStyle name="Salida 3 4 12 4" xfId="49112"/>
    <cellStyle name="Salida 3 4 12 5" xfId="49113"/>
    <cellStyle name="Salida 3 4 12 6" xfId="49114"/>
    <cellStyle name="Salida 3 4 13" xfId="49115"/>
    <cellStyle name="Salida 3 4 14" xfId="49116"/>
    <cellStyle name="Salida 3 4 2" xfId="49117"/>
    <cellStyle name="Salida 3 4 2 2" xfId="49118"/>
    <cellStyle name="Salida 3 4 2 2 2" xfId="49119"/>
    <cellStyle name="Salida 3 4 2 2 2 2" xfId="49120"/>
    <cellStyle name="Salida 3 4 2 2 2 2 2" xfId="49121"/>
    <cellStyle name="Salida 3 4 2 2 2 2 3" xfId="49122"/>
    <cellStyle name="Salida 3 4 2 2 2 2 4" xfId="49123"/>
    <cellStyle name="Salida 3 4 2 2 2 3" xfId="49124"/>
    <cellStyle name="Salida 3 4 2 2 2 3 2" xfId="49125"/>
    <cellStyle name="Salida 3 4 2 2 2 3 3" xfId="49126"/>
    <cellStyle name="Salida 3 4 2 2 2 3 4" xfId="49127"/>
    <cellStyle name="Salida 3 4 2 2 2 4" xfId="49128"/>
    <cellStyle name="Salida 3 4 2 2 2 5" xfId="49129"/>
    <cellStyle name="Salida 3 4 2 2 2 6" xfId="49130"/>
    <cellStyle name="Salida 3 4 2 2 3" xfId="49131"/>
    <cellStyle name="Salida 3 4 2 2 3 2" xfId="49132"/>
    <cellStyle name="Salida 3 4 2 2 3 2 2" xfId="49133"/>
    <cellStyle name="Salida 3 4 2 2 3 2 3" xfId="49134"/>
    <cellStyle name="Salida 3 4 2 2 3 2 4" xfId="49135"/>
    <cellStyle name="Salida 3 4 2 2 3 3" xfId="49136"/>
    <cellStyle name="Salida 3 4 2 2 3 3 2" xfId="49137"/>
    <cellStyle name="Salida 3 4 2 2 3 3 3" xfId="49138"/>
    <cellStyle name="Salida 3 4 2 2 3 3 4" xfId="49139"/>
    <cellStyle name="Salida 3 4 2 2 3 4" xfId="49140"/>
    <cellStyle name="Salida 3 4 2 2 3 5" xfId="49141"/>
    <cellStyle name="Salida 3 4 2 2 3 6" xfId="49142"/>
    <cellStyle name="Salida 3 4 2 2 4" xfId="49143"/>
    <cellStyle name="Salida 3 4 2 2 5" xfId="49144"/>
    <cellStyle name="Salida 3 4 2 2 6" xfId="49145"/>
    <cellStyle name="Salida 3 4 2 3" xfId="49146"/>
    <cellStyle name="Salida 3 4 2 4" xfId="49147"/>
    <cellStyle name="Salida 3 4 3" xfId="49148"/>
    <cellStyle name="Salida 3 4 3 2" xfId="49149"/>
    <cellStyle name="Salida 3 4 3 2 2" xfId="49150"/>
    <cellStyle name="Salida 3 4 3 2 2 2" xfId="49151"/>
    <cellStyle name="Salida 3 4 3 2 2 2 2" xfId="49152"/>
    <cellStyle name="Salida 3 4 3 2 2 2 3" xfId="49153"/>
    <cellStyle name="Salida 3 4 3 2 2 2 4" xfId="49154"/>
    <cellStyle name="Salida 3 4 3 2 2 3" xfId="49155"/>
    <cellStyle name="Salida 3 4 3 2 2 3 2" xfId="49156"/>
    <cellStyle name="Salida 3 4 3 2 2 3 3" xfId="49157"/>
    <cellStyle name="Salida 3 4 3 2 2 3 4" xfId="49158"/>
    <cellStyle name="Salida 3 4 3 2 2 4" xfId="49159"/>
    <cellStyle name="Salida 3 4 3 2 2 5" xfId="49160"/>
    <cellStyle name="Salida 3 4 3 2 2 6" xfId="49161"/>
    <cellStyle name="Salida 3 4 3 2 3" xfId="49162"/>
    <cellStyle name="Salida 3 4 3 2 3 2" xfId="49163"/>
    <cellStyle name="Salida 3 4 3 2 3 2 2" xfId="49164"/>
    <cellStyle name="Salida 3 4 3 2 3 2 3" xfId="49165"/>
    <cellStyle name="Salida 3 4 3 2 3 2 4" xfId="49166"/>
    <cellStyle name="Salida 3 4 3 2 3 3" xfId="49167"/>
    <cellStyle name="Salida 3 4 3 2 3 3 2" xfId="49168"/>
    <cellStyle name="Salida 3 4 3 2 3 3 3" xfId="49169"/>
    <cellStyle name="Salida 3 4 3 2 3 3 4" xfId="49170"/>
    <cellStyle name="Salida 3 4 3 2 3 4" xfId="49171"/>
    <cellStyle name="Salida 3 4 3 2 3 5" xfId="49172"/>
    <cellStyle name="Salida 3 4 3 2 3 6" xfId="49173"/>
    <cellStyle name="Salida 3 4 3 2 4" xfId="49174"/>
    <cellStyle name="Salida 3 4 3 2 5" xfId="49175"/>
    <cellStyle name="Salida 3 4 3 2 6" xfId="49176"/>
    <cellStyle name="Salida 3 4 3 3" xfId="49177"/>
    <cellStyle name="Salida 3 4 3 4" xfId="49178"/>
    <cellStyle name="Salida 3 4 4" xfId="49179"/>
    <cellStyle name="Salida 3 4 4 2" xfId="49180"/>
    <cellStyle name="Salida 3 4 4 2 2" xfId="49181"/>
    <cellStyle name="Salida 3 4 4 2 2 2" xfId="49182"/>
    <cellStyle name="Salida 3 4 4 2 2 2 2" xfId="49183"/>
    <cellStyle name="Salida 3 4 4 2 2 2 3" xfId="49184"/>
    <cellStyle name="Salida 3 4 4 2 2 2 4" xfId="49185"/>
    <cellStyle name="Salida 3 4 4 2 2 3" xfId="49186"/>
    <cellStyle name="Salida 3 4 4 2 2 3 2" xfId="49187"/>
    <cellStyle name="Salida 3 4 4 2 2 3 3" xfId="49188"/>
    <cellStyle name="Salida 3 4 4 2 2 3 4" xfId="49189"/>
    <cellStyle name="Salida 3 4 4 2 2 4" xfId="49190"/>
    <cellStyle name="Salida 3 4 4 2 2 5" xfId="49191"/>
    <cellStyle name="Salida 3 4 4 2 2 6" xfId="49192"/>
    <cellStyle name="Salida 3 4 4 2 3" xfId="49193"/>
    <cellStyle name="Salida 3 4 4 2 3 2" xfId="49194"/>
    <cellStyle name="Salida 3 4 4 2 3 2 2" xfId="49195"/>
    <cellStyle name="Salida 3 4 4 2 3 2 3" xfId="49196"/>
    <cellStyle name="Salida 3 4 4 2 3 2 4" xfId="49197"/>
    <cellStyle name="Salida 3 4 4 2 3 3" xfId="49198"/>
    <cellStyle name="Salida 3 4 4 2 3 3 2" xfId="49199"/>
    <cellStyle name="Salida 3 4 4 2 3 3 3" xfId="49200"/>
    <cellStyle name="Salida 3 4 4 2 3 3 4" xfId="49201"/>
    <cellStyle name="Salida 3 4 4 2 3 4" xfId="49202"/>
    <cellStyle name="Salida 3 4 4 2 3 5" xfId="49203"/>
    <cellStyle name="Salida 3 4 4 2 3 6" xfId="49204"/>
    <cellStyle name="Salida 3 4 4 2 4" xfId="49205"/>
    <cellStyle name="Salida 3 4 4 2 5" xfId="49206"/>
    <cellStyle name="Salida 3 4 4 2 6" xfId="49207"/>
    <cellStyle name="Salida 3 4 4 3" xfId="49208"/>
    <cellStyle name="Salida 3 4 4 4" xfId="49209"/>
    <cellStyle name="Salida 3 4 5" xfId="49210"/>
    <cellStyle name="Salida 3 4 5 2" xfId="49211"/>
    <cellStyle name="Salida 3 4 5 2 2" xfId="49212"/>
    <cellStyle name="Salida 3 4 5 2 3" xfId="49213"/>
    <cellStyle name="Salida 3 4 5 2 4" xfId="49214"/>
    <cellStyle name="Salida 3 4 5 3" xfId="49215"/>
    <cellStyle name="Salida 3 4 5 3 2" xfId="49216"/>
    <cellStyle name="Salida 3 4 5 3 2 2" xfId="49217"/>
    <cellStyle name="Salida 3 4 5 3 2 3" xfId="49218"/>
    <cellStyle name="Salida 3 4 5 3 2 4" xfId="49219"/>
    <cellStyle name="Salida 3 4 5 3 3" xfId="49220"/>
    <cellStyle name="Salida 3 4 5 3 3 2" xfId="49221"/>
    <cellStyle name="Salida 3 4 5 3 3 3" xfId="49222"/>
    <cellStyle name="Salida 3 4 5 3 3 4" xfId="49223"/>
    <cellStyle name="Salida 3 4 5 3 4" xfId="49224"/>
    <cellStyle name="Salida 3 4 5 3 5" xfId="49225"/>
    <cellStyle name="Salida 3 4 5 3 6" xfId="49226"/>
    <cellStyle name="Salida 3 4 5 4" xfId="49227"/>
    <cellStyle name="Salida 3 4 5 5" xfId="49228"/>
    <cellStyle name="Salida 3 4 6" xfId="49229"/>
    <cellStyle name="Salida 3 4 6 2" xfId="49230"/>
    <cellStyle name="Salida 3 4 6 2 2" xfId="49231"/>
    <cellStyle name="Salida 3 4 6 2 3" xfId="49232"/>
    <cellStyle name="Salida 3 4 6 2 4" xfId="49233"/>
    <cellStyle name="Salida 3 4 6 3" xfId="49234"/>
    <cellStyle name="Salida 3 4 6 3 2" xfId="49235"/>
    <cellStyle name="Salida 3 4 6 3 2 2" xfId="49236"/>
    <cellStyle name="Salida 3 4 6 3 2 3" xfId="49237"/>
    <cellStyle name="Salida 3 4 6 3 2 4" xfId="49238"/>
    <cellStyle name="Salida 3 4 6 3 3" xfId="49239"/>
    <cellStyle name="Salida 3 4 6 3 3 2" xfId="49240"/>
    <cellStyle name="Salida 3 4 6 3 3 3" xfId="49241"/>
    <cellStyle name="Salida 3 4 6 3 3 4" xfId="49242"/>
    <cellStyle name="Salida 3 4 6 3 4" xfId="49243"/>
    <cellStyle name="Salida 3 4 6 3 5" xfId="49244"/>
    <cellStyle name="Salida 3 4 6 3 6" xfId="49245"/>
    <cellStyle name="Salida 3 4 6 4" xfId="49246"/>
    <cellStyle name="Salida 3 4 6 5" xfId="49247"/>
    <cellStyle name="Salida 3 4 7" xfId="49248"/>
    <cellStyle name="Salida 3 4 7 2" xfId="49249"/>
    <cellStyle name="Salida 3 4 7 2 2" xfId="49250"/>
    <cellStyle name="Salida 3 4 7 2 3" xfId="49251"/>
    <cellStyle name="Salida 3 4 7 2 4" xfId="49252"/>
    <cellStyle name="Salida 3 4 7 3" xfId="49253"/>
    <cellStyle name="Salida 3 4 7 3 2" xfId="49254"/>
    <cellStyle name="Salida 3 4 7 3 2 2" xfId="49255"/>
    <cellStyle name="Salida 3 4 7 3 2 3" xfId="49256"/>
    <cellStyle name="Salida 3 4 7 3 2 4" xfId="49257"/>
    <cellStyle name="Salida 3 4 7 3 3" xfId="49258"/>
    <cellStyle name="Salida 3 4 7 3 3 2" xfId="49259"/>
    <cellStyle name="Salida 3 4 7 3 3 3" xfId="49260"/>
    <cellStyle name="Salida 3 4 7 3 3 4" xfId="49261"/>
    <cellStyle name="Salida 3 4 7 3 4" xfId="49262"/>
    <cellStyle name="Salida 3 4 7 3 5" xfId="49263"/>
    <cellStyle name="Salida 3 4 7 3 6" xfId="49264"/>
    <cellStyle name="Salida 3 4 7 4" xfId="49265"/>
    <cellStyle name="Salida 3 4 7 5" xfId="49266"/>
    <cellStyle name="Salida 3 4 8" xfId="49267"/>
    <cellStyle name="Salida 3 4 8 2" xfId="49268"/>
    <cellStyle name="Salida 3 4 8 2 2" xfId="49269"/>
    <cellStyle name="Salida 3 4 8 2 3" xfId="49270"/>
    <cellStyle name="Salida 3 4 8 2 4" xfId="49271"/>
    <cellStyle name="Salida 3 4 8 3" xfId="49272"/>
    <cellStyle name="Salida 3 4 8 3 2" xfId="49273"/>
    <cellStyle name="Salida 3 4 8 3 2 2" xfId="49274"/>
    <cellStyle name="Salida 3 4 8 3 2 3" xfId="49275"/>
    <cellStyle name="Salida 3 4 8 3 2 4" xfId="49276"/>
    <cellStyle name="Salida 3 4 8 3 3" xfId="49277"/>
    <cellStyle name="Salida 3 4 8 3 3 2" xfId="49278"/>
    <cellStyle name="Salida 3 4 8 3 3 3" xfId="49279"/>
    <cellStyle name="Salida 3 4 8 3 3 4" xfId="49280"/>
    <cellStyle name="Salida 3 4 8 3 4" xfId="49281"/>
    <cellStyle name="Salida 3 4 8 3 5" xfId="49282"/>
    <cellStyle name="Salida 3 4 8 3 6" xfId="49283"/>
    <cellStyle name="Salida 3 4 8 4" xfId="49284"/>
    <cellStyle name="Salida 3 4 8 5" xfId="49285"/>
    <cellStyle name="Salida 3 4 9" xfId="49286"/>
    <cellStyle name="Salida 3 4 9 2" xfId="49287"/>
    <cellStyle name="Salida 3 4 9 2 2" xfId="49288"/>
    <cellStyle name="Salida 3 4 9 2 3" xfId="49289"/>
    <cellStyle name="Salida 3 4 9 2 4" xfId="49290"/>
    <cellStyle name="Salida 3 4 9 3" xfId="49291"/>
    <cellStyle name="Salida 3 4 9 3 2" xfId="49292"/>
    <cellStyle name="Salida 3 4 9 3 2 2" xfId="49293"/>
    <cellStyle name="Salida 3 4 9 3 2 3" xfId="49294"/>
    <cellStyle name="Salida 3 4 9 3 2 4" xfId="49295"/>
    <cellStyle name="Salida 3 4 9 3 3" xfId="49296"/>
    <cellStyle name="Salida 3 4 9 3 3 2" xfId="49297"/>
    <cellStyle name="Salida 3 4 9 3 3 3" xfId="49298"/>
    <cellStyle name="Salida 3 4 9 3 3 4" xfId="49299"/>
    <cellStyle name="Salida 3 4 9 3 4" xfId="49300"/>
    <cellStyle name="Salida 3 4 9 3 5" xfId="49301"/>
    <cellStyle name="Salida 3 4 9 3 6" xfId="49302"/>
    <cellStyle name="Salida 3 4 9 4" xfId="49303"/>
    <cellStyle name="Salida 3 4 9 5" xfId="49304"/>
    <cellStyle name="Salida 3 5" xfId="49305"/>
    <cellStyle name="Salida 3 5 2" xfId="49306"/>
    <cellStyle name="Salida 3 5 2 2" xfId="49307"/>
    <cellStyle name="Salida 3 5 2 3" xfId="49308"/>
    <cellStyle name="Salida 3 5 2 4" xfId="49309"/>
    <cellStyle name="Salida 3 5 3" xfId="49310"/>
    <cellStyle name="Salida 3 5 3 2" xfId="49311"/>
    <cellStyle name="Salida 3 5 3 2 2" xfId="49312"/>
    <cellStyle name="Salida 3 5 3 2 3" xfId="49313"/>
    <cellStyle name="Salida 3 5 3 2 4" xfId="49314"/>
    <cellStyle name="Salida 3 5 3 3" xfId="49315"/>
    <cellStyle name="Salida 3 5 3 3 2" xfId="49316"/>
    <cellStyle name="Salida 3 5 3 3 3" xfId="49317"/>
    <cellStyle name="Salida 3 5 3 3 4" xfId="49318"/>
    <cellStyle name="Salida 3 5 3 4" xfId="49319"/>
    <cellStyle name="Salida 3 5 3 5" xfId="49320"/>
    <cellStyle name="Salida 3 5 3 6" xfId="49321"/>
    <cellStyle name="Salida 3 5 4" xfId="49322"/>
    <cellStyle name="Salida 3 5 5" xfId="49323"/>
    <cellStyle name="Salida 3 6" xfId="49324"/>
    <cellStyle name="Salida 3 6 2" xfId="49325"/>
    <cellStyle name="Salida 3 6 2 2" xfId="49326"/>
    <cellStyle name="Salida 3 6 2 2 2" xfId="49327"/>
    <cellStyle name="Salida 3 6 2 2 3" xfId="49328"/>
    <cellStyle name="Salida 3 6 2 2 4" xfId="49329"/>
    <cellStyle name="Salida 3 6 2 3" xfId="49330"/>
    <cellStyle name="Salida 3 6 2 3 2" xfId="49331"/>
    <cellStyle name="Salida 3 6 2 3 3" xfId="49332"/>
    <cellStyle name="Salida 3 6 2 3 4" xfId="49333"/>
    <cellStyle name="Salida 3 6 2 4" xfId="49334"/>
    <cellStyle name="Salida 3 6 2 5" xfId="49335"/>
    <cellStyle name="Salida 3 6 2 6" xfId="49336"/>
    <cellStyle name="Salida 3 6 3" xfId="49337"/>
    <cellStyle name="Salida 3 6 3 2" xfId="49338"/>
    <cellStyle name="Salida 3 6 3 2 2" xfId="49339"/>
    <cellStyle name="Salida 3 6 3 2 3" xfId="49340"/>
    <cellStyle name="Salida 3 6 3 2 4" xfId="49341"/>
    <cellStyle name="Salida 3 6 3 3" xfId="49342"/>
    <cellStyle name="Salida 3 6 3 3 2" xfId="49343"/>
    <cellStyle name="Salida 3 6 3 3 3" xfId="49344"/>
    <cellStyle name="Salida 3 6 3 3 4" xfId="49345"/>
    <cellStyle name="Salida 3 6 3 4" xfId="49346"/>
    <cellStyle name="Salida 3 6 3 5" xfId="49347"/>
    <cellStyle name="Salida 3 6 3 6" xfId="49348"/>
    <cellStyle name="Salida 3 6 4" xfId="49349"/>
    <cellStyle name="Salida 3 6 5" xfId="49350"/>
    <cellStyle name="Salida 3 6 6" xfId="49351"/>
    <cellStyle name="Salida 3 7" xfId="49352"/>
    <cellStyle name="Salida 3 8" xfId="49353"/>
    <cellStyle name="Salida 4" xfId="49354"/>
    <cellStyle name="Salida 4 2" xfId="49355"/>
    <cellStyle name="Salida 4 2 2" xfId="49356"/>
    <cellStyle name="Salida 4 2 2 10" xfId="49357"/>
    <cellStyle name="Salida 4 2 2 10 2" xfId="49358"/>
    <cellStyle name="Salida 4 2 2 10 2 2" xfId="49359"/>
    <cellStyle name="Salida 4 2 2 10 2 3" xfId="49360"/>
    <cellStyle name="Salida 4 2 2 10 2 4" xfId="49361"/>
    <cellStyle name="Salida 4 2 2 10 3" xfId="49362"/>
    <cellStyle name="Salida 4 2 2 10 3 2" xfId="49363"/>
    <cellStyle name="Salida 4 2 2 10 3 2 2" xfId="49364"/>
    <cellStyle name="Salida 4 2 2 10 3 2 3" xfId="49365"/>
    <cellStyle name="Salida 4 2 2 10 3 2 4" xfId="49366"/>
    <cellStyle name="Salida 4 2 2 10 3 3" xfId="49367"/>
    <cellStyle name="Salida 4 2 2 10 3 3 2" xfId="49368"/>
    <cellStyle name="Salida 4 2 2 10 3 3 3" xfId="49369"/>
    <cellStyle name="Salida 4 2 2 10 3 3 4" xfId="49370"/>
    <cellStyle name="Salida 4 2 2 10 3 4" xfId="49371"/>
    <cellStyle name="Salida 4 2 2 10 3 5" xfId="49372"/>
    <cellStyle name="Salida 4 2 2 10 3 6" xfId="49373"/>
    <cellStyle name="Salida 4 2 2 10 4" xfId="49374"/>
    <cellStyle name="Salida 4 2 2 10 5" xfId="49375"/>
    <cellStyle name="Salida 4 2 2 11" xfId="49376"/>
    <cellStyle name="Salida 4 2 2 11 2" xfId="49377"/>
    <cellStyle name="Salida 4 2 2 11 2 2" xfId="49378"/>
    <cellStyle name="Salida 4 2 2 11 2 3" xfId="49379"/>
    <cellStyle name="Salida 4 2 2 11 2 4" xfId="49380"/>
    <cellStyle name="Salida 4 2 2 11 3" xfId="49381"/>
    <cellStyle name="Salida 4 2 2 11 3 2" xfId="49382"/>
    <cellStyle name="Salida 4 2 2 11 3 2 2" xfId="49383"/>
    <cellStyle name="Salida 4 2 2 11 3 2 3" xfId="49384"/>
    <cellStyle name="Salida 4 2 2 11 3 2 4" xfId="49385"/>
    <cellStyle name="Salida 4 2 2 11 3 3" xfId="49386"/>
    <cellStyle name="Salida 4 2 2 11 3 3 2" xfId="49387"/>
    <cellStyle name="Salida 4 2 2 11 3 3 3" xfId="49388"/>
    <cellStyle name="Salida 4 2 2 11 3 3 4" xfId="49389"/>
    <cellStyle name="Salida 4 2 2 11 3 4" xfId="49390"/>
    <cellStyle name="Salida 4 2 2 11 3 5" xfId="49391"/>
    <cellStyle name="Salida 4 2 2 11 3 6" xfId="49392"/>
    <cellStyle name="Salida 4 2 2 11 4" xfId="49393"/>
    <cellStyle name="Salida 4 2 2 11 5" xfId="49394"/>
    <cellStyle name="Salida 4 2 2 12" xfId="49395"/>
    <cellStyle name="Salida 4 2 2 12 2" xfId="49396"/>
    <cellStyle name="Salida 4 2 2 12 2 2" xfId="49397"/>
    <cellStyle name="Salida 4 2 2 12 2 2 2" xfId="49398"/>
    <cellStyle name="Salida 4 2 2 12 2 2 3" xfId="49399"/>
    <cellStyle name="Salida 4 2 2 12 2 2 4" xfId="49400"/>
    <cellStyle name="Salida 4 2 2 12 2 3" xfId="49401"/>
    <cellStyle name="Salida 4 2 2 12 2 3 2" xfId="49402"/>
    <cellStyle name="Salida 4 2 2 12 2 3 3" xfId="49403"/>
    <cellStyle name="Salida 4 2 2 12 2 3 4" xfId="49404"/>
    <cellStyle name="Salida 4 2 2 12 2 4" xfId="49405"/>
    <cellStyle name="Salida 4 2 2 12 2 5" xfId="49406"/>
    <cellStyle name="Salida 4 2 2 12 2 6" xfId="49407"/>
    <cellStyle name="Salida 4 2 2 12 3" xfId="49408"/>
    <cellStyle name="Salida 4 2 2 12 3 2" xfId="49409"/>
    <cellStyle name="Salida 4 2 2 12 3 2 2" xfId="49410"/>
    <cellStyle name="Salida 4 2 2 12 3 2 3" xfId="49411"/>
    <cellStyle name="Salida 4 2 2 12 3 2 4" xfId="49412"/>
    <cellStyle name="Salida 4 2 2 12 3 3" xfId="49413"/>
    <cellStyle name="Salida 4 2 2 12 3 3 2" xfId="49414"/>
    <cellStyle name="Salida 4 2 2 12 3 3 3" xfId="49415"/>
    <cellStyle name="Salida 4 2 2 12 3 3 4" xfId="49416"/>
    <cellStyle name="Salida 4 2 2 12 3 4" xfId="49417"/>
    <cellStyle name="Salida 4 2 2 12 3 5" xfId="49418"/>
    <cellStyle name="Salida 4 2 2 12 3 6" xfId="49419"/>
    <cellStyle name="Salida 4 2 2 12 4" xfId="49420"/>
    <cellStyle name="Salida 4 2 2 12 5" xfId="49421"/>
    <cellStyle name="Salida 4 2 2 12 6" xfId="49422"/>
    <cellStyle name="Salida 4 2 2 13" xfId="49423"/>
    <cellStyle name="Salida 4 2 2 14" xfId="49424"/>
    <cellStyle name="Salida 4 2 2 2" xfId="49425"/>
    <cellStyle name="Salida 4 2 2 2 2" xfId="49426"/>
    <cellStyle name="Salida 4 2 2 2 2 2" xfId="49427"/>
    <cellStyle name="Salida 4 2 2 2 2 2 2" xfId="49428"/>
    <cellStyle name="Salida 4 2 2 2 2 2 2 2" xfId="49429"/>
    <cellStyle name="Salida 4 2 2 2 2 2 2 3" xfId="49430"/>
    <cellStyle name="Salida 4 2 2 2 2 2 2 4" xfId="49431"/>
    <cellStyle name="Salida 4 2 2 2 2 2 3" xfId="49432"/>
    <cellStyle name="Salida 4 2 2 2 2 2 3 2" xfId="49433"/>
    <cellStyle name="Salida 4 2 2 2 2 2 3 3" xfId="49434"/>
    <cellStyle name="Salida 4 2 2 2 2 2 3 4" xfId="49435"/>
    <cellStyle name="Salida 4 2 2 2 2 2 4" xfId="49436"/>
    <cellStyle name="Salida 4 2 2 2 2 2 5" xfId="49437"/>
    <cellStyle name="Salida 4 2 2 2 2 2 6" xfId="49438"/>
    <cellStyle name="Salida 4 2 2 2 2 3" xfId="49439"/>
    <cellStyle name="Salida 4 2 2 2 2 3 2" xfId="49440"/>
    <cellStyle name="Salida 4 2 2 2 2 3 2 2" xfId="49441"/>
    <cellStyle name="Salida 4 2 2 2 2 3 2 3" xfId="49442"/>
    <cellStyle name="Salida 4 2 2 2 2 3 2 4" xfId="49443"/>
    <cellStyle name="Salida 4 2 2 2 2 3 3" xfId="49444"/>
    <cellStyle name="Salida 4 2 2 2 2 3 3 2" xfId="49445"/>
    <cellStyle name="Salida 4 2 2 2 2 3 3 3" xfId="49446"/>
    <cellStyle name="Salida 4 2 2 2 2 3 3 4" xfId="49447"/>
    <cellStyle name="Salida 4 2 2 2 2 3 4" xfId="49448"/>
    <cellStyle name="Salida 4 2 2 2 2 3 5" xfId="49449"/>
    <cellStyle name="Salida 4 2 2 2 2 3 6" xfId="49450"/>
    <cellStyle name="Salida 4 2 2 2 2 4" xfId="49451"/>
    <cellStyle name="Salida 4 2 2 2 2 5" xfId="49452"/>
    <cellStyle name="Salida 4 2 2 2 2 6" xfId="49453"/>
    <cellStyle name="Salida 4 2 2 2 3" xfId="49454"/>
    <cellStyle name="Salida 4 2 2 2 4" xfId="49455"/>
    <cellStyle name="Salida 4 2 2 3" xfId="49456"/>
    <cellStyle name="Salida 4 2 2 3 2" xfId="49457"/>
    <cellStyle name="Salida 4 2 2 3 2 2" xfId="49458"/>
    <cellStyle name="Salida 4 2 2 3 2 2 2" xfId="49459"/>
    <cellStyle name="Salida 4 2 2 3 2 2 2 2" xfId="49460"/>
    <cellStyle name="Salida 4 2 2 3 2 2 2 3" xfId="49461"/>
    <cellStyle name="Salida 4 2 2 3 2 2 2 4" xfId="49462"/>
    <cellStyle name="Salida 4 2 2 3 2 2 3" xfId="49463"/>
    <cellStyle name="Salida 4 2 2 3 2 2 3 2" xfId="49464"/>
    <cellStyle name="Salida 4 2 2 3 2 2 3 3" xfId="49465"/>
    <cellStyle name="Salida 4 2 2 3 2 2 3 4" xfId="49466"/>
    <cellStyle name="Salida 4 2 2 3 2 2 4" xfId="49467"/>
    <cellStyle name="Salida 4 2 2 3 2 2 5" xfId="49468"/>
    <cellStyle name="Salida 4 2 2 3 2 2 6" xfId="49469"/>
    <cellStyle name="Salida 4 2 2 3 2 3" xfId="49470"/>
    <cellStyle name="Salida 4 2 2 3 2 3 2" xfId="49471"/>
    <cellStyle name="Salida 4 2 2 3 2 3 2 2" xfId="49472"/>
    <cellStyle name="Salida 4 2 2 3 2 3 2 3" xfId="49473"/>
    <cellStyle name="Salida 4 2 2 3 2 3 2 4" xfId="49474"/>
    <cellStyle name="Salida 4 2 2 3 2 3 3" xfId="49475"/>
    <cellStyle name="Salida 4 2 2 3 2 3 3 2" xfId="49476"/>
    <cellStyle name="Salida 4 2 2 3 2 3 3 3" xfId="49477"/>
    <cellStyle name="Salida 4 2 2 3 2 3 3 4" xfId="49478"/>
    <cellStyle name="Salida 4 2 2 3 2 3 4" xfId="49479"/>
    <cellStyle name="Salida 4 2 2 3 2 3 5" xfId="49480"/>
    <cellStyle name="Salida 4 2 2 3 2 3 6" xfId="49481"/>
    <cellStyle name="Salida 4 2 2 3 2 4" xfId="49482"/>
    <cellStyle name="Salida 4 2 2 3 2 5" xfId="49483"/>
    <cellStyle name="Salida 4 2 2 3 2 6" xfId="49484"/>
    <cellStyle name="Salida 4 2 2 3 3" xfId="49485"/>
    <cellStyle name="Salida 4 2 2 3 4" xfId="49486"/>
    <cellStyle name="Salida 4 2 2 4" xfId="49487"/>
    <cellStyle name="Salida 4 2 2 4 2" xfId="49488"/>
    <cellStyle name="Salida 4 2 2 4 2 2" xfId="49489"/>
    <cellStyle name="Salida 4 2 2 4 2 2 2" xfId="49490"/>
    <cellStyle name="Salida 4 2 2 4 2 2 2 2" xfId="49491"/>
    <cellStyle name="Salida 4 2 2 4 2 2 2 3" xfId="49492"/>
    <cellStyle name="Salida 4 2 2 4 2 2 2 4" xfId="49493"/>
    <cellStyle name="Salida 4 2 2 4 2 2 3" xfId="49494"/>
    <cellStyle name="Salida 4 2 2 4 2 2 3 2" xfId="49495"/>
    <cellStyle name="Salida 4 2 2 4 2 2 3 3" xfId="49496"/>
    <cellStyle name="Salida 4 2 2 4 2 2 3 4" xfId="49497"/>
    <cellStyle name="Salida 4 2 2 4 2 2 4" xfId="49498"/>
    <cellStyle name="Salida 4 2 2 4 2 2 5" xfId="49499"/>
    <cellStyle name="Salida 4 2 2 4 2 2 6" xfId="49500"/>
    <cellStyle name="Salida 4 2 2 4 2 3" xfId="49501"/>
    <cellStyle name="Salida 4 2 2 4 2 3 2" xfId="49502"/>
    <cellStyle name="Salida 4 2 2 4 2 3 2 2" xfId="49503"/>
    <cellStyle name="Salida 4 2 2 4 2 3 2 3" xfId="49504"/>
    <cellStyle name="Salida 4 2 2 4 2 3 2 4" xfId="49505"/>
    <cellStyle name="Salida 4 2 2 4 2 3 3" xfId="49506"/>
    <cellStyle name="Salida 4 2 2 4 2 3 3 2" xfId="49507"/>
    <cellStyle name="Salida 4 2 2 4 2 3 3 3" xfId="49508"/>
    <cellStyle name="Salida 4 2 2 4 2 3 3 4" xfId="49509"/>
    <cellStyle name="Salida 4 2 2 4 2 3 4" xfId="49510"/>
    <cellStyle name="Salida 4 2 2 4 2 3 5" xfId="49511"/>
    <cellStyle name="Salida 4 2 2 4 2 3 6" xfId="49512"/>
    <cellStyle name="Salida 4 2 2 4 2 4" xfId="49513"/>
    <cellStyle name="Salida 4 2 2 4 2 5" xfId="49514"/>
    <cellStyle name="Salida 4 2 2 4 2 6" xfId="49515"/>
    <cellStyle name="Salida 4 2 2 4 3" xfId="49516"/>
    <cellStyle name="Salida 4 2 2 4 4" xfId="49517"/>
    <cellStyle name="Salida 4 2 2 5" xfId="49518"/>
    <cellStyle name="Salida 4 2 2 5 2" xfId="49519"/>
    <cellStyle name="Salida 4 2 2 5 2 2" xfId="49520"/>
    <cellStyle name="Salida 4 2 2 5 2 3" xfId="49521"/>
    <cellStyle name="Salida 4 2 2 5 2 4" xfId="49522"/>
    <cellStyle name="Salida 4 2 2 5 3" xfId="49523"/>
    <cellStyle name="Salida 4 2 2 5 3 2" xfId="49524"/>
    <cellStyle name="Salida 4 2 2 5 3 2 2" xfId="49525"/>
    <cellStyle name="Salida 4 2 2 5 3 2 3" xfId="49526"/>
    <cellStyle name="Salida 4 2 2 5 3 2 4" xfId="49527"/>
    <cellStyle name="Salida 4 2 2 5 3 3" xfId="49528"/>
    <cellStyle name="Salida 4 2 2 5 3 3 2" xfId="49529"/>
    <cellStyle name="Salida 4 2 2 5 3 3 3" xfId="49530"/>
    <cellStyle name="Salida 4 2 2 5 3 3 4" xfId="49531"/>
    <cellStyle name="Salida 4 2 2 5 3 4" xfId="49532"/>
    <cellStyle name="Salida 4 2 2 5 3 5" xfId="49533"/>
    <cellStyle name="Salida 4 2 2 5 3 6" xfId="49534"/>
    <cellStyle name="Salida 4 2 2 5 4" xfId="49535"/>
    <cellStyle name="Salida 4 2 2 5 5" xfId="49536"/>
    <cellStyle name="Salida 4 2 2 6" xfId="49537"/>
    <cellStyle name="Salida 4 2 2 6 2" xfId="49538"/>
    <cellStyle name="Salida 4 2 2 6 2 2" xfId="49539"/>
    <cellStyle name="Salida 4 2 2 6 2 3" xfId="49540"/>
    <cellStyle name="Salida 4 2 2 6 2 4" xfId="49541"/>
    <cellStyle name="Salida 4 2 2 6 3" xfId="49542"/>
    <cellStyle name="Salida 4 2 2 6 3 2" xfId="49543"/>
    <cellStyle name="Salida 4 2 2 6 3 2 2" xfId="49544"/>
    <cellStyle name="Salida 4 2 2 6 3 2 3" xfId="49545"/>
    <cellStyle name="Salida 4 2 2 6 3 2 4" xfId="49546"/>
    <cellStyle name="Salida 4 2 2 6 3 3" xfId="49547"/>
    <cellStyle name="Salida 4 2 2 6 3 3 2" xfId="49548"/>
    <cellStyle name="Salida 4 2 2 6 3 3 3" xfId="49549"/>
    <cellStyle name="Salida 4 2 2 6 3 3 4" xfId="49550"/>
    <cellStyle name="Salida 4 2 2 6 3 4" xfId="49551"/>
    <cellStyle name="Salida 4 2 2 6 3 5" xfId="49552"/>
    <cellStyle name="Salida 4 2 2 6 3 6" xfId="49553"/>
    <cellStyle name="Salida 4 2 2 6 4" xfId="49554"/>
    <cellStyle name="Salida 4 2 2 6 5" xfId="49555"/>
    <cellStyle name="Salida 4 2 2 7" xfId="49556"/>
    <cellStyle name="Salida 4 2 2 7 2" xfId="49557"/>
    <cellStyle name="Salida 4 2 2 7 2 2" xfId="49558"/>
    <cellStyle name="Salida 4 2 2 7 2 3" xfId="49559"/>
    <cellStyle name="Salida 4 2 2 7 2 4" xfId="49560"/>
    <cellStyle name="Salida 4 2 2 7 3" xfId="49561"/>
    <cellStyle name="Salida 4 2 2 7 3 2" xfId="49562"/>
    <cellStyle name="Salida 4 2 2 7 3 2 2" xfId="49563"/>
    <cellStyle name="Salida 4 2 2 7 3 2 3" xfId="49564"/>
    <cellStyle name="Salida 4 2 2 7 3 2 4" xfId="49565"/>
    <cellStyle name="Salida 4 2 2 7 3 3" xfId="49566"/>
    <cellStyle name="Salida 4 2 2 7 3 3 2" xfId="49567"/>
    <cellStyle name="Salida 4 2 2 7 3 3 3" xfId="49568"/>
    <cellStyle name="Salida 4 2 2 7 3 3 4" xfId="49569"/>
    <cellStyle name="Salida 4 2 2 7 3 4" xfId="49570"/>
    <cellStyle name="Salida 4 2 2 7 3 5" xfId="49571"/>
    <cellStyle name="Salida 4 2 2 7 3 6" xfId="49572"/>
    <cellStyle name="Salida 4 2 2 7 4" xfId="49573"/>
    <cellStyle name="Salida 4 2 2 7 5" xfId="49574"/>
    <cellStyle name="Salida 4 2 2 8" xfId="49575"/>
    <cellStyle name="Salida 4 2 2 8 2" xfId="49576"/>
    <cellStyle name="Salida 4 2 2 8 2 2" xfId="49577"/>
    <cellStyle name="Salida 4 2 2 8 2 3" xfId="49578"/>
    <cellStyle name="Salida 4 2 2 8 2 4" xfId="49579"/>
    <cellStyle name="Salida 4 2 2 8 3" xfId="49580"/>
    <cellStyle name="Salida 4 2 2 8 3 2" xfId="49581"/>
    <cellStyle name="Salida 4 2 2 8 3 2 2" xfId="49582"/>
    <cellStyle name="Salida 4 2 2 8 3 2 3" xfId="49583"/>
    <cellStyle name="Salida 4 2 2 8 3 2 4" xfId="49584"/>
    <cellStyle name="Salida 4 2 2 8 3 3" xfId="49585"/>
    <cellStyle name="Salida 4 2 2 8 3 3 2" xfId="49586"/>
    <cellStyle name="Salida 4 2 2 8 3 3 3" xfId="49587"/>
    <cellStyle name="Salida 4 2 2 8 3 3 4" xfId="49588"/>
    <cellStyle name="Salida 4 2 2 8 3 4" xfId="49589"/>
    <cellStyle name="Salida 4 2 2 8 3 5" xfId="49590"/>
    <cellStyle name="Salida 4 2 2 8 3 6" xfId="49591"/>
    <cellStyle name="Salida 4 2 2 8 4" xfId="49592"/>
    <cellStyle name="Salida 4 2 2 8 5" xfId="49593"/>
    <cellStyle name="Salida 4 2 2 9" xfId="49594"/>
    <cellStyle name="Salida 4 2 2 9 2" xfId="49595"/>
    <cellStyle name="Salida 4 2 2 9 2 2" xfId="49596"/>
    <cellStyle name="Salida 4 2 2 9 2 3" xfId="49597"/>
    <cellStyle name="Salida 4 2 2 9 2 4" xfId="49598"/>
    <cellStyle name="Salida 4 2 2 9 3" xfId="49599"/>
    <cellStyle name="Salida 4 2 2 9 3 2" xfId="49600"/>
    <cellStyle name="Salida 4 2 2 9 3 2 2" xfId="49601"/>
    <cellStyle name="Salida 4 2 2 9 3 2 3" xfId="49602"/>
    <cellStyle name="Salida 4 2 2 9 3 2 4" xfId="49603"/>
    <cellStyle name="Salida 4 2 2 9 3 3" xfId="49604"/>
    <cellStyle name="Salida 4 2 2 9 3 3 2" xfId="49605"/>
    <cellStyle name="Salida 4 2 2 9 3 3 3" xfId="49606"/>
    <cellStyle name="Salida 4 2 2 9 3 3 4" xfId="49607"/>
    <cellStyle name="Salida 4 2 2 9 3 4" xfId="49608"/>
    <cellStyle name="Salida 4 2 2 9 3 5" xfId="49609"/>
    <cellStyle name="Salida 4 2 2 9 3 6" xfId="49610"/>
    <cellStyle name="Salida 4 2 2 9 4" xfId="49611"/>
    <cellStyle name="Salida 4 2 2 9 5" xfId="49612"/>
    <cellStyle name="Salida 4 2 3" xfId="49613"/>
    <cellStyle name="Salida 4 2 3 2" xfId="49614"/>
    <cellStyle name="Salida 4 2 3 2 2" xfId="49615"/>
    <cellStyle name="Salida 4 2 3 2 3" xfId="49616"/>
    <cellStyle name="Salida 4 2 3 2 4" xfId="49617"/>
    <cellStyle name="Salida 4 2 3 3" xfId="49618"/>
    <cellStyle name="Salida 4 2 3 3 2" xfId="49619"/>
    <cellStyle name="Salida 4 2 3 3 2 2" xfId="49620"/>
    <cellStyle name="Salida 4 2 3 3 2 3" xfId="49621"/>
    <cellStyle name="Salida 4 2 3 3 2 4" xfId="49622"/>
    <cellStyle name="Salida 4 2 3 3 3" xfId="49623"/>
    <cellStyle name="Salida 4 2 3 3 3 2" xfId="49624"/>
    <cellStyle name="Salida 4 2 3 3 3 3" xfId="49625"/>
    <cellStyle name="Salida 4 2 3 3 3 4" xfId="49626"/>
    <cellStyle name="Salida 4 2 3 3 4" xfId="49627"/>
    <cellStyle name="Salida 4 2 3 3 5" xfId="49628"/>
    <cellStyle name="Salida 4 2 3 3 6" xfId="49629"/>
    <cellStyle name="Salida 4 2 3 4" xfId="49630"/>
    <cellStyle name="Salida 4 2 3 5" xfId="49631"/>
    <cellStyle name="Salida 4 2 4" xfId="49632"/>
    <cellStyle name="Salida 4 2 4 2" xfId="49633"/>
    <cellStyle name="Salida 4 2 4 2 2" xfId="49634"/>
    <cellStyle name="Salida 4 2 4 2 2 2" xfId="49635"/>
    <cellStyle name="Salida 4 2 4 2 2 3" xfId="49636"/>
    <cellStyle name="Salida 4 2 4 2 2 4" xfId="49637"/>
    <cellStyle name="Salida 4 2 4 2 3" xfId="49638"/>
    <cellStyle name="Salida 4 2 4 2 3 2" xfId="49639"/>
    <cellStyle name="Salida 4 2 4 2 3 3" xfId="49640"/>
    <cellStyle name="Salida 4 2 4 2 3 4" xfId="49641"/>
    <cellStyle name="Salida 4 2 4 2 4" xfId="49642"/>
    <cellStyle name="Salida 4 2 4 2 5" xfId="49643"/>
    <cellStyle name="Salida 4 2 4 2 6" xfId="49644"/>
    <cellStyle name="Salida 4 2 4 3" xfId="49645"/>
    <cellStyle name="Salida 4 2 4 3 2" xfId="49646"/>
    <cellStyle name="Salida 4 2 4 3 2 2" xfId="49647"/>
    <cellStyle name="Salida 4 2 4 3 2 3" xfId="49648"/>
    <cellStyle name="Salida 4 2 4 3 2 4" xfId="49649"/>
    <cellStyle name="Salida 4 2 4 3 3" xfId="49650"/>
    <cellStyle name="Salida 4 2 4 3 3 2" xfId="49651"/>
    <cellStyle name="Salida 4 2 4 3 3 3" xfId="49652"/>
    <cellStyle name="Salida 4 2 4 3 3 4" xfId="49653"/>
    <cellStyle name="Salida 4 2 4 3 4" xfId="49654"/>
    <cellStyle name="Salida 4 2 4 3 5" xfId="49655"/>
    <cellStyle name="Salida 4 2 4 3 6" xfId="49656"/>
    <cellStyle name="Salida 4 2 4 4" xfId="49657"/>
    <cellStyle name="Salida 4 2 4 5" xfId="49658"/>
    <cellStyle name="Salida 4 2 4 6" xfId="49659"/>
    <cellStyle name="Salida 4 2 5" xfId="49660"/>
    <cellStyle name="Salida 4 2 6" xfId="49661"/>
    <cellStyle name="Salida 4 3" xfId="49662"/>
    <cellStyle name="Salida 4 3 10" xfId="49663"/>
    <cellStyle name="Salida 4 3 10 2" xfId="49664"/>
    <cellStyle name="Salida 4 3 10 2 2" xfId="49665"/>
    <cellStyle name="Salida 4 3 10 2 3" xfId="49666"/>
    <cellStyle name="Salida 4 3 10 2 4" xfId="49667"/>
    <cellStyle name="Salida 4 3 10 3" xfId="49668"/>
    <cellStyle name="Salida 4 3 10 3 2" xfId="49669"/>
    <cellStyle name="Salida 4 3 10 3 2 2" xfId="49670"/>
    <cellStyle name="Salida 4 3 10 3 2 3" xfId="49671"/>
    <cellStyle name="Salida 4 3 10 3 2 4" xfId="49672"/>
    <cellStyle name="Salida 4 3 10 3 3" xfId="49673"/>
    <cellStyle name="Salida 4 3 10 3 3 2" xfId="49674"/>
    <cellStyle name="Salida 4 3 10 3 3 3" xfId="49675"/>
    <cellStyle name="Salida 4 3 10 3 3 4" xfId="49676"/>
    <cellStyle name="Salida 4 3 10 3 4" xfId="49677"/>
    <cellStyle name="Salida 4 3 10 3 5" xfId="49678"/>
    <cellStyle name="Salida 4 3 10 3 6" xfId="49679"/>
    <cellStyle name="Salida 4 3 10 4" xfId="49680"/>
    <cellStyle name="Salida 4 3 10 5" xfId="49681"/>
    <cellStyle name="Salida 4 3 11" xfId="49682"/>
    <cellStyle name="Salida 4 3 11 2" xfId="49683"/>
    <cellStyle name="Salida 4 3 11 2 2" xfId="49684"/>
    <cellStyle name="Salida 4 3 11 2 3" xfId="49685"/>
    <cellStyle name="Salida 4 3 11 2 4" xfId="49686"/>
    <cellStyle name="Salida 4 3 11 3" xfId="49687"/>
    <cellStyle name="Salida 4 3 11 3 2" xfId="49688"/>
    <cellStyle name="Salida 4 3 11 3 2 2" xfId="49689"/>
    <cellStyle name="Salida 4 3 11 3 2 3" xfId="49690"/>
    <cellStyle name="Salida 4 3 11 3 2 4" xfId="49691"/>
    <cellStyle name="Salida 4 3 11 3 3" xfId="49692"/>
    <cellStyle name="Salida 4 3 11 3 3 2" xfId="49693"/>
    <cellStyle name="Salida 4 3 11 3 3 3" xfId="49694"/>
    <cellStyle name="Salida 4 3 11 3 3 4" xfId="49695"/>
    <cellStyle name="Salida 4 3 11 3 4" xfId="49696"/>
    <cellStyle name="Salida 4 3 11 3 5" xfId="49697"/>
    <cellStyle name="Salida 4 3 11 3 6" xfId="49698"/>
    <cellStyle name="Salida 4 3 11 4" xfId="49699"/>
    <cellStyle name="Salida 4 3 11 5" xfId="49700"/>
    <cellStyle name="Salida 4 3 12" xfId="49701"/>
    <cellStyle name="Salida 4 3 12 2" xfId="49702"/>
    <cellStyle name="Salida 4 3 12 2 2" xfId="49703"/>
    <cellStyle name="Salida 4 3 12 2 2 2" xfId="49704"/>
    <cellStyle name="Salida 4 3 12 2 2 3" xfId="49705"/>
    <cellStyle name="Salida 4 3 12 2 2 4" xfId="49706"/>
    <cellStyle name="Salida 4 3 12 2 3" xfId="49707"/>
    <cellStyle name="Salida 4 3 12 2 3 2" xfId="49708"/>
    <cellStyle name="Salida 4 3 12 2 3 3" xfId="49709"/>
    <cellStyle name="Salida 4 3 12 2 3 4" xfId="49710"/>
    <cellStyle name="Salida 4 3 12 2 4" xfId="49711"/>
    <cellStyle name="Salida 4 3 12 2 5" xfId="49712"/>
    <cellStyle name="Salida 4 3 12 2 6" xfId="49713"/>
    <cellStyle name="Salida 4 3 12 3" xfId="49714"/>
    <cellStyle name="Salida 4 3 12 3 2" xfId="49715"/>
    <cellStyle name="Salida 4 3 12 3 2 2" xfId="49716"/>
    <cellStyle name="Salida 4 3 12 3 2 3" xfId="49717"/>
    <cellStyle name="Salida 4 3 12 3 2 4" xfId="49718"/>
    <cellStyle name="Salida 4 3 12 3 3" xfId="49719"/>
    <cellStyle name="Salida 4 3 12 3 3 2" xfId="49720"/>
    <cellStyle name="Salida 4 3 12 3 3 3" xfId="49721"/>
    <cellStyle name="Salida 4 3 12 3 3 4" xfId="49722"/>
    <cellStyle name="Salida 4 3 12 3 4" xfId="49723"/>
    <cellStyle name="Salida 4 3 12 3 5" xfId="49724"/>
    <cellStyle name="Salida 4 3 12 3 6" xfId="49725"/>
    <cellStyle name="Salida 4 3 12 4" xfId="49726"/>
    <cellStyle name="Salida 4 3 12 5" xfId="49727"/>
    <cellStyle name="Salida 4 3 12 6" xfId="49728"/>
    <cellStyle name="Salida 4 3 13" xfId="49729"/>
    <cellStyle name="Salida 4 3 14" xfId="49730"/>
    <cellStyle name="Salida 4 3 2" xfId="49731"/>
    <cellStyle name="Salida 4 3 2 2" xfId="49732"/>
    <cellStyle name="Salida 4 3 2 2 2" xfId="49733"/>
    <cellStyle name="Salida 4 3 2 2 2 2" xfId="49734"/>
    <cellStyle name="Salida 4 3 2 2 2 2 2" xfId="49735"/>
    <cellStyle name="Salida 4 3 2 2 2 2 3" xfId="49736"/>
    <cellStyle name="Salida 4 3 2 2 2 2 4" xfId="49737"/>
    <cellStyle name="Salida 4 3 2 2 2 3" xfId="49738"/>
    <cellStyle name="Salida 4 3 2 2 2 3 2" xfId="49739"/>
    <cellStyle name="Salida 4 3 2 2 2 3 3" xfId="49740"/>
    <cellStyle name="Salida 4 3 2 2 2 3 4" xfId="49741"/>
    <cellStyle name="Salida 4 3 2 2 2 4" xfId="49742"/>
    <cellStyle name="Salida 4 3 2 2 2 5" xfId="49743"/>
    <cellStyle name="Salida 4 3 2 2 2 6" xfId="49744"/>
    <cellStyle name="Salida 4 3 2 2 3" xfId="49745"/>
    <cellStyle name="Salida 4 3 2 2 3 2" xfId="49746"/>
    <cellStyle name="Salida 4 3 2 2 3 2 2" xfId="49747"/>
    <cellStyle name="Salida 4 3 2 2 3 2 3" xfId="49748"/>
    <cellStyle name="Salida 4 3 2 2 3 2 4" xfId="49749"/>
    <cellStyle name="Salida 4 3 2 2 3 3" xfId="49750"/>
    <cellStyle name="Salida 4 3 2 2 3 3 2" xfId="49751"/>
    <cellStyle name="Salida 4 3 2 2 3 3 3" xfId="49752"/>
    <cellStyle name="Salida 4 3 2 2 3 3 4" xfId="49753"/>
    <cellStyle name="Salida 4 3 2 2 3 4" xfId="49754"/>
    <cellStyle name="Salida 4 3 2 2 3 5" xfId="49755"/>
    <cellStyle name="Salida 4 3 2 2 3 6" xfId="49756"/>
    <cellStyle name="Salida 4 3 2 2 4" xfId="49757"/>
    <cellStyle name="Salida 4 3 2 2 5" xfId="49758"/>
    <cellStyle name="Salida 4 3 2 2 6" xfId="49759"/>
    <cellStyle name="Salida 4 3 2 3" xfId="49760"/>
    <cellStyle name="Salida 4 3 2 4" xfId="49761"/>
    <cellStyle name="Salida 4 3 3" xfId="49762"/>
    <cellStyle name="Salida 4 3 3 2" xfId="49763"/>
    <cellStyle name="Salida 4 3 3 2 2" xfId="49764"/>
    <cellStyle name="Salida 4 3 3 2 2 2" xfId="49765"/>
    <cellStyle name="Salida 4 3 3 2 2 2 2" xfId="49766"/>
    <cellStyle name="Salida 4 3 3 2 2 2 3" xfId="49767"/>
    <cellStyle name="Salida 4 3 3 2 2 2 4" xfId="49768"/>
    <cellStyle name="Salida 4 3 3 2 2 3" xfId="49769"/>
    <cellStyle name="Salida 4 3 3 2 2 3 2" xfId="49770"/>
    <cellStyle name="Salida 4 3 3 2 2 3 3" xfId="49771"/>
    <cellStyle name="Salida 4 3 3 2 2 3 4" xfId="49772"/>
    <cellStyle name="Salida 4 3 3 2 2 4" xfId="49773"/>
    <cellStyle name="Salida 4 3 3 2 2 5" xfId="49774"/>
    <cellStyle name="Salida 4 3 3 2 2 6" xfId="49775"/>
    <cellStyle name="Salida 4 3 3 2 3" xfId="49776"/>
    <cellStyle name="Salida 4 3 3 2 3 2" xfId="49777"/>
    <cellStyle name="Salida 4 3 3 2 3 2 2" xfId="49778"/>
    <cellStyle name="Salida 4 3 3 2 3 2 3" xfId="49779"/>
    <cellStyle name="Salida 4 3 3 2 3 2 4" xfId="49780"/>
    <cellStyle name="Salida 4 3 3 2 3 3" xfId="49781"/>
    <cellStyle name="Salida 4 3 3 2 3 3 2" xfId="49782"/>
    <cellStyle name="Salida 4 3 3 2 3 3 3" xfId="49783"/>
    <cellStyle name="Salida 4 3 3 2 3 3 4" xfId="49784"/>
    <cellStyle name="Salida 4 3 3 2 3 4" xfId="49785"/>
    <cellStyle name="Salida 4 3 3 2 3 5" xfId="49786"/>
    <cellStyle name="Salida 4 3 3 2 3 6" xfId="49787"/>
    <cellStyle name="Salida 4 3 3 2 4" xfId="49788"/>
    <cellStyle name="Salida 4 3 3 2 5" xfId="49789"/>
    <cellStyle name="Salida 4 3 3 2 6" xfId="49790"/>
    <cellStyle name="Salida 4 3 3 3" xfId="49791"/>
    <cellStyle name="Salida 4 3 3 4" xfId="49792"/>
    <cellStyle name="Salida 4 3 4" xfId="49793"/>
    <cellStyle name="Salida 4 3 4 2" xfId="49794"/>
    <cellStyle name="Salida 4 3 4 2 2" xfId="49795"/>
    <cellStyle name="Salida 4 3 4 2 2 2" xfId="49796"/>
    <cellStyle name="Salida 4 3 4 2 2 2 2" xfId="49797"/>
    <cellStyle name="Salida 4 3 4 2 2 2 3" xfId="49798"/>
    <cellStyle name="Salida 4 3 4 2 2 2 4" xfId="49799"/>
    <cellStyle name="Salida 4 3 4 2 2 3" xfId="49800"/>
    <cellStyle name="Salida 4 3 4 2 2 3 2" xfId="49801"/>
    <cellStyle name="Salida 4 3 4 2 2 3 3" xfId="49802"/>
    <cellStyle name="Salida 4 3 4 2 2 3 4" xfId="49803"/>
    <cellStyle name="Salida 4 3 4 2 2 4" xfId="49804"/>
    <cellStyle name="Salida 4 3 4 2 2 5" xfId="49805"/>
    <cellStyle name="Salida 4 3 4 2 2 6" xfId="49806"/>
    <cellStyle name="Salida 4 3 4 2 3" xfId="49807"/>
    <cellStyle name="Salida 4 3 4 2 3 2" xfId="49808"/>
    <cellStyle name="Salida 4 3 4 2 3 2 2" xfId="49809"/>
    <cellStyle name="Salida 4 3 4 2 3 2 3" xfId="49810"/>
    <cellStyle name="Salida 4 3 4 2 3 2 4" xfId="49811"/>
    <cellStyle name="Salida 4 3 4 2 3 3" xfId="49812"/>
    <cellStyle name="Salida 4 3 4 2 3 3 2" xfId="49813"/>
    <cellStyle name="Salida 4 3 4 2 3 3 3" xfId="49814"/>
    <cellStyle name="Salida 4 3 4 2 3 3 4" xfId="49815"/>
    <cellStyle name="Salida 4 3 4 2 3 4" xfId="49816"/>
    <cellStyle name="Salida 4 3 4 2 3 5" xfId="49817"/>
    <cellStyle name="Salida 4 3 4 2 3 6" xfId="49818"/>
    <cellStyle name="Salida 4 3 4 2 4" xfId="49819"/>
    <cellStyle name="Salida 4 3 4 2 5" xfId="49820"/>
    <cellStyle name="Salida 4 3 4 2 6" xfId="49821"/>
    <cellStyle name="Salida 4 3 4 3" xfId="49822"/>
    <cellStyle name="Salida 4 3 4 4" xfId="49823"/>
    <cellStyle name="Salida 4 3 5" xfId="49824"/>
    <cellStyle name="Salida 4 3 5 2" xfId="49825"/>
    <cellStyle name="Salida 4 3 5 2 2" xfId="49826"/>
    <cellStyle name="Salida 4 3 5 2 3" xfId="49827"/>
    <cellStyle name="Salida 4 3 5 2 4" xfId="49828"/>
    <cellStyle name="Salida 4 3 5 3" xfId="49829"/>
    <cellStyle name="Salida 4 3 5 3 2" xfId="49830"/>
    <cellStyle name="Salida 4 3 5 3 2 2" xfId="49831"/>
    <cellStyle name="Salida 4 3 5 3 2 3" xfId="49832"/>
    <cellStyle name="Salida 4 3 5 3 2 4" xfId="49833"/>
    <cellStyle name="Salida 4 3 5 3 3" xfId="49834"/>
    <cellStyle name="Salida 4 3 5 3 3 2" xfId="49835"/>
    <cellStyle name="Salida 4 3 5 3 3 3" xfId="49836"/>
    <cellStyle name="Salida 4 3 5 3 3 4" xfId="49837"/>
    <cellStyle name="Salida 4 3 5 3 4" xfId="49838"/>
    <cellStyle name="Salida 4 3 5 3 5" xfId="49839"/>
    <cellStyle name="Salida 4 3 5 3 6" xfId="49840"/>
    <cellStyle name="Salida 4 3 5 4" xfId="49841"/>
    <cellStyle name="Salida 4 3 5 5" xfId="49842"/>
    <cellStyle name="Salida 4 3 6" xfId="49843"/>
    <cellStyle name="Salida 4 3 6 2" xfId="49844"/>
    <cellStyle name="Salida 4 3 6 2 2" xfId="49845"/>
    <cellStyle name="Salida 4 3 6 2 3" xfId="49846"/>
    <cellStyle name="Salida 4 3 6 2 4" xfId="49847"/>
    <cellStyle name="Salida 4 3 6 3" xfId="49848"/>
    <cellStyle name="Salida 4 3 6 3 2" xfId="49849"/>
    <cellStyle name="Salida 4 3 6 3 2 2" xfId="49850"/>
    <cellStyle name="Salida 4 3 6 3 2 3" xfId="49851"/>
    <cellStyle name="Salida 4 3 6 3 2 4" xfId="49852"/>
    <cellStyle name="Salida 4 3 6 3 3" xfId="49853"/>
    <cellStyle name="Salida 4 3 6 3 3 2" xfId="49854"/>
    <cellStyle name="Salida 4 3 6 3 3 3" xfId="49855"/>
    <cellStyle name="Salida 4 3 6 3 3 4" xfId="49856"/>
    <cellStyle name="Salida 4 3 6 3 4" xfId="49857"/>
    <cellStyle name="Salida 4 3 6 3 5" xfId="49858"/>
    <cellStyle name="Salida 4 3 6 3 6" xfId="49859"/>
    <cellStyle name="Salida 4 3 6 4" xfId="49860"/>
    <cellStyle name="Salida 4 3 6 5" xfId="49861"/>
    <cellStyle name="Salida 4 3 7" xfId="49862"/>
    <cellStyle name="Salida 4 3 7 2" xfId="49863"/>
    <cellStyle name="Salida 4 3 7 2 2" xfId="49864"/>
    <cellStyle name="Salida 4 3 7 2 3" xfId="49865"/>
    <cellStyle name="Salida 4 3 7 2 4" xfId="49866"/>
    <cellStyle name="Salida 4 3 7 3" xfId="49867"/>
    <cellStyle name="Salida 4 3 7 3 2" xfId="49868"/>
    <cellStyle name="Salida 4 3 7 3 2 2" xfId="49869"/>
    <cellStyle name="Salida 4 3 7 3 2 3" xfId="49870"/>
    <cellStyle name="Salida 4 3 7 3 2 4" xfId="49871"/>
    <cellStyle name="Salida 4 3 7 3 3" xfId="49872"/>
    <cellStyle name="Salida 4 3 7 3 3 2" xfId="49873"/>
    <cellStyle name="Salida 4 3 7 3 3 3" xfId="49874"/>
    <cellStyle name="Salida 4 3 7 3 3 4" xfId="49875"/>
    <cellStyle name="Salida 4 3 7 3 4" xfId="49876"/>
    <cellStyle name="Salida 4 3 7 3 5" xfId="49877"/>
    <cellStyle name="Salida 4 3 7 3 6" xfId="49878"/>
    <cellStyle name="Salida 4 3 7 4" xfId="49879"/>
    <cellStyle name="Salida 4 3 7 5" xfId="49880"/>
    <cellStyle name="Salida 4 3 8" xfId="49881"/>
    <cellStyle name="Salida 4 3 8 2" xfId="49882"/>
    <cellStyle name="Salida 4 3 8 2 2" xfId="49883"/>
    <cellStyle name="Salida 4 3 8 2 3" xfId="49884"/>
    <cellStyle name="Salida 4 3 8 2 4" xfId="49885"/>
    <cellStyle name="Salida 4 3 8 3" xfId="49886"/>
    <cellStyle name="Salida 4 3 8 3 2" xfId="49887"/>
    <cellStyle name="Salida 4 3 8 3 2 2" xfId="49888"/>
    <cellStyle name="Salida 4 3 8 3 2 3" xfId="49889"/>
    <cellStyle name="Salida 4 3 8 3 2 4" xfId="49890"/>
    <cellStyle name="Salida 4 3 8 3 3" xfId="49891"/>
    <cellStyle name="Salida 4 3 8 3 3 2" xfId="49892"/>
    <cellStyle name="Salida 4 3 8 3 3 3" xfId="49893"/>
    <cellStyle name="Salida 4 3 8 3 3 4" xfId="49894"/>
    <cellStyle name="Salida 4 3 8 3 4" xfId="49895"/>
    <cellStyle name="Salida 4 3 8 3 5" xfId="49896"/>
    <cellStyle name="Salida 4 3 8 3 6" xfId="49897"/>
    <cellStyle name="Salida 4 3 8 4" xfId="49898"/>
    <cellStyle name="Salida 4 3 8 5" xfId="49899"/>
    <cellStyle name="Salida 4 3 9" xfId="49900"/>
    <cellStyle name="Salida 4 3 9 2" xfId="49901"/>
    <cellStyle name="Salida 4 3 9 2 2" xfId="49902"/>
    <cellStyle name="Salida 4 3 9 2 3" xfId="49903"/>
    <cellStyle name="Salida 4 3 9 2 4" xfId="49904"/>
    <cellStyle name="Salida 4 3 9 3" xfId="49905"/>
    <cellStyle name="Salida 4 3 9 3 2" xfId="49906"/>
    <cellStyle name="Salida 4 3 9 3 2 2" xfId="49907"/>
    <cellStyle name="Salida 4 3 9 3 2 3" xfId="49908"/>
    <cellStyle name="Salida 4 3 9 3 2 4" xfId="49909"/>
    <cellStyle name="Salida 4 3 9 3 3" xfId="49910"/>
    <cellStyle name="Salida 4 3 9 3 3 2" xfId="49911"/>
    <cellStyle name="Salida 4 3 9 3 3 3" xfId="49912"/>
    <cellStyle name="Salida 4 3 9 3 3 4" xfId="49913"/>
    <cellStyle name="Salida 4 3 9 3 4" xfId="49914"/>
    <cellStyle name="Salida 4 3 9 3 5" xfId="49915"/>
    <cellStyle name="Salida 4 3 9 3 6" xfId="49916"/>
    <cellStyle name="Salida 4 3 9 4" xfId="49917"/>
    <cellStyle name="Salida 4 3 9 5" xfId="49918"/>
    <cellStyle name="Salida 4 4" xfId="49919"/>
    <cellStyle name="Salida 4 4 10" xfId="49920"/>
    <cellStyle name="Salida 4 4 10 2" xfId="49921"/>
    <cellStyle name="Salida 4 4 10 2 2" xfId="49922"/>
    <cellStyle name="Salida 4 4 10 2 3" xfId="49923"/>
    <cellStyle name="Salida 4 4 10 2 4" xfId="49924"/>
    <cellStyle name="Salida 4 4 10 3" xfId="49925"/>
    <cellStyle name="Salida 4 4 10 3 2" xfId="49926"/>
    <cellStyle name="Salida 4 4 10 3 2 2" xfId="49927"/>
    <cellStyle name="Salida 4 4 10 3 2 3" xfId="49928"/>
    <cellStyle name="Salida 4 4 10 3 2 4" xfId="49929"/>
    <cellStyle name="Salida 4 4 10 3 3" xfId="49930"/>
    <cellStyle name="Salida 4 4 10 3 3 2" xfId="49931"/>
    <cellStyle name="Salida 4 4 10 3 3 3" xfId="49932"/>
    <cellStyle name="Salida 4 4 10 3 3 4" xfId="49933"/>
    <cellStyle name="Salida 4 4 10 3 4" xfId="49934"/>
    <cellStyle name="Salida 4 4 10 3 5" xfId="49935"/>
    <cellStyle name="Salida 4 4 10 3 6" xfId="49936"/>
    <cellStyle name="Salida 4 4 10 4" xfId="49937"/>
    <cellStyle name="Salida 4 4 10 5" xfId="49938"/>
    <cellStyle name="Salida 4 4 11" xfId="49939"/>
    <cellStyle name="Salida 4 4 11 2" xfId="49940"/>
    <cellStyle name="Salida 4 4 11 2 2" xfId="49941"/>
    <cellStyle name="Salida 4 4 11 2 3" xfId="49942"/>
    <cellStyle name="Salida 4 4 11 2 4" xfId="49943"/>
    <cellStyle name="Salida 4 4 11 3" xfId="49944"/>
    <cellStyle name="Salida 4 4 11 3 2" xfId="49945"/>
    <cellStyle name="Salida 4 4 11 3 2 2" xfId="49946"/>
    <cellStyle name="Salida 4 4 11 3 2 3" xfId="49947"/>
    <cellStyle name="Salida 4 4 11 3 2 4" xfId="49948"/>
    <cellStyle name="Salida 4 4 11 3 3" xfId="49949"/>
    <cellStyle name="Salida 4 4 11 3 3 2" xfId="49950"/>
    <cellStyle name="Salida 4 4 11 3 3 3" xfId="49951"/>
    <cellStyle name="Salida 4 4 11 3 3 4" xfId="49952"/>
    <cellStyle name="Salida 4 4 11 3 4" xfId="49953"/>
    <cellStyle name="Salida 4 4 11 3 5" xfId="49954"/>
    <cellStyle name="Salida 4 4 11 3 6" xfId="49955"/>
    <cellStyle name="Salida 4 4 11 4" xfId="49956"/>
    <cellStyle name="Salida 4 4 11 5" xfId="49957"/>
    <cellStyle name="Salida 4 4 12" xfId="49958"/>
    <cellStyle name="Salida 4 4 12 2" xfId="49959"/>
    <cellStyle name="Salida 4 4 12 2 2" xfId="49960"/>
    <cellStyle name="Salida 4 4 12 2 2 2" xfId="49961"/>
    <cellStyle name="Salida 4 4 12 2 2 3" xfId="49962"/>
    <cellStyle name="Salida 4 4 12 2 2 4" xfId="49963"/>
    <cellStyle name="Salida 4 4 12 2 3" xfId="49964"/>
    <cellStyle name="Salida 4 4 12 2 3 2" xfId="49965"/>
    <cellStyle name="Salida 4 4 12 2 3 3" xfId="49966"/>
    <cellStyle name="Salida 4 4 12 2 3 4" xfId="49967"/>
    <cellStyle name="Salida 4 4 12 2 4" xfId="49968"/>
    <cellStyle name="Salida 4 4 12 2 5" xfId="49969"/>
    <cellStyle name="Salida 4 4 12 2 6" xfId="49970"/>
    <cellStyle name="Salida 4 4 12 3" xfId="49971"/>
    <cellStyle name="Salida 4 4 12 3 2" xfId="49972"/>
    <cellStyle name="Salida 4 4 12 3 2 2" xfId="49973"/>
    <cellStyle name="Salida 4 4 12 3 2 3" xfId="49974"/>
    <cellStyle name="Salida 4 4 12 3 2 4" xfId="49975"/>
    <cellStyle name="Salida 4 4 12 3 3" xfId="49976"/>
    <cellStyle name="Salida 4 4 12 3 3 2" xfId="49977"/>
    <cellStyle name="Salida 4 4 12 3 3 3" xfId="49978"/>
    <cellStyle name="Salida 4 4 12 3 3 4" xfId="49979"/>
    <cellStyle name="Salida 4 4 12 3 4" xfId="49980"/>
    <cellStyle name="Salida 4 4 12 3 5" xfId="49981"/>
    <cellStyle name="Salida 4 4 12 3 6" xfId="49982"/>
    <cellStyle name="Salida 4 4 12 4" xfId="49983"/>
    <cellStyle name="Salida 4 4 12 5" xfId="49984"/>
    <cellStyle name="Salida 4 4 12 6" xfId="49985"/>
    <cellStyle name="Salida 4 4 13" xfId="49986"/>
    <cellStyle name="Salida 4 4 14" xfId="49987"/>
    <cellStyle name="Salida 4 4 2" xfId="49988"/>
    <cellStyle name="Salida 4 4 2 2" xfId="49989"/>
    <cellStyle name="Salida 4 4 2 2 2" xfId="49990"/>
    <cellStyle name="Salida 4 4 2 2 2 2" xfId="49991"/>
    <cellStyle name="Salida 4 4 2 2 2 2 2" xfId="49992"/>
    <cellStyle name="Salida 4 4 2 2 2 2 3" xfId="49993"/>
    <cellStyle name="Salida 4 4 2 2 2 2 4" xfId="49994"/>
    <cellStyle name="Salida 4 4 2 2 2 3" xfId="49995"/>
    <cellStyle name="Salida 4 4 2 2 2 3 2" xfId="49996"/>
    <cellStyle name="Salida 4 4 2 2 2 3 3" xfId="49997"/>
    <cellStyle name="Salida 4 4 2 2 2 3 4" xfId="49998"/>
    <cellStyle name="Salida 4 4 2 2 2 4" xfId="49999"/>
    <cellStyle name="Salida 4 4 2 2 2 5" xfId="50000"/>
    <cellStyle name="Salida 4 4 2 2 2 6" xfId="50001"/>
    <cellStyle name="Salida 4 4 2 2 3" xfId="50002"/>
    <cellStyle name="Salida 4 4 2 2 3 2" xfId="50003"/>
    <cellStyle name="Salida 4 4 2 2 3 2 2" xfId="50004"/>
    <cellStyle name="Salida 4 4 2 2 3 2 3" xfId="50005"/>
    <cellStyle name="Salida 4 4 2 2 3 2 4" xfId="50006"/>
    <cellStyle name="Salida 4 4 2 2 3 3" xfId="50007"/>
    <cellStyle name="Salida 4 4 2 2 3 3 2" xfId="50008"/>
    <cellStyle name="Salida 4 4 2 2 3 3 3" xfId="50009"/>
    <cellStyle name="Salida 4 4 2 2 3 3 4" xfId="50010"/>
    <cellStyle name="Salida 4 4 2 2 3 4" xfId="50011"/>
    <cellStyle name="Salida 4 4 2 2 3 5" xfId="50012"/>
    <cellStyle name="Salida 4 4 2 2 3 6" xfId="50013"/>
    <cellStyle name="Salida 4 4 2 2 4" xfId="50014"/>
    <cellStyle name="Salida 4 4 2 2 5" xfId="50015"/>
    <cellStyle name="Salida 4 4 2 2 6" xfId="50016"/>
    <cellStyle name="Salida 4 4 2 3" xfId="50017"/>
    <cellStyle name="Salida 4 4 2 4" xfId="50018"/>
    <cellStyle name="Salida 4 4 3" xfId="50019"/>
    <cellStyle name="Salida 4 4 3 2" xfId="50020"/>
    <cellStyle name="Salida 4 4 3 2 2" xfId="50021"/>
    <cellStyle name="Salida 4 4 3 2 2 2" xfId="50022"/>
    <cellStyle name="Salida 4 4 3 2 2 2 2" xfId="50023"/>
    <cellStyle name="Salida 4 4 3 2 2 2 3" xfId="50024"/>
    <cellStyle name="Salida 4 4 3 2 2 2 4" xfId="50025"/>
    <cellStyle name="Salida 4 4 3 2 2 3" xfId="50026"/>
    <cellStyle name="Salida 4 4 3 2 2 3 2" xfId="50027"/>
    <cellStyle name="Salida 4 4 3 2 2 3 3" xfId="50028"/>
    <cellStyle name="Salida 4 4 3 2 2 3 4" xfId="50029"/>
    <cellStyle name="Salida 4 4 3 2 2 4" xfId="50030"/>
    <cellStyle name="Salida 4 4 3 2 2 5" xfId="50031"/>
    <cellStyle name="Salida 4 4 3 2 2 6" xfId="50032"/>
    <cellStyle name="Salida 4 4 3 2 3" xfId="50033"/>
    <cellStyle name="Salida 4 4 3 2 3 2" xfId="50034"/>
    <cellStyle name="Salida 4 4 3 2 3 2 2" xfId="50035"/>
    <cellStyle name="Salida 4 4 3 2 3 2 3" xfId="50036"/>
    <cellStyle name="Salida 4 4 3 2 3 2 4" xfId="50037"/>
    <cellStyle name="Salida 4 4 3 2 3 3" xfId="50038"/>
    <cellStyle name="Salida 4 4 3 2 3 3 2" xfId="50039"/>
    <cellStyle name="Salida 4 4 3 2 3 3 3" xfId="50040"/>
    <cellStyle name="Salida 4 4 3 2 3 3 4" xfId="50041"/>
    <cellStyle name="Salida 4 4 3 2 3 4" xfId="50042"/>
    <cellStyle name="Salida 4 4 3 2 3 5" xfId="50043"/>
    <cellStyle name="Salida 4 4 3 2 3 6" xfId="50044"/>
    <cellStyle name="Salida 4 4 3 2 4" xfId="50045"/>
    <cellStyle name="Salida 4 4 3 2 5" xfId="50046"/>
    <cellStyle name="Salida 4 4 3 2 6" xfId="50047"/>
    <cellStyle name="Salida 4 4 3 3" xfId="50048"/>
    <cellStyle name="Salida 4 4 3 4" xfId="50049"/>
    <cellStyle name="Salida 4 4 4" xfId="50050"/>
    <cellStyle name="Salida 4 4 4 2" xfId="50051"/>
    <cellStyle name="Salida 4 4 4 2 2" xfId="50052"/>
    <cellStyle name="Salida 4 4 4 2 2 2" xfId="50053"/>
    <cellStyle name="Salida 4 4 4 2 2 2 2" xfId="50054"/>
    <cellStyle name="Salida 4 4 4 2 2 2 3" xfId="50055"/>
    <cellStyle name="Salida 4 4 4 2 2 2 4" xfId="50056"/>
    <cellStyle name="Salida 4 4 4 2 2 3" xfId="50057"/>
    <cellStyle name="Salida 4 4 4 2 2 3 2" xfId="50058"/>
    <cellStyle name="Salida 4 4 4 2 2 3 3" xfId="50059"/>
    <cellStyle name="Salida 4 4 4 2 2 3 4" xfId="50060"/>
    <cellStyle name="Salida 4 4 4 2 2 4" xfId="50061"/>
    <cellStyle name="Salida 4 4 4 2 2 5" xfId="50062"/>
    <cellStyle name="Salida 4 4 4 2 2 6" xfId="50063"/>
    <cellStyle name="Salida 4 4 4 2 3" xfId="50064"/>
    <cellStyle name="Salida 4 4 4 2 3 2" xfId="50065"/>
    <cellStyle name="Salida 4 4 4 2 3 2 2" xfId="50066"/>
    <cellStyle name="Salida 4 4 4 2 3 2 3" xfId="50067"/>
    <cellStyle name="Salida 4 4 4 2 3 2 4" xfId="50068"/>
    <cellStyle name="Salida 4 4 4 2 3 3" xfId="50069"/>
    <cellStyle name="Salida 4 4 4 2 3 3 2" xfId="50070"/>
    <cellStyle name="Salida 4 4 4 2 3 3 3" xfId="50071"/>
    <cellStyle name="Salida 4 4 4 2 3 3 4" xfId="50072"/>
    <cellStyle name="Salida 4 4 4 2 3 4" xfId="50073"/>
    <cellStyle name="Salida 4 4 4 2 3 5" xfId="50074"/>
    <cellStyle name="Salida 4 4 4 2 3 6" xfId="50075"/>
    <cellStyle name="Salida 4 4 4 2 4" xfId="50076"/>
    <cellStyle name="Salida 4 4 4 2 5" xfId="50077"/>
    <cellStyle name="Salida 4 4 4 2 6" xfId="50078"/>
    <cellStyle name="Salida 4 4 4 3" xfId="50079"/>
    <cellStyle name="Salida 4 4 4 4" xfId="50080"/>
    <cellStyle name="Salida 4 4 5" xfId="50081"/>
    <cellStyle name="Salida 4 4 5 2" xfId="50082"/>
    <cellStyle name="Salida 4 4 5 2 2" xfId="50083"/>
    <cellStyle name="Salida 4 4 5 2 3" xfId="50084"/>
    <cellStyle name="Salida 4 4 5 2 4" xfId="50085"/>
    <cellStyle name="Salida 4 4 5 3" xfId="50086"/>
    <cellStyle name="Salida 4 4 5 3 2" xfId="50087"/>
    <cellStyle name="Salida 4 4 5 3 2 2" xfId="50088"/>
    <cellStyle name="Salida 4 4 5 3 2 3" xfId="50089"/>
    <cellStyle name="Salida 4 4 5 3 2 4" xfId="50090"/>
    <cellStyle name="Salida 4 4 5 3 3" xfId="50091"/>
    <cellStyle name="Salida 4 4 5 3 3 2" xfId="50092"/>
    <cellStyle name="Salida 4 4 5 3 3 3" xfId="50093"/>
    <cellStyle name="Salida 4 4 5 3 3 4" xfId="50094"/>
    <cellStyle name="Salida 4 4 5 3 4" xfId="50095"/>
    <cellStyle name="Salida 4 4 5 3 5" xfId="50096"/>
    <cellStyle name="Salida 4 4 5 3 6" xfId="50097"/>
    <cellStyle name="Salida 4 4 5 4" xfId="50098"/>
    <cellStyle name="Salida 4 4 5 5" xfId="50099"/>
    <cellStyle name="Salida 4 4 6" xfId="50100"/>
    <cellStyle name="Salida 4 4 6 2" xfId="50101"/>
    <cellStyle name="Salida 4 4 6 2 2" xfId="50102"/>
    <cellStyle name="Salida 4 4 6 2 3" xfId="50103"/>
    <cellStyle name="Salida 4 4 6 2 4" xfId="50104"/>
    <cellStyle name="Salida 4 4 6 3" xfId="50105"/>
    <cellStyle name="Salida 4 4 6 3 2" xfId="50106"/>
    <cellStyle name="Salida 4 4 6 3 2 2" xfId="50107"/>
    <cellStyle name="Salida 4 4 6 3 2 3" xfId="50108"/>
    <cellStyle name="Salida 4 4 6 3 2 4" xfId="50109"/>
    <cellStyle name="Salida 4 4 6 3 3" xfId="50110"/>
    <cellStyle name="Salida 4 4 6 3 3 2" xfId="50111"/>
    <cellStyle name="Salida 4 4 6 3 3 3" xfId="50112"/>
    <cellStyle name="Salida 4 4 6 3 3 4" xfId="50113"/>
    <cellStyle name="Salida 4 4 6 3 4" xfId="50114"/>
    <cellStyle name="Salida 4 4 6 3 5" xfId="50115"/>
    <cellStyle name="Salida 4 4 6 3 6" xfId="50116"/>
    <cellStyle name="Salida 4 4 6 4" xfId="50117"/>
    <cellStyle name="Salida 4 4 6 5" xfId="50118"/>
    <cellStyle name="Salida 4 4 7" xfId="50119"/>
    <cellStyle name="Salida 4 4 7 2" xfId="50120"/>
    <cellStyle name="Salida 4 4 7 2 2" xfId="50121"/>
    <cellStyle name="Salida 4 4 7 2 3" xfId="50122"/>
    <cellStyle name="Salida 4 4 7 2 4" xfId="50123"/>
    <cellStyle name="Salida 4 4 7 3" xfId="50124"/>
    <cellStyle name="Salida 4 4 7 3 2" xfId="50125"/>
    <cellStyle name="Salida 4 4 7 3 2 2" xfId="50126"/>
    <cellStyle name="Salida 4 4 7 3 2 3" xfId="50127"/>
    <cellStyle name="Salida 4 4 7 3 2 4" xfId="50128"/>
    <cellStyle name="Salida 4 4 7 3 3" xfId="50129"/>
    <cellStyle name="Salida 4 4 7 3 3 2" xfId="50130"/>
    <cellStyle name="Salida 4 4 7 3 3 3" xfId="50131"/>
    <cellStyle name="Salida 4 4 7 3 3 4" xfId="50132"/>
    <cellStyle name="Salida 4 4 7 3 4" xfId="50133"/>
    <cellStyle name="Salida 4 4 7 3 5" xfId="50134"/>
    <cellStyle name="Salida 4 4 7 3 6" xfId="50135"/>
    <cellStyle name="Salida 4 4 7 4" xfId="50136"/>
    <cellStyle name="Salida 4 4 7 5" xfId="50137"/>
    <cellStyle name="Salida 4 4 8" xfId="50138"/>
    <cellStyle name="Salida 4 4 8 2" xfId="50139"/>
    <cellStyle name="Salida 4 4 8 2 2" xfId="50140"/>
    <cellStyle name="Salida 4 4 8 2 3" xfId="50141"/>
    <cellStyle name="Salida 4 4 8 2 4" xfId="50142"/>
    <cellStyle name="Salida 4 4 8 3" xfId="50143"/>
    <cellStyle name="Salida 4 4 8 3 2" xfId="50144"/>
    <cellStyle name="Salida 4 4 8 3 2 2" xfId="50145"/>
    <cellStyle name="Salida 4 4 8 3 2 3" xfId="50146"/>
    <cellStyle name="Salida 4 4 8 3 2 4" xfId="50147"/>
    <cellStyle name="Salida 4 4 8 3 3" xfId="50148"/>
    <cellStyle name="Salida 4 4 8 3 3 2" xfId="50149"/>
    <cellStyle name="Salida 4 4 8 3 3 3" xfId="50150"/>
    <cellStyle name="Salida 4 4 8 3 3 4" xfId="50151"/>
    <cellStyle name="Salida 4 4 8 3 4" xfId="50152"/>
    <cellStyle name="Salida 4 4 8 3 5" xfId="50153"/>
    <cellStyle name="Salida 4 4 8 3 6" xfId="50154"/>
    <cellStyle name="Salida 4 4 8 4" xfId="50155"/>
    <cellStyle name="Salida 4 4 8 5" xfId="50156"/>
    <cellStyle name="Salida 4 4 9" xfId="50157"/>
    <cellStyle name="Salida 4 4 9 2" xfId="50158"/>
    <cellStyle name="Salida 4 4 9 2 2" xfId="50159"/>
    <cellStyle name="Salida 4 4 9 2 3" xfId="50160"/>
    <cellStyle name="Salida 4 4 9 2 4" xfId="50161"/>
    <cellStyle name="Salida 4 4 9 3" xfId="50162"/>
    <cellStyle name="Salida 4 4 9 3 2" xfId="50163"/>
    <cellStyle name="Salida 4 4 9 3 2 2" xfId="50164"/>
    <cellStyle name="Salida 4 4 9 3 2 3" xfId="50165"/>
    <cellStyle name="Salida 4 4 9 3 2 4" xfId="50166"/>
    <cellStyle name="Salida 4 4 9 3 3" xfId="50167"/>
    <cellStyle name="Salida 4 4 9 3 3 2" xfId="50168"/>
    <cellStyle name="Salida 4 4 9 3 3 3" xfId="50169"/>
    <cellStyle name="Salida 4 4 9 3 3 4" xfId="50170"/>
    <cellStyle name="Salida 4 4 9 3 4" xfId="50171"/>
    <cellStyle name="Salida 4 4 9 3 5" xfId="50172"/>
    <cellStyle name="Salida 4 4 9 3 6" xfId="50173"/>
    <cellStyle name="Salida 4 4 9 4" xfId="50174"/>
    <cellStyle name="Salida 4 4 9 5" xfId="50175"/>
    <cellStyle name="Salida 4 5" xfId="50176"/>
    <cellStyle name="Salida 4 5 2" xfId="50177"/>
    <cellStyle name="Salida 4 5 2 2" xfId="50178"/>
    <cellStyle name="Salida 4 5 2 3" xfId="50179"/>
    <cellStyle name="Salida 4 5 2 4" xfId="50180"/>
    <cellStyle name="Salida 4 5 3" xfId="50181"/>
    <cellStyle name="Salida 4 5 3 2" xfId="50182"/>
    <cellStyle name="Salida 4 5 3 2 2" xfId="50183"/>
    <cellStyle name="Salida 4 5 3 2 3" xfId="50184"/>
    <cellStyle name="Salida 4 5 3 2 4" xfId="50185"/>
    <cellStyle name="Salida 4 5 3 3" xfId="50186"/>
    <cellStyle name="Salida 4 5 3 3 2" xfId="50187"/>
    <cellStyle name="Salida 4 5 3 3 3" xfId="50188"/>
    <cellStyle name="Salida 4 5 3 3 4" xfId="50189"/>
    <cellStyle name="Salida 4 5 3 4" xfId="50190"/>
    <cellStyle name="Salida 4 5 3 5" xfId="50191"/>
    <cellStyle name="Salida 4 5 3 6" xfId="50192"/>
    <cellStyle name="Salida 4 5 4" xfId="50193"/>
    <cellStyle name="Salida 4 5 5" xfId="50194"/>
    <cellStyle name="Salida 4 6" xfId="50195"/>
    <cellStyle name="Salida 4 6 2" xfId="50196"/>
    <cellStyle name="Salida 4 6 2 2" xfId="50197"/>
    <cellStyle name="Salida 4 6 2 2 2" xfId="50198"/>
    <cellStyle name="Salida 4 6 2 2 3" xfId="50199"/>
    <cellStyle name="Salida 4 6 2 2 4" xfId="50200"/>
    <cellStyle name="Salida 4 6 2 3" xfId="50201"/>
    <cellStyle name="Salida 4 6 2 3 2" xfId="50202"/>
    <cellStyle name="Salida 4 6 2 3 3" xfId="50203"/>
    <cellStyle name="Salida 4 6 2 3 4" xfId="50204"/>
    <cellStyle name="Salida 4 6 2 4" xfId="50205"/>
    <cellStyle name="Salida 4 6 2 5" xfId="50206"/>
    <cellStyle name="Salida 4 6 2 6" xfId="50207"/>
    <cellStyle name="Salida 4 6 3" xfId="50208"/>
    <cellStyle name="Salida 4 6 3 2" xfId="50209"/>
    <cellStyle name="Salida 4 6 3 2 2" xfId="50210"/>
    <cellStyle name="Salida 4 6 3 2 3" xfId="50211"/>
    <cellStyle name="Salida 4 6 3 2 4" xfId="50212"/>
    <cellStyle name="Salida 4 6 3 3" xfId="50213"/>
    <cellStyle name="Salida 4 6 3 3 2" xfId="50214"/>
    <cellStyle name="Salida 4 6 3 3 3" xfId="50215"/>
    <cellStyle name="Salida 4 6 3 3 4" xfId="50216"/>
    <cellStyle name="Salida 4 6 3 4" xfId="50217"/>
    <cellStyle name="Salida 4 6 3 5" xfId="50218"/>
    <cellStyle name="Salida 4 6 3 6" xfId="50219"/>
    <cellStyle name="Salida 4 6 4" xfId="50220"/>
    <cellStyle name="Salida 4 6 5" xfId="50221"/>
    <cellStyle name="Salida 4 6 6" xfId="50222"/>
    <cellStyle name="Salida 4 7" xfId="50223"/>
    <cellStyle name="Salida 4 8" xfId="50224"/>
    <cellStyle name="Salida 5" xfId="50225"/>
    <cellStyle name="Salida 5 2" xfId="50226"/>
    <cellStyle name="Salida 5 2 2" xfId="50227"/>
    <cellStyle name="Salida 5 2 2 10" xfId="50228"/>
    <cellStyle name="Salida 5 2 2 10 2" xfId="50229"/>
    <cellStyle name="Salida 5 2 2 10 2 2" xfId="50230"/>
    <cellStyle name="Salida 5 2 2 10 2 3" xfId="50231"/>
    <cellStyle name="Salida 5 2 2 10 2 4" xfId="50232"/>
    <cellStyle name="Salida 5 2 2 10 3" xfId="50233"/>
    <cellStyle name="Salida 5 2 2 10 3 2" xfId="50234"/>
    <cellStyle name="Salida 5 2 2 10 3 2 2" xfId="50235"/>
    <cellStyle name="Salida 5 2 2 10 3 2 3" xfId="50236"/>
    <cellStyle name="Salida 5 2 2 10 3 2 4" xfId="50237"/>
    <cellStyle name="Salida 5 2 2 10 3 3" xfId="50238"/>
    <cellStyle name="Salida 5 2 2 10 3 3 2" xfId="50239"/>
    <cellStyle name="Salida 5 2 2 10 3 3 3" xfId="50240"/>
    <cellStyle name="Salida 5 2 2 10 3 3 4" xfId="50241"/>
    <cellStyle name="Salida 5 2 2 10 3 4" xfId="50242"/>
    <cellStyle name="Salida 5 2 2 10 3 5" xfId="50243"/>
    <cellStyle name="Salida 5 2 2 10 3 6" xfId="50244"/>
    <cellStyle name="Salida 5 2 2 10 4" xfId="50245"/>
    <cellStyle name="Salida 5 2 2 10 5" xfId="50246"/>
    <cellStyle name="Salida 5 2 2 11" xfId="50247"/>
    <cellStyle name="Salida 5 2 2 11 2" xfId="50248"/>
    <cellStyle name="Salida 5 2 2 11 2 2" xfId="50249"/>
    <cellStyle name="Salida 5 2 2 11 2 3" xfId="50250"/>
    <cellStyle name="Salida 5 2 2 11 2 4" xfId="50251"/>
    <cellStyle name="Salida 5 2 2 11 3" xfId="50252"/>
    <cellStyle name="Salida 5 2 2 11 3 2" xfId="50253"/>
    <cellStyle name="Salida 5 2 2 11 3 2 2" xfId="50254"/>
    <cellStyle name="Salida 5 2 2 11 3 2 3" xfId="50255"/>
    <cellStyle name="Salida 5 2 2 11 3 2 4" xfId="50256"/>
    <cellStyle name="Salida 5 2 2 11 3 3" xfId="50257"/>
    <cellStyle name="Salida 5 2 2 11 3 3 2" xfId="50258"/>
    <cellStyle name="Salida 5 2 2 11 3 3 3" xfId="50259"/>
    <cellStyle name="Salida 5 2 2 11 3 3 4" xfId="50260"/>
    <cellStyle name="Salida 5 2 2 11 3 4" xfId="50261"/>
    <cellStyle name="Salida 5 2 2 11 3 5" xfId="50262"/>
    <cellStyle name="Salida 5 2 2 11 3 6" xfId="50263"/>
    <cellStyle name="Salida 5 2 2 11 4" xfId="50264"/>
    <cellStyle name="Salida 5 2 2 11 5" xfId="50265"/>
    <cellStyle name="Salida 5 2 2 12" xfId="50266"/>
    <cellStyle name="Salida 5 2 2 12 2" xfId="50267"/>
    <cellStyle name="Salida 5 2 2 12 2 2" xfId="50268"/>
    <cellStyle name="Salida 5 2 2 12 2 2 2" xfId="50269"/>
    <cellStyle name="Salida 5 2 2 12 2 2 3" xfId="50270"/>
    <cellStyle name="Salida 5 2 2 12 2 2 4" xfId="50271"/>
    <cellStyle name="Salida 5 2 2 12 2 3" xfId="50272"/>
    <cellStyle name="Salida 5 2 2 12 2 3 2" xfId="50273"/>
    <cellStyle name="Salida 5 2 2 12 2 3 3" xfId="50274"/>
    <cellStyle name="Salida 5 2 2 12 2 3 4" xfId="50275"/>
    <cellStyle name="Salida 5 2 2 12 2 4" xfId="50276"/>
    <cellStyle name="Salida 5 2 2 12 2 5" xfId="50277"/>
    <cellStyle name="Salida 5 2 2 12 2 6" xfId="50278"/>
    <cellStyle name="Salida 5 2 2 12 3" xfId="50279"/>
    <cellStyle name="Salida 5 2 2 12 3 2" xfId="50280"/>
    <cellStyle name="Salida 5 2 2 12 3 2 2" xfId="50281"/>
    <cellStyle name="Salida 5 2 2 12 3 2 3" xfId="50282"/>
    <cellStyle name="Salida 5 2 2 12 3 2 4" xfId="50283"/>
    <cellStyle name="Salida 5 2 2 12 3 3" xfId="50284"/>
    <cellStyle name="Salida 5 2 2 12 3 3 2" xfId="50285"/>
    <cellStyle name="Salida 5 2 2 12 3 3 3" xfId="50286"/>
    <cellStyle name="Salida 5 2 2 12 3 3 4" xfId="50287"/>
    <cellStyle name="Salida 5 2 2 12 3 4" xfId="50288"/>
    <cellStyle name="Salida 5 2 2 12 3 5" xfId="50289"/>
    <cellStyle name="Salida 5 2 2 12 3 6" xfId="50290"/>
    <cellStyle name="Salida 5 2 2 12 4" xfId="50291"/>
    <cellStyle name="Salida 5 2 2 12 5" xfId="50292"/>
    <cellStyle name="Salida 5 2 2 12 6" xfId="50293"/>
    <cellStyle name="Salida 5 2 2 13" xfId="50294"/>
    <cellStyle name="Salida 5 2 2 14" xfId="50295"/>
    <cellStyle name="Salida 5 2 2 2" xfId="50296"/>
    <cellStyle name="Salida 5 2 2 2 2" xfId="50297"/>
    <cellStyle name="Salida 5 2 2 2 2 2" xfId="50298"/>
    <cellStyle name="Salida 5 2 2 2 2 2 2" xfId="50299"/>
    <cellStyle name="Salida 5 2 2 2 2 2 2 2" xfId="50300"/>
    <cellStyle name="Salida 5 2 2 2 2 2 2 3" xfId="50301"/>
    <cellStyle name="Salida 5 2 2 2 2 2 2 4" xfId="50302"/>
    <cellStyle name="Salida 5 2 2 2 2 2 3" xfId="50303"/>
    <cellStyle name="Salida 5 2 2 2 2 2 3 2" xfId="50304"/>
    <cellStyle name="Salida 5 2 2 2 2 2 3 3" xfId="50305"/>
    <cellStyle name="Salida 5 2 2 2 2 2 3 4" xfId="50306"/>
    <cellStyle name="Salida 5 2 2 2 2 2 4" xfId="50307"/>
    <cellStyle name="Salida 5 2 2 2 2 2 5" xfId="50308"/>
    <cellStyle name="Salida 5 2 2 2 2 2 6" xfId="50309"/>
    <cellStyle name="Salida 5 2 2 2 2 3" xfId="50310"/>
    <cellStyle name="Salida 5 2 2 2 2 3 2" xfId="50311"/>
    <cellStyle name="Salida 5 2 2 2 2 3 2 2" xfId="50312"/>
    <cellStyle name="Salida 5 2 2 2 2 3 2 3" xfId="50313"/>
    <cellStyle name="Salida 5 2 2 2 2 3 2 4" xfId="50314"/>
    <cellStyle name="Salida 5 2 2 2 2 3 3" xfId="50315"/>
    <cellStyle name="Salida 5 2 2 2 2 3 3 2" xfId="50316"/>
    <cellStyle name="Salida 5 2 2 2 2 3 3 3" xfId="50317"/>
    <cellStyle name="Salida 5 2 2 2 2 3 3 4" xfId="50318"/>
    <cellStyle name="Salida 5 2 2 2 2 3 4" xfId="50319"/>
    <cellStyle name="Salida 5 2 2 2 2 3 5" xfId="50320"/>
    <cellStyle name="Salida 5 2 2 2 2 3 6" xfId="50321"/>
    <cellStyle name="Salida 5 2 2 2 2 4" xfId="50322"/>
    <cellStyle name="Salida 5 2 2 2 2 5" xfId="50323"/>
    <cellStyle name="Salida 5 2 2 2 2 6" xfId="50324"/>
    <cellStyle name="Salida 5 2 2 2 3" xfId="50325"/>
    <cellStyle name="Salida 5 2 2 2 4" xfId="50326"/>
    <cellStyle name="Salida 5 2 2 3" xfId="50327"/>
    <cellStyle name="Salida 5 2 2 3 2" xfId="50328"/>
    <cellStyle name="Salida 5 2 2 3 2 2" xfId="50329"/>
    <cellStyle name="Salida 5 2 2 3 2 2 2" xfId="50330"/>
    <cellStyle name="Salida 5 2 2 3 2 2 2 2" xfId="50331"/>
    <cellStyle name="Salida 5 2 2 3 2 2 2 3" xfId="50332"/>
    <cellStyle name="Salida 5 2 2 3 2 2 2 4" xfId="50333"/>
    <cellStyle name="Salida 5 2 2 3 2 2 3" xfId="50334"/>
    <cellStyle name="Salida 5 2 2 3 2 2 3 2" xfId="50335"/>
    <cellStyle name="Salida 5 2 2 3 2 2 3 3" xfId="50336"/>
    <cellStyle name="Salida 5 2 2 3 2 2 3 4" xfId="50337"/>
    <cellStyle name="Salida 5 2 2 3 2 2 4" xfId="50338"/>
    <cellStyle name="Salida 5 2 2 3 2 2 5" xfId="50339"/>
    <cellStyle name="Salida 5 2 2 3 2 2 6" xfId="50340"/>
    <cellStyle name="Salida 5 2 2 3 2 3" xfId="50341"/>
    <cellStyle name="Salida 5 2 2 3 2 3 2" xfId="50342"/>
    <cellStyle name="Salida 5 2 2 3 2 3 2 2" xfId="50343"/>
    <cellStyle name="Salida 5 2 2 3 2 3 2 3" xfId="50344"/>
    <cellStyle name="Salida 5 2 2 3 2 3 2 4" xfId="50345"/>
    <cellStyle name="Salida 5 2 2 3 2 3 3" xfId="50346"/>
    <cellStyle name="Salida 5 2 2 3 2 3 3 2" xfId="50347"/>
    <cellStyle name="Salida 5 2 2 3 2 3 3 3" xfId="50348"/>
    <cellStyle name="Salida 5 2 2 3 2 3 3 4" xfId="50349"/>
    <cellStyle name="Salida 5 2 2 3 2 3 4" xfId="50350"/>
    <cellStyle name="Salida 5 2 2 3 2 3 5" xfId="50351"/>
    <cellStyle name="Salida 5 2 2 3 2 3 6" xfId="50352"/>
    <cellStyle name="Salida 5 2 2 3 2 4" xfId="50353"/>
    <cellStyle name="Salida 5 2 2 3 2 5" xfId="50354"/>
    <cellStyle name="Salida 5 2 2 3 2 6" xfId="50355"/>
    <cellStyle name="Salida 5 2 2 3 3" xfId="50356"/>
    <cellStyle name="Salida 5 2 2 3 4" xfId="50357"/>
    <cellStyle name="Salida 5 2 2 4" xfId="50358"/>
    <cellStyle name="Salida 5 2 2 4 2" xfId="50359"/>
    <cellStyle name="Salida 5 2 2 4 2 2" xfId="50360"/>
    <cellStyle name="Salida 5 2 2 4 2 2 2" xfId="50361"/>
    <cellStyle name="Salida 5 2 2 4 2 2 2 2" xfId="50362"/>
    <cellStyle name="Salida 5 2 2 4 2 2 2 3" xfId="50363"/>
    <cellStyle name="Salida 5 2 2 4 2 2 2 4" xfId="50364"/>
    <cellStyle name="Salida 5 2 2 4 2 2 3" xfId="50365"/>
    <cellStyle name="Salida 5 2 2 4 2 2 3 2" xfId="50366"/>
    <cellStyle name="Salida 5 2 2 4 2 2 3 3" xfId="50367"/>
    <cellStyle name="Salida 5 2 2 4 2 2 3 4" xfId="50368"/>
    <cellStyle name="Salida 5 2 2 4 2 2 4" xfId="50369"/>
    <cellStyle name="Salida 5 2 2 4 2 2 5" xfId="50370"/>
    <cellStyle name="Salida 5 2 2 4 2 2 6" xfId="50371"/>
    <cellStyle name="Salida 5 2 2 4 2 3" xfId="50372"/>
    <cellStyle name="Salida 5 2 2 4 2 3 2" xfId="50373"/>
    <cellStyle name="Salida 5 2 2 4 2 3 2 2" xfId="50374"/>
    <cellStyle name="Salida 5 2 2 4 2 3 2 3" xfId="50375"/>
    <cellStyle name="Salida 5 2 2 4 2 3 2 4" xfId="50376"/>
    <cellStyle name="Salida 5 2 2 4 2 3 3" xfId="50377"/>
    <cellStyle name="Salida 5 2 2 4 2 3 3 2" xfId="50378"/>
    <cellStyle name="Salida 5 2 2 4 2 3 3 3" xfId="50379"/>
    <cellStyle name="Salida 5 2 2 4 2 3 3 4" xfId="50380"/>
    <cellStyle name="Salida 5 2 2 4 2 3 4" xfId="50381"/>
    <cellStyle name="Salida 5 2 2 4 2 3 5" xfId="50382"/>
    <cellStyle name="Salida 5 2 2 4 2 3 6" xfId="50383"/>
    <cellStyle name="Salida 5 2 2 4 2 4" xfId="50384"/>
    <cellStyle name="Salida 5 2 2 4 2 5" xfId="50385"/>
    <cellStyle name="Salida 5 2 2 4 2 6" xfId="50386"/>
    <cellStyle name="Salida 5 2 2 4 3" xfId="50387"/>
    <cellStyle name="Salida 5 2 2 4 4" xfId="50388"/>
    <cellStyle name="Salida 5 2 2 5" xfId="50389"/>
    <cellStyle name="Salida 5 2 2 5 2" xfId="50390"/>
    <cellStyle name="Salida 5 2 2 5 2 2" xfId="50391"/>
    <cellStyle name="Salida 5 2 2 5 2 3" xfId="50392"/>
    <cellStyle name="Salida 5 2 2 5 2 4" xfId="50393"/>
    <cellStyle name="Salida 5 2 2 5 3" xfId="50394"/>
    <cellStyle name="Salida 5 2 2 5 3 2" xfId="50395"/>
    <cellStyle name="Salida 5 2 2 5 3 2 2" xfId="50396"/>
    <cellStyle name="Salida 5 2 2 5 3 2 3" xfId="50397"/>
    <cellStyle name="Salida 5 2 2 5 3 2 4" xfId="50398"/>
    <cellStyle name="Salida 5 2 2 5 3 3" xfId="50399"/>
    <cellStyle name="Salida 5 2 2 5 3 3 2" xfId="50400"/>
    <cellStyle name="Salida 5 2 2 5 3 3 3" xfId="50401"/>
    <cellStyle name="Salida 5 2 2 5 3 3 4" xfId="50402"/>
    <cellStyle name="Salida 5 2 2 5 3 4" xfId="50403"/>
    <cellStyle name="Salida 5 2 2 5 3 5" xfId="50404"/>
    <cellStyle name="Salida 5 2 2 5 3 6" xfId="50405"/>
    <cellStyle name="Salida 5 2 2 5 4" xfId="50406"/>
    <cellStyle name="Salida 5 2 2 5 5" xfId="50407"/>
    <cellStyle name="Salida 5 2 2 6" xfId="50408"/>
    <cellStyle name="Salida 5 2 2 6 2" xfId="50409"/>
    <cellStyle name="Salida 5 2 2 6 2 2" xfId="50410"/>
    <cellStyle name="Salida 5 2 2 6 2 3" xfId="50411"/>
    <cellStyle name="Salida 5 2 2 6 2 4" xfId="50412"/>
    <cellStyle name="Salida 5 2 2 6 3" xfId="50413"/>
    <cellStyle name="Salida 5 2 2 6 3 2" xfId="50414"/>
    <cellStyle name="Salida 5 2 2 6 3 2 2" xfId="50415"/>
    <cellStyle name="Salida 5 2 2 6 3 2 3" xfId="50416"/>
    <cellStyle name="Salida 5 2 2 6 3 2 4" xfId="50417"/>
    <cellStyle name="Salida 5 2 2 6 3 3" xfId="50418"/>
    <cellStyle name="Salida 5 2 2 6 3 3 2" xfId="50419"/>
    <cellStyle name="Salida 5 2 2 6 3 3 3" xfId="50420"/>
    <cellStyle name="Salida 5 2 2 6 3 3 4" xfId="50421"/>
    <cellStyle name="Salida 5 2 2 6 3 4" xfId="50422"/>
    <cellStyle name="Salida 5 2 2 6 3 5" xfId="50423"/>
    <cellStyle name="Salida 5 2 2 6 3 6" xfId="50424"/>
    <cellStyle name="Salida 5 2 2 6 4" xfId="50425"/>
    <cellStyle name="Salida 5 2 2 6 5" xfId="50426"/>
    <cellStyle name="Salida 5 2 2 7" xfId="50427"/>
    <cellStyle name="Salida 5 2 2 7 2" xfId="50428"/>
    <cellStyle name="Salida 5 2 2 7 2 2" xfId="50429"/>
    <cellStyle name="Salida 5 2 2 7 2 3" xfId="50430"/>
    <cellStyle name="Salida 5 2 2 7 2 4" xfId="50431"/>
    <cellStyle name="Salida 5 2 2 7 3" xfId="50432"/>
    <cellStyle name="Salida 5 2 2 7 3 2" xfId="50433"/>
    <cellStyle name="Salida 5 2 2 7 3 2 2" xfId="50434"/>
    <cellStyle name="Salida 5 2 2 7 3 2 3" xfId="50435"/>
    <cellStyle name="Salida 5 2 2 7 3 2 4" xfId="50436"/>
    <cellStyle name="Salida 5 2 2 7 3 3" xfId="50437"/>
    <cellStyle name="Salida 5 2 2 7 3 3 2" xfId="50438"/>
    <cellStyle name="Salida 5 2 2 7 3 3 3" xfId="50439"/>
    <cellStyle name="Salida 5 2 2 7 3 3 4" xfId="50440"/>
    <cellStyle name="Salida 5 2 2 7 3 4" xfId="50441"/>
    <cellStyle name="Salida 5 2 2 7 3 5" xfId="50442"/>
    <cellStyle name="Salida 5 2 2 7 3 6" xfId="50443"/>
    <cellStyle name="Salida 5 2 2 7 4" xfId="50444"/>
    <cellStyle name="Salida 5 2 2 7 5" xfId="50445"/>
    <cellStyle name="Salida 5 2 2 8" xfId="50446"/>
    <cellStyle name="Salida 5 2 2 8 2" xfId="50447"/>
    <cellStyle name="Salida 5 2 2 8 2 2" xfId="50448"/>
    <cellStyle name="Salida 5 2 2 8 2 3" xfId="50449"/>
    <cellStyle name="Salida 5 2 2 8 2 4" xfId="50450"/>
    <cellStyle name="Salida 5 2 2 8 3" xfId="50451"/>
    <cellStyle name="Salida 5 2 2 8 3 2" xfId="50452"/>
    <cellStyle name="Salida 5 2 2 8 3 2 2" xfId="50453"/>
    <cellStyle name="Salida 5 2 2 8 3 2 3" xfId="50454"/>
    <cellStyle name="Salida 5 2 2 8 3 2 4" xfId="50455"/>
    <cellStyle name="Salida 5 2 2 8 3 3" xfId="50456"/>
    <cellStyle name="Salida 5 2 2 8 3 3 2" xfId="50457"/>
    <cellStyle name="Salida 5 2 2 8 3 3 3" xfId="50458"/>
    <cellStyle name="Salida 5 2 2 8 3 3 4" xfId="50459"/>
    <cellStyle name="Salida 5 2 2 8 3 4" xfId="50460"/>
    <cellStyle name="Salida 5 2 2 8 3 5" xfId="50461"/>
    <cellStyle name="Salida 5 2 2 8 3 6" xfId="50462"/>
    <cellStyle name="Salida 5 2 2 8 4" xfId="50463"/>
    <cellStyle name="Salida 5 2 2 8 5" xfId="50464"/>
    <cellStyle name="Salida 5 2 2 9" xfId="50465"/>
    <cellStyle name="Salida 5 2 2 9 2" xfId="50466"/>
    <cellStyle name="Salida 5 2 2 9 2 2" xfId="50467"/>
    <cellStyle name="Salida 5 2 2 9 2 3" xfId="50468"/>
    <cellStyle name="Salida 5 2 2 9 2 4" xfId="50469"/>
    <cellStyle name="Salida 5 2 2 9 3" xfId="50470"/>
    <cellStyle name="Salida 5 2 2 9 3 2" xfId="50471"/>
    <cellStyle name="Salida 5 2 2 9 3 2 2" xfId="50472"/>
    <cellStyle name="Salida 5 2 2 9 3 2 3" xfId="50473"/>
    <cellStyle name="Salida 5 2 2 9 3 2 4" xfId="50474"/>
    <cellStyle name="Salida 5 2 2 9 3 3" xfId="50475"/>
    <cellStyle name="Salida 5 2 2 9 3 3 2" xfId="50476"/>
    <cellStyle name="Salida 5 2 2 9 3 3 3" xfId="50477"/>
    <cellStyle name="Salida 5 2 2 9 3 3 4" xfId="50478"/>
    <cellStyle name="Salida 5 2 2 9 3 4" xfId="50479"/>
    <cellStyle name="Salida 5 2 2 9 3 5" xfId="50480"/>
    <cellStyle name="Salida 5 2 2 9 3 6" xfId="50481"/>
    <cellStyle name="Salida 5 2 2 9 4" xfId="50482"/>
    <cellStyle name="Salida 5 2 2 9 5" xfId="50483"/>
    <cellStyle name="Salida 5 2 3" xfId="50484"/>
    <cellStyle name="Salida 5 2 3 2" xfId="50485"/>
    <cellStyle name="Salida 5 2 3 2 2" xfId="50486"/>
    <cellStyle name="Salida 5 2 3 2 3" xfId="50487"/>
    <cellStyle name="Salida 5 2 3 2 4" xfId="50488"/>
    <cellStyle name="Salida 5 2 3 3" xfId="50489"/>
    <cellStyle name="Salida 5 2 3 3 2" xfId="50490"/>
    <cellStyle name="Salida 5 2 3 3 2 2" xfId="50491"/>
    <cellStyle name="Salida 5 2 3 3 2 3" xfId="50492"/>
    <cellStyle name="Salida 5 2 3 3 2 4" xfId="50493"/>
    <cellStyle name="Salida 5 2 3 3 3" xfId="50494"/>
    <cellStyle name="Salida 5 2 3 3 3 2" xfId="50495"/>
    <cellStyle name="Salida 5 2 3 3 3 3" xfId="50496"/>
    <cellStyle name="Salida 5 2 3 3 3 4" xfId="50497"/>
    <cellStyle name="Salida 5 2 3 3 4" xfId="50498"/>
    <cellStyle name="Salida 5 2 3 3 5" xfId="50499"/>
    <cellStyle name="Salida 5 2 3 3 6" xfId="50500"/>
    <cellStyle name="Salida 5 2 3 4" xfId="50501"/>
    <cellStyle name="Salida 5 2 3 5" xfId="50502"/>
    <cellStyle name="Salida 5 2 4" xfId="50503"/>
    <cellStyle name="Salida 5 2 4 2" xfId="50504"/>
    <cellStyle name="Salida 5 2 4 2 2" xfId="50505"/>
    <cellStyle name="Salida 5 2 4 2 2 2" xfId="50506"/>
    <cellStyle name="Salida 5 2 4 2 2 3" xfId="50507"/>
    <cellStyle name="Salida 5 2 4 2 2 4" xfId="50508"/>
    <cellStyle name="Salida 5 2 4 2 3" xfId="50509"/>
    <cellStyle name="Salida 5 2 4 2 3 2" xfId="50510"/>
    <cellStyle name="Salida 5 2 4 2 3 3" xfId="50511"/>
    <cellStyle name="Salida 5 2 4 2 3 4" xfId="50512"/>
    <cellStyle name="Salida 5 2 4 2 4" xfId="50513"/>
    <cellStyle name="Salida 5 2 4 2 5" xfId="50514"/>
    <cellStyle name="Salida 5 2 4 2 6" xfId="50515"/>
    <cellStyle name="Salida 5 2 4 3" xfId="50516"/>
    <cellStyle name="Salida 5 2 4 3 2" xfId="50517"/>
    <cellStyle name="Salida 5 2 4 3 2 2" xfId="50518"/>
    <cellStyle name="Salida 5 2 4 3 2 3" xfId="50519"/>
    <cellStyle name="Salida 5 2 4 3 2 4" xfId="50520"/>
    <cellStyle name="Salida 5 2 4 3 3" xfId="50521"/>
    <cellStyle name="Salida 5 2 4 3 3 2" xfId="50522"/>
    <cellStyle name="Salida 5 2 4 3 3 3" xfId="50523"/>
    <cellStyle name="Salida 5 2 4 3 3 4" xfId="50524"/>
    <cellStyle name="Salida 5 2 4 3 4" xfId="50525"/>
    <cellStyle name="Salida 5 2 4 3 5" xfId="50526"/>
    <cellStyle name="Salida 5 2 4 3 6" xfId="50527"/>
    <cellStyle name="Salida 5 2 4 4" xfId="50528"/>
    <cellStyle name="Salida 5 2 4 5" xfId="50529"/>
    <cellStyle name="Salida 5 2 4 6" xfId="50530"/>
    <cellStyle name="Salida 5 2 5" xfId="50531"/>
    <cellStyle name="Salida 5 2 6" xfId="50532"/>
    <cellStyle name="Salida 5 3" xfId="50533"/>
    <cellStyle name="Salida 5 3 10" xfId="50534"/>
    <cellStyle name="Salida 5 3 10 2" xfId="50535"/>
    <cellStyle name="Salida 5 3 10 2 2" xfId="50536"/>
    <cellStyle name="Salida 5 3 10 2 3" xfId="50537"/>
    <cellStyle name="Salida 5 3 10 2 4" xfId="50538"/>
    <cellStyle name="Salida 5 3 10 3" xfId="50539"/>
    <cellStyle name="Salida 5 3 10 3 2" xfId="50540"/>
    <cellStyle name="Salida 5 3 10 3 2 2" xfId="50541"/>
    <cellStyle name="Salida 5 3 10 3 2 3" xfId="50542"/>
    <cellStyle name="Salida 5 3 10 3 2 4" xfId="50543"/>
    <cellStyle name="Salida 5 3 10 3 3" xfId="50544"/>
    <cellStyle name="Salida 5 3 10 3 3 2" xfId="50545"/>
    <cellStyle name="Salida 5 3 10 3 3 3" xfId="50546"/>
    <cellStyle name="Salida 5 3 10 3 3 4" xfId="50547"/>
    <cellStyle name="Salida 5 3 10 3 4" xfId="50548"/>
    <cellStyle name="Salida 5 3 10 3 5" xfId="50549"/>
    <cellStyle name="Salida 5 3 10 3 6" xfId="50550"/>
    <cellStyle name="Salida 5 3 10 4" xfId="50551"/>
    <cellStyle name="Salida 5 3 10 5" xfId="50552"/>
    <cellStyle name="Salida 5 3 11" xfId="50553"/>
    <cellStyle name="Salida 5 3 11 2" xfId="50554"/>
    <cellStyle name="Salida 5 3 11 2 2" xfId="50555"/>
    <cellStyle name="Salida 5 3 11 2 3" xfId="50556"/>
    <cellStyle name="Salida 5 3 11 2 4" xfId="50557"/>
    <cellStyle name="Salida 5 3 11 3" xfId="50558"/>
    <cellStyle name="Salida 5 3 11 3 2" xfId="50559"/>
    <cellStyle name="Salida 5 3 11 3 2 2" xfId="50560"/>
    <cellStyle name="Salida 5 3 11 3 2 3" xfId="50561"/>
    <cellStyle name="Salida 5 3 11 3 2 4" xfId="50562"/>
    <cellStyle name="Salida 5 3 11 3 3" xfId="50563"/>
    <cellStyle name="Salida 5 3 11 3 3 2" xfId="50564"/>
    <cellStyle name="Salida 5 3 11 3 3 3" xfId="50565"/>
    <cellStyle name="Salida 5 3 11 3 3 4" xfId="50566"/>
    <cellStyle name="Salida 5 3 11 3 4" xfId="50567"/>
    <cellStyle name="Salida 5 3 11 3 5" xfId="50568"/>
    <cellStyle name="Salida 5 3 11 3 6" xfId="50569"/>
    <cellStyle name="Salida 5 3 11 4" xfId="50570"/>
    <cellStyle name="Salida 5 3 11 5" xfId="50571"/>
    <cellStyle name="Salida 5 3 12" xfId="50572"/>
    <cellStyle name="Salida 5 3 12 2" xfId="50573"/>
    <cellStyle name="Salida 5 3 12 2 2" xfId="50574"/>
    <cellStyle name="Salida 5 3 12 2 2 2" xfId="50575"/>
    <cellStyle name="Salida 5 3 12 2 2 3" xfId="50576"/>
    <cellStyle name="Salida 5 3 12 2 2 4" xfId="50577"/>
    <cellStyle name="Salida 5 3 12 2 3" xfId="50578"/>
    <cellStyle name="Salida 5 3 12 2 3 2" xfId="50579"/>
    <cellStyle name="Salida 5 3 12 2 3 3" xfId="50580"/>
    <cellStyle name="Salida 5 3 12 2 3 4" xfId="50581"/>
    <cellStyle name="Salida 5 3 12 2 4" xfId="50582"/>
    <cellStyle name="Salida 5 3 12 2 5" xfId="50583"/>
    <cellStyle name="Salida 5 3 12 2 6" xfId="50584"/>
    <cellStyle name="Salida 5 3 12 3" xfId="50585"/>
    <cellStyle name="Salida 5 3 12 3 2" xfId="50586"/>
    <cellStyle name="Salida 5 3 12 3 2 2" xfId="50587"/>
    <cellStyle name="Salida 5 3 12 3 2 3" xfId="50588"/>
    <cellStyle name="Salida 5 3 12 3 2 4" xfId="50589"/>
    <cellStyle name="Salida 5 3 12 3 3" xfId="50590"/>
    <cellStyle name="Salida 5 3 12 3 3 2" xfId="50591"/>
    <cellStyle name="Salida 5 3 12 3 3 3" xfId="50592"/>
    <cellStyle name="Salida 5 3 12 3 3 4" xfId="50593"/>
    <cellStyle name="Salida 5 3 12 3 4" xfId="50594"/>
    <cellStyle name="Salida 5 3 12 3 5" xfId="50595"/>
    <cellStyle name="Salida 5 3 12 3 6" xfId="50596"/>
    <cellStyle name="Salida 5 3 12 4" xfId="50597"/>
    <cellStyle name="Salida 5 3 12 5" xfId="50598"/>
    <cellStyle name="Salida 5 3 12 6" xfId="50599"/>
    <cellStyle name="Salida 5 3 13" xfId="50600"/>
    <cellStyle name="Salida 5 3 14" xfId="50601"/>
    <cellStyle name="Salida 5 3 2" xfId="50602"/>
    <cellStyle name="Salida 5 3 2 2" xfId="50603"/>
    <cellStyle name="Salida 5 3 2 2 2" xfId="50604"/>
    <cellStyle name="Salida 5 3 2 2 2 2" xfId="50605"/>
    <cellStyle name="Salida 5 3 2 2 2 2 2" xfId="50606"/>
    <cellStyle name="Salida 5 3 2 2 2 2 3" xfId="50607"/>
    <cellStyle name="Salida 5 3 2 2 2 2 4" xfId="50608"/>
    <cellStyle name="Salida 5 3 2 2 2 3" xfId="50609"/>
    <cellStyle name="Salida 5 3 2 2 2 3 2" xfId="50610"/>
    <cellStyle name="Salida 5 3 2 2 2 3 3" xfId="50611"/>
    <cellStyle name="Salida 5 3 2 2 2 3 4" xfId="50612"/>
    <cellStyle name="Salida 5 3 2 2 2 4" xfId="50613"/>
    <cellStyle name="Salida 5 3 2 2 2 5" xfId="50614"/>
    <cellStyle name="Salida 5 3 2 2 2 6" xfId="50615"/>
    <cellStyle name="Salida 5 3 2 2 3" xfId="50616"/>
    <cellStyle name="Salida 5 3 2 2 3 2" xfId="50617"/>
    <cellStyle name="Salida 5 3 2 2 3 2 2" xfId="50618"/>
    <cellStyle name="Salida 5 3 2 2 3 2 3" xfId="50619"/>
    <cellStyle name="Salida 5 3 2 2 3 2 4" xfId="50620"/>
    <cellStyle name="Salida 5 3 2 2 3 3" xfId="50621"/>
    <cellStyle name="Salida 5 3 2 2 3 3 2" xfId="50622"/>
    <cellStyle name="Salida 5 3 2 2 3 3 3" xfId="50623"/>
    <cellStyle name="Salida 5 3 2 2 3 3 4" xfId="50624"/>
    <cellStyle name="Salida 5 3 2 2 3 4" xfId="50625"/>
    <cellStyle name="Salida 5 3 2 2 3 5" xfId="50626"/>
    <cellStyle name="Salida 5 3 2 2 3 6" xfId="50627"/>
    <cellStyle name="Salida 5 3 2 2 4" xfId="50628"/>
    <cellStyle name="Salida 5 3 2 2 5" xfId="50629"/>
    <cellStyle name="Salida 5 3 2 2 6" xfId="50630"/>
    <cellStyle name="Salida 5 3 2 3" xfId="50631"/>
    <cellStyle name="Salida 5 3 2 4" xfId="50632"/>
    <cellStyle name="Salida 5 3 3" xfId="50633"/>
    <cellStyle name="Salida 5 3 3 2" xfId="50634"/>
    <cellStyle name="Salida 5 3 3 2 2" xfId="50635"/>
    <cellStyle name="Salida 5 3 3 2 2 2" xfId="50636"/>
    <cellStyle name="Salida 5 3 3 2 2 2 2" xfId="50637"/>
    <cellStyle name="Salida 5 3 3 2 2 2 3" xfId="50638"/>
    <cellStyle name="Salida 5 3 3 2 2 2 4" xfId="50639"/>
    <cellStyle name="Salida 5 3 3 2 2 3" xfId="50640"/>
    <cellStyle name="Salida 5 3 3 2 2 3 2" xfId="50641"/>
    <cellStyle name="Salida 5 3 3 2 2 3 3" xfId="50642"/>
    <cellStyle name="Salida 5 3 3 2 2 3 4" xfId="50643"/>
    <cellStyle name="Salida 5 3 3 2 2 4" xfId="50644"/>
    <cellStyle name="Salida 5 3 3 2 2 5" xfId="50645"/>
    <cellStyle name="Salida 5 3 3 2 2 6" xfId="50646"/>
    <cellStyle name="Salida 5 3 3 2 3" xfId="50647"/>
    <cellStyle name="Salida 5 3 3 2 3 2" xfId="50648"/>
    <cellStyle name="Salida 5 3 3 2 3 2 2" xfId="50649"/>
    <cellStyle name="Salida 5 3 3 2 3 2 3" xfId="50650"/>
    <cellStyle name="Salida 5 3 3 2 3 2 4" xfId="50651"/>
    <cellStyle name="Salida 5 3 3 2 3 3" xfId="50652"/>
    <cellStyle name="Salida 5 3 3 2 3 3 2" xfId="50653"/>
    <cellStyle name="Salida 5 3 3 2 3 3 3" xfId="50654"/>
    <cellStyle name="Salida 5 3 3 2 3 3 4" xfId="50655"/>
    <cellStyle name="Salida 5 3 3 2 3 4" xfId="50656"/>
    <cellStyle name="Salida 5 3 3 2 3 5" xfId="50657"/>
    <cellStyle name="Salida 5 3 3 2 3 6" xfId="50658"/>
    <cellStyle name="Salida 5 3 3 2 4" xfId="50659"/>
    <cellStyle name="Salida 5 3 3 2 5" xfId="50660"/>
    <cellStyle name="Salida 5 3 3 2 6" xfId="50661"/>
    <cellStyle name="Salida 5 3 3 3" xfId="50662"/>
    <cellStyle name="Salida 5 3 3 4" xfId="50663"/>
    <cellStyle name="Salida 5 3 4" xfId="50664"/>
    <cellStyle name="Salida 5 3 4 2" xfId="50665"/>
    <cellStyle name="Salida 5 3 4 2 2" xfId="50666"/>
    <cellStyle name="Salida 5 3 4 2 2 2" xfId="50667"/>
    <cellStyle name="Salida 5 3 4 2 2 2 2" xfId="50668"/>
    <cellStyle name="Salida 5 3 4 2 2 2 3" xfId="50669"/>
    <cellStyle name="Salida 5 3 4 2 2 2 4" xfId="50670"/>
    <cellStyle name="Salida 5 3 4 2 2 3" xfId="50671"/>
    <cellStyle name="Salida 5 3 4 2 2 3 2" xfId="50672"/>
    <cellStyle name="Salida 5 3 4 2 2 3 3" xfId="50673"/>
    <cellStyle name="Salida 5 3 4 2 2 3 4" xfId="50674"/>
    <cellStyle name="Salida 5 3 4 2 2 4" xfId="50675"/>
    <cellStyle name="Salida 5 3 4 2 2 5" xfId="50676"/>
    <cellStyle name="Salida 5 3 4 2 2 6" xfId="50677"/>
    <cellStyle name="Salida 5 3 4 2 3" xfId="50678"/>
    <cellStyle name="Salida 5 3 4 2 3 2" xfId="50679"/>
    <cellStyle name="Salida 5 3 4 2 3 2 2" xfId="50680"/>
    <cellStyle name="Salida 5 3 4 2 3 2 3" xfId="50681"/>
    <cellStyle name="Salida 5 3 4 2 3 2 4" xfId="50682"/>
    <cellStyle name="Salida 5 3 4 2 3 3" xfId="50683"/>
    <cellStyle name="Salida 5 3 4 2 3 3 2" xfId="50684"/>
    <cellStyle name="Salida 5 3 4 2 3 3 3" xfId="50685"/>
    <cellStyle name="Salida 5 3 4 2 3 3 4" xfId="50686"/>
    <cellStyle name="Salida 5 3 4 2 3 4" xfId="50687"/>
    <cellStyle name="Salida 5 3 4 2 3 5" xfId="50688"/>
    <cellStyle name="Salida 5 3 4 2 3 6" xfId="50689"/>
    <cellStyle name="Salida 5 3 4 2 4" xfId="50690"/>
    <cellStyle name="Salida 5 3 4 2 5" xfId="50691"/>
    <cellStyle name="Salida 5 3 4 2 6" xfId="50692"/>
    <cellStyle name="Salida 5 3 4 3" xfId="50693"/>
    <cellStyle name="Salida 5 3 4 4" xfId="50694"/>
    <cellStyle name="Salida 5 3 5" xfId="50695"/>
    <cellStyle name="Salida 5 3 5 2" xfId="50696"/>
    <cellStyle name="Salida 5 3 5 2 2" xfId="50697"/>
    <cellStyle name="Salida 5 3 5 2 3" xfId="50698"/>
    <cellStyle name="Salida 5 3 5 2 4" xfId="50699"/>
    <cellStyle name="Salida 5 3 5 3" xfId="50700"/>
    <cellStyle name="Salida 5 3 5 3 2" xfId="50701"/>
    <cellStyle name="Salida 5 3 5 3 2 2" xfId="50702"/>
    <cellStyle name="Salida 5 3 5 3 2 3" xfId="50703"/>
    <cellStyle name="Salida 5 3 5 3 2 4" xfId="50704"/>
    <cellStyle name="Salida 5 3 5 3 3" xfId="50705"/>
    <cellStyle name="Salida 5 3 5 3 3 2" xfId="50706"/>
    <cellStyle name="Salida 5 3 5 3 3 3" xfId="50707"/>
    <cellStyle name="Salida 5 3 5 3 3 4" xfId="50708"/>
    <cellStyle name="Salida 5 3 5 3 4" xfId="50709"/>
    <cellStyle name="Salida 5 3 5 3 5" xfId="50710"/>
    <cellStyle name="Salida 5 3 5 3 6" xfId="50711"/>
    <cellStyle name="Salida 5 3 5 4" xfId="50712"/>
    <cellStyle name="Salida 5 3 5 5" xfId="50713"/>
    <cellStyle name="Salida 5 3 6" xfId="50714"/>
    <cellStyle name="Salida 5 3 6 2" xfId="50715"/>
    <cellStyle name="Salida 5 3 6 2 2" xfId="50716"/>
    <cellStyle name="Salida 5 3 6 2 3" xfId="50717"/>
    <cellStyle name="Salida 5 3 6 2 4" xfId="50718"/>
    <cellStyle name="Salida 5 3 6 3" xfId="50719"/>
    <cellStyle name="Salida 5 3 6 3 2" xfId="50720"/>
    <cellStyle name="Salida 5 3 6 3 2 2" xfId="50721"/>
    <cellStyle name="Salida 5 3 6 3 2 3" xfId="50722"/>
    <cellStyle name="Salida 5 3 6 3 2 4" xfId="50723"/>
    <cellStyle name="Salida 5 3 6 3 3" xfId="50724"/>
    <cellStyle name="Salida 5 3 6 3 3 2" xfId="50725"/>
    <cellStyle name="Salida 5 3 6 3 3 3" xfId="50726"/>
    <cellStyle name="Salida 5 3 6 3 3 4" xfId="50727"/>
    <cellStyle name="Salida 5 3 6 3 4" xfId="50728"/>
    <cellStyle name="Salida 5 3 6 3 5" xfId="50729"/>
    <cellStyle name="Salida 5 3 6 3 6" xfId="50730"/>
    <cellStyle name="Salida 5 3 6 4" xfId="50731"/>
    <cellStyle name="Salida 5 3 6 5" xfId="50732"/>
    <cellStyle name="Salida 5 3 7" xfId="50733"/>
    <cellStyle name="Salida 5 3 7 2" xfId="50734"/>
    <cellStyle name="Salida 5 3 7 2 2" xfId="50735"/>
    <cellStyle name="Salida 5 3 7 2 3" xfId="50736"/>
    <cellStyle name="Salida 5 3 7 2 4" xfId="50737"/>
    <cellStyle name="Salida 5 3 7 3" xfId="50738"/>
    <cellStyle name="Salida 5 3 7 3 2" xfId="50739"/>
    <cellStyle name="Salida 5 3 7 3 2 2" xfId="50740"/>
    <cellStyle name="Salida 5 3 7 3 2 3" xfId="50741"/>
    <cellStyle name="Salida 5 3 7 3 2 4" xfId="50742"/>
    <cellStyle name="Salida 5 3 7 3 3" xfId="50743"/>
    <cellStyle name="Salida 5 3 7 3 3 2" xfId="50744"/>
    <cellStyle name="Salida 5 3 7 3 3 3" xfId="50745"/>
    <cellStyle name="Salida 5 3 7 3 3 4" xfId="50746"/>
    <cellStyle name="Salida 5 3 7 3 4" xfId="50747"/>
    <cellStyle name="Salida 5 3 7 3 5" xfId="50748"/>
    <cellStyle name="Salida 5 3 7 3 6" xfId="50749"/>
    <cellStyle name="Salida 5 3 7 4" xfId="50750"/>
    <cellStyle name="Salida 5 3 7 5" xfId="50751"/>
    <cellStyle name="Salida 5 3 8" xfId="50752"/>
    <cellStyle name="Salida 5 3 8 2" xfId="50753"/>
    <cellStyle name="Salida 5 3 8 2 2" xfId="50754"/>
    <cellStyle name="Salida 5 3 8 2 3" xfId="50755"/>
    <cellStyle name="Salida 5 3 8 2 4" xfId="50756"/>
    <cellStyle name="Salida 5 3 8 3" xfId="50757"/>
    <cellStyle name="Salida 5 3 8 3 2" xfId="50758"/>
    <cellStyle name="Salida 5 3 8 3 2 2" xfId="50759"/>
    <cellStyle name="Salida 5 3 8 3 2 3" xfId="50760"/>
    <cellStyle name="Salida 5 3 8 3 2 4" xfId="50761"/>
    <cellStyle name="Salida 5 3 8 3 3" xfId="50762"/>
    <cellStyle name="Salida 5 3 8 3 3 2" xfId="50763"/>
    <cellStyle name="Salida 5 3 8 3 3 3" xfId="50764"/>
    <cellStyle name="Salida 5 3 8 3 3 4" xfId="50765"/>
    <cellStyle name="Salida 5 3 8 3 4" xfId="50766"/>
    <cellStyle name="Salida 5 3 8 3 5" xfId="50767"/>
    <cellStyle name="Salida 5 3 8 3 6" xfId="50768"/>
    <cellStyle name="Salida 5 3 8 4" xfId="50769"/>
    <cellStyle name="Salida 5 3 8 5" xfId="50770"/>
    <cellStyle name="Salida 5 3 9" xfId="50771"/>
    <cellStyle name="Salida 5 3 9 2" xfId="50772"/>
    <cellStyle name="Salida 5 3 9 2 2" xfId="50773"/>
    <cellStyle name="Salida 5 3 9 2 3" xfId="50774"/>
    <cellStyle name="Salida 5 3 9 2 4" xfId="50775"/>
    <cellStyle name="Salida 5 3 9 3" xfId="50776"/>
    <cellStyle name="Salida 5 3 9 3 2" xfId="50777"/>
    <cellStyle name="Salida 5 3 9 3 2 2" xfId="50778"/>
    <cellStyle name="Salida 5 3 9 3 2 3" xfId="50779"/>
    <cellStyle name="Salida 5 3 9 3 2 4" xfId="50780"/>
    <cellStyle name="Salida 5 3 9 3 3" xfId="50781"/>
    <cellStyle name="Salida 5 3 9 3 3 2" xfId="50782"/>
    <cellStyle name="Salida 5 3 9 3 3 3" xfId="50783"/>
    <cellStyle name="Salida 5 3 9 3 3 4" xfId="50784"/>
    <cellStyle name="Salida 5 3 9 3 4" xfId="50785"/>
    <cellStyle name="Salida 5 3 9 3 5" xfId="50786"/>
    <cellStyle name="Salida 5 3 9 3 6" xfId="50787"/>
    <cellStyle name="Salida 5 3 9 4" xfId="50788"/>
    <cellStyle name="Salida 5 3 9 5" xfId="50789"/>
    <cellStyle name="Salida 5 4" xfId="50790"/>
    <cellStyle name="Salida 5 4 10" xfId="50791"/>
    <cellStyle name="Salida 5 4 10 2" xfId="50792"/>
    <cellStyle name="Salida 5 4 10 2 2" xfId="50793"/>
    <cellStyle name="Salida 5 4 10 2 3" xfId="50794"/>
    <cellStyle name="Salida 5 4 10 2 4" xfId="50795"/>
    <cellStyle name="Salida 5 4 10 3" xfId="50796"/>
    <cellStyle name="Salida 5 4 10 3 2" xfId="50797"/>
    <cellStyle name="Salida 5 4 10 3 2 2" xfId="50798"/>
    <cellStyle name="Salida 5 4 10 3 2 3" xfId="50799"/>
    <cellStyle name="Salida 5 4 10 3 2 4" xfId="50800"/>
    <cellStyle name="Salida 5 4 10 3 3" xfId="50801"/>
    <cellStyle name="Salida 5 4 10 3 3 2" xfId="50802"/>
    <cellStyle name="Salida 5 4 10 3 3 3" xfId="50803"/>
    <cellStyle name="Salida 5 4 10 3 3 4" xfId="50804"/>
    <cellStyle name="Salida 5 4 10 3 4" xfId="50805"/>
    <cellStyle name="Salida 5 4 10 3 5" xfId="50806"/>
    <cellStyle name="Salida 5 4 10 3 6" xfId="50807"/>
    <cellStyle name="Salida 5 4 10 4" xfId="50808"/>
    <cellStyle name="Salida 5 4 10 5" xfId="50809"/>
    <cellStyle name="Salida 5 4 11" xfId="50810"/>
    <cellStyle name="Salida 5 4 11 2" xfId="50811"/>
    <cellStyle name="Salida 5 4 11 2 2" xfId="50812"/>
    <cellStyle name="Salida 5 4 11 2 3" xfId="50813"/>
    <cellStyle name="Salida 5 4 11 2 4" xfId="50814"/>
    <cellStyle name="Salida 5 4 11 3" xfId="50815"/>
    <cellStyle name="Salida 5 4 11 3 2" xfId="50816"/>
    <cellStyle name="Salida 5 4 11 3 2 2" xfId="50817"/>
    <cellStyle name="Salida 5 4 11 3 2 3" xfId="50818"/>
    <cellStyle name="Salida 5 4 11 3 2 4" xfId="50819"/>
    <cellStyle name="Salida 5 4 11 3 3" xfId="50820"/>
    <cellStyle name="Salida 5 4 11 3 3 2" xfId="50821"/>
    <cellStyle name="Salida 5 4 11 3 3 3" xfId="50822"/>
    <cellStyle name="Salida 5 4 11 3 3 4" xfId="50823"/>
    <cellStyle name="Salida 5 4 11 3 4" xfId="50824"/>
    <cellStyle name="Salida 5 4 11 3 5" xfId="50825"/>
    <cellStyle name="Salida 5 4 11 3 6" xfId="50826"/>
    <cellStyle name="Salida 5 4 11 4" xfId="50827"/>
    <cellStyle name="Salida 5 4 11 5" xfId="50828"/>
    <cellStyle name="Salida 5 4 12" xfId="50829"/>
    <cellStyle name="Salida 5 4 12 2" xfId="50830"/>
    <cellStyle name="Salida 5 4 12 2 2" xfId="50831"/>
    <cellStyle name="Salida 5 4 12 2 2 2" xfId="50832"/>
    <cellStyle name="Salida 5 4 12 2 2 3" xfId="50833"/>
    <cellStyle name="Salida 5 4 12 2 2 4" xfId="50834"/>
    <cellStyle name="Salida 5 4 12 2 3" xfId="50835"/>
    <cellStyle name="Salida 5 4 12 2 3 2" xfId="50836"/>
    <cellStyle name="Salida 5 4 12 2 3 3" xfId="50837"/>
    <cellStyle name="Salida 5 4 12 2 3 4" xfId="50838"/>
    <cellStyle name="Salida 5 4 12 2 4" xfId="50839"/>
    <cellStyle name="Salida 5 4 12 2 5" xfId="50840"/>
    <cellStyle name="Salida 5 4 12 2 6" xfId="50841"/>
    <cellStyle name="Salida 5 4 12 3" xfId="50842"/>
    <cellStyle name="Salida 5 4 12 3 2" xfId="50843"/>
    <cellStyle name="Salida 5 4 12 3 2 2" xfId="50844"/>
    <cellStyle name="Salida 5 4 12 3 2 3" xfId="50845"/>
    <cellStyle name="Salida 5 4 12 3 2 4" xfId="50846"/>
    <cellStyle name="Salida 5 4 12 3 3" xfId="50847"/>
    <cellStyle name="Salida 5 4 12 3 3 2" xfId="50848"/>
    <cellStyle name="Salida 5 4 12 3 3 3" xfId="50849"/>
    <cellStyle name="Salida 5 4 12 3 3 4" xfId="50850"/>
    <cellStyle name="Salida 5 4 12 3 4" xfId="50851"/>
    <cellStyle name="Salida 5 4 12 3 5" xfId="50852"/>
    <cellStyle name="Salida 5 4 12 3 6" xfId="50853"/>
    <cellStyle name="Salida 5 4 12 4" xfId="50854"/>
    <cellStyle name="Salida 5 4 12 5" xfId="50855"/>
    <cellStyle name="Salida 5 4 12 6" xfId="50856"/>
    <cellStyle name="Salida 5 4 13" xfId="50857"/>
    <cellStyle name="Salida 5 4 14" xfId="50858"/>
    <cellStyle name="Salida 5 4 2" xfId="50859"/>
    <cellStyle name="Salida 5 4 2 2" xfId="50860"/>
    <cellStyle name="Salida 5 4 2 2 2" xfId="50861"/>
    <cellStyle name="Salida 5 4 2 2 2 2" xfId="50862"/>
    <cellStyle name="Salida 5 4 2 2 2 2 2" xfId="50863"/>
    <cellStyle name="Salida 5 4 2 2 2 2 3" xfId="50864"/>
    <cellStyle name="Salida 5 4 2 2 2 2 4" xfId="50865"/>
    <cellStyle name="Salida 5 4 2 2 2 3" xfId="50866"/>
    <cellStyle name="Salida 5 4 2 2 2 3 2" xfId="50867"/>
    <cellStyle name="Salida 5 4 2 2 2 3 3" xfId="50868"/>
    <cellStyle name="Salida 5 4 2 2 2 3 4" xfId="50869"/>
    <cellStyle name="Salida 5 4 2 2 2 4" xfId="50870"/>
    <cellStyle name="Salida 5 4 2 2 2 5" xfId="50871"/>
    <cellStyle name="Salida 5 4 2 2 2 6" xfId="50872"/>
    <cellStyle name="Salida 5 4 2 2 3" xfId="50873"/>
    <cellStyle name="Salida 5 4 2 2 3 2" xfId="50874"/>
    <cellStyle name="Salida 5 4 2 2 3 2 2" xfId="50875"/>
    <cellStyle name="Salida 5 4 2 2 3 2 3" xfId="50876"/>
    <cellStyle name="Salida 5 4 2 2 3 2 4" xfId="50877"/>
    <cellStyle name="Salida 5 4 2 2 3 3" xfId="50878"/>
    <cellStyle name="Salida 5 4 2 2 3 3 2" xfId="50879"/>
    <cellStyle name="Salida 5 4 2 2 3 3 3" xfId="50880"/>
    <cellStyle name="Salida 5 4 2 2 3 3 4" xfId="50881"/>
    <cellStyle name="Salida 5 4 2 2 3 4" xfId="50882"/>
    <cellStyle name="Salida 5 4 2 2 3 5" xfId="50883"/>
    <cellStyle name="Salida 5 4 2 2 3 6" xfId="50884"/>
    <cellStyle name="Salida 5 4 2 2 4" xfId="50885"/>
    <cellStyle name="Salida 5 4 2 2 5" xfId="50886"/>
    <cellStyle name="Salida 5 4 2 2 6" xfId="50887"/>
    <cellStyle name="Salida 5 4 2 3" xfId="50888"/>
    <cellStyle name="Salida 5 4 2 4" xfId="50889"/>
    <cellStyle name="Salida 5 4 3" xfId="50890"/>
    <cellStyle name="Salida 5 4 3 2" xfId="50891"/>
    <cellStyle name="Salida 5 4 3 2 2" xfId="50892"/>
    <cellStyle name="Salida 5 4 3 2 2 2" xfId="50893"/>
    <cellStyle name="Salida 5 4 3 2 2 2 2" xfId="50894"/>
    <cellStyle name="Salida 5 4 3 2 2 2 3" xfId="50895"/>
    <cellStyle name="Salida 5 4 3 2 2 2 4" xfId="50896"/>
    <cellStyle name="Salida 5 4 3 2 2 3" xfId="50897"/>
    <cellStyle name="Salida 5 4 3 2 2 3 2" xfId="50898"/>
    <cellStyle name="Salida 5 4 3 2 2 3 3" xfId="50899"/>
    <cellStyle name="Salida 5 4 3 2 2 3 4" xfId="50900"/>
    <cellStyle name="Salida 5 4 3 2 2 4" xfId="50901"/>
    <cellStyle name="Salida 5 4 3 2 2 5" xfId="50902"/>
    <cellStyle name="Salida 5 4 3 2 2 6" xfId="50903"/>
    <cellStyle name="Salida 5 4 3 2 3" xfId="50904"/>
    <cellStyle name="Salida 5 4 3 2 3 2" xfId="50905"/>
    <cellStyle name="Salida 5 4 3 2 3 2 2" xfId="50906"/>
    <cellStyle name="Salida 5 4 3 2 3 2 3" xfId="50907"/>
    <cellStyle name="Salida 5 4 3 2 3 2 4" xfId="50908"/>
    <cellStyle name="Salida 5 4 3 2 3 3" xfId="50909"/>
    <cellStyle name="Salida 5 4 3 2 3 3 2" xfId="50910"/>
    <cellStyle name="Salida 5 4 3 2 3 3 3" xfId="50911"/>
    <cellStyle name="Salida 5 4 3 2 3 3 4" xfId="50912"/>
    <cellStyle name="Salida 5 4 3 2 3 4" xfId="50913"/>
    <cellStyle name="Salida 5 4 3 2 3 5" xfId="50914"/>
    <cellStyle name="Salida 5 4 3 2 3 6" xfId="50915"/>
    <cellStyle name="Salida 5 4 3 2 4" xfId="50916"/>
    <cellStyle name="Salida 5 4 3 2 5" xfId="50917"/>
    <cellStyle name="Salida 5 4 3 2 6" xfId="50918"/>
    <cellStyle name="Salida 5 4 3 3" xfId="50919"/>
    <cellStyle name="Salida 5 4 3 4" xfId="50920"/>
    <cellStyle name="Salida 5 4 4" xfId="50921"/>
    <cellStyle name="Salida 5 4 4 2" xfId="50922"/>
    <cellStyle name="Salida 5 4 4 2 2" xfId="50923"/>
    <cellStyle name="Salida 5 4 4 2 2 2" xfId="50924"/>
    <cellStyle name="Salida 5 4 4 2 2 2 2" xfId="50925"/>
    <cellStyle name="Salida 5 4 4 2 2 2 3" xfId="50926"/>
    <cellStyle name="Salida 5 4 4 2 2 2 4" xfId="50927"/>
    <cellStyle name="Salida 5 4 4 2 2 3" xfId="50928"/>
    <cellStyle name="Salida 5 4 4 2 2 3 2" xfId="50929"/>
    <cellStyle name="Salida 5 4 4 2 2 3 3" xfId="50930"/>
    <cellStyle name="Salida 5 4 4 2 2 3 4" xfId="50931"/>
    <cellStyle name="Salida 5 4 4 2 2 4" xfId="50932"/>
    <cellStyle name="Salida 5 4 4 2 2 5" xfId="50933"/>
    <cellStyle name="Salida 5 4 4 2 2 6" xfId="50934"/>
    <cellStyle name="Salida 5 4 4 2 3" xfId="50935"/>
    <cellStyle name="Salida 5 4 4 2 3 2" xfId="50936"/>
    <cellStyle name="Salida 5 4 4 2 3 2 2" xfId="50937"/>
    <cellStyle name="Salida 5 4 4 2 3 2 3" xfId="50938"/>
    <cellStyle name="Salida 5 4 4 2 3 2 4" xfId="50939"/>
    <cellStyle name="Salida 5 4 4 2 3 3" xfId="50940"/>
    <cellStyle name="Salida 5 4 4 2 3 3 2" xfId="50941"/>
    <cellStyle name="Salida 5 4 4 2 3 3 3" xfId="50942"/>
    <cellStyle name="Salida 5 4 4 2 3 3 4" xfId="50943"/>
    <cellStyle name="Salida 5 4 4 2 3 4" xfId="50944"/>
    <cellStyle name="Salida 5 4 4 2 3 5" xfId="50945"/>
    <cellStyle name="Salida 5 4 4 2 3 6" xfId="50946"/>
    <cellStyle name="Salida 5 4 4 2 4" xfId="50947"/>
    <cellStyle name="Salida 5 4 4 2 5" xfId="50948"/>
    <cellStyle name="Salida 5 4 4 2 6" xfId="50949"/>
    <cellStyle name="Salida 5 4 4 3" xfId="50950"/>
    <cellStyle name="Salida 5 4 4 4" xfId="50951"/>
    <cellStyle name="Salida 5 4 5" xfId="50952"/>
    <cellStyle name="Salida 5 4 5 2" xfId="50953"/>
    <cellStyle name="Salida 5 4 5 2 2" xfId="50954"/>
    <cellStyle name="Salida 5 4 5 2 3" xfId="50955"/>
    <cellStyle name="Salida 5 4 5 2 4" xfId="50956"/>
    <cellStyle name="Salida 5 4 5 3" xfId="50957"/>
    <cellStyle name="Salida 5 4 5 3 2" xfId="50958"/>
    <cellStyle name="Salida 5 4 5 3 2 2" xfId="50959"/>
    <cellStyle name="Salida 5 4 5 3 2 3" xfId="50960"/>
    <cellStyle name="Salida 5 4 5 3 2 4" xfId="50961"/>
    <cellStyle name="Salida 5 4 5 3 3" xfId="50962"/>
    <cellStyle name="Salida 5 4 5 3 3 2" xfId="50963"/>
    <cellStyle name="Salida 5 4 5 3 3 3" xfId="50964"/>
    <cellStyle name="Salida 5 4 5 3 3 4" xfId="50965"/>
    <cellStyle name="Salida 5 4 5 3 4" xfId="50966"/>
    <cellStyle name="Salida 5 4 5 3 5" xfId="50967"/>
    <cellStyle name="Salida 5 4 5 3 6" xfId="50968"/>
    <cellStyle name="Salida 5 4 5 4" xfId="50969"/>
    <cellStyle name="Salida 5 4 5 5" xfId="50970"/>
    <cellStyle name="Salida 5 4 6" xfId="50971"/>
    <cellStyle name="Salida 5 4 6 2" xfId="50972"/>
    <cellStyle name="Salida 5 4 6 2 2" xfId="50973"/>
    <cellStyle name="Salida 5 4 6 2 3" xfId="50974"/>
    <cellStyle name="Salida 5 4 6 2 4" xfId="50975"/>
    <cellStyle name="Salida 5 4 6 3" xfId="50976"/>
    <cellStyle name="Salida 5 4 6 3 2" xfId="50977"/>
    <cellStyle name="Salida 5 4 6 3 2 2" xfId="50978"/>
    <cellStyle name="Salida 5 4 6 3 2 3" xfId="50979"/>
    <cellStyle name="Salida 5 4 6 3 2 4" xfId="50980"/>
    <cellStyle name="Salida 5 4 6 3 3" xfId="50981"/>
    <cellStyle name="Salida 5 4 6 3 3 2" xfId="50982"/>
    <cellStyle name="Salida 5 4 6 3 3 3" xfId="50983"/>
    <cellStyle name="Salida 5 4 6 3 3 4" xfId="50984"/>
    <cellStyle name="Salida 5 4 6 3 4" xfId="50985"/>
    <cellStyle name="Salida 5 4 6 3 5" xfId="50986"/>
    <cellStyle name="Salida 5 4 6 3 6" xfId="50987"/>
    <cellStyle name="Salida 5 4 6 4" xfId="50988"/>
    <cellStyle name="Salida 5 4 6 5" xfId="50989"/>
    <cellStyle name="Salida 5 4 7" xfId="50990"/>
    <cellStyle name="Salida 5 4 7 2" xfId="50991"/>
    <cellStyle name="Salida 5 4 7 2 2" xfId="50992"/>
    <cellStyle name="Salida 5 4 7 2 3" xfId="50993"/>
    <cellStyle name="Salida 5 4 7 2 4" xfId="50994"/>
    <cellStyle name="Salida 5 4 7 3" xfId="50995"/>
    <cellStyle name="Salida 5 4 7 3 2" xfId="50996"/>
    <cellStyle name="Salida 5 4 7 3 2 2" xfId="50997"/>
    <cellStyle name="Salida 5 4 7 3 2 3" xfId="50998"/>
    <cellStyle name="Salida 5 4 7 3 2 4" xfId="50999"/>
    <cellStyle name="Salida 5 4 7 3 3" xfId="51000"/>
    <cellStyle name="Salida 5 4 7 3 3 2" xfId="51001"/>
    <cellStyle name="Salida 5 4 7 3 3 3" xfId="51002"/>
    <cellStyle name="Salida 5 4 7 3 3 4" xfId="51003"/>
    <cellStyle name="Salida 5 4 7 3 4" xfId="51004"/>
    <cellStyle name="Salida 5 4 7 3 5" xfId="51005"/>
    <cellStyle name="Salida 5 4 7 3 6" xfId="51006"/>
    <cellStyle name="Salida 5 4 7 4" xfId="51007"/>
    <cellStyle name="Salida 5 4 7 5" xfId="51008"/>
    <cellStyle name="Salida 5 4 8" xfId="51009"/>
    <cellStyle name="Salida 5 4 8 2" xfId="51010"/>
    <cellStyle name="Salida 5 4 8 2 2" xfId="51011"/>
    <cellStyle name="Salida 5 4 8 2 3" xfId="51012"/>
    <cellStyle name="Salida 5 4 8 2 4" xfId="51013"/>
    <cellStyle name="Salida 5 4 8 3" xfId="51014"/>
    <cellStyle name="Salida 5 4 8 3 2" xfId="51015"/>
    <cellStyle name="Salida 5 4 8 3 2 2" xfId="51016"/>
    <cellStyle name="Salida 5 4 8 3 2 3" xfId="51017"/>
    <cellStyle name="Salida 5 4 8 3 2 4" xfId="51018"/>
    <cellStyle name="Salida 5 4 8 3 3" xfId="51019"/>
    <cellStyle name="Salida 5 4 8 3 3 2" xfId="51020"/>
    <cellStyle name="Salida 5 4 8 3 3 3" xfId="51021"/>
    <cellStyle name="Salida 5 4 8 3 3 4" xfId="51022"/>
    <cellStyle name="Salida 5 4 8 3 4" xfId="51023"/>
    <cellStyle name="Salida 5 4 8 3 5" xfId="51024"/>
    <cellStyle name="Salida 5 4 8 3 6" xfId="51025"/>
    <cellStyle name="Salida 5 4 8 4" xfId="51026"/>
    <cellStyle name="Salida 5 4 8 5" xfId="51027"/>
    <cellStyle name="Salida 5 4 9" xfId="51028"/>
    <cellStyle name="Salida 5 4 9 2" xfId="51029"/>
    <cellStyle name="Salida 5 4 9 2 2" xfId="51030"/>
    <cellStyle name="Salida 5 4 9 2 3" xfId="51031"/>
    <cellStyle name="Salida 5 4 9 2 4" xfId="51032"/>
    <cellStyle name="Salida 5 4 9 3" xfId="51033"/>
    <cellStyle name="Salida 5 4 9 3 2" xfId="51034"/>
    <cellStyle name="Salida 5 4 9 3 2 2" xfId="51035"/>
    <cellStyle name="Salida 5 4 9 3 2 3" xfId="51036"/>
    <cellStyle name="Salida 5 4 9 3 2 4" xfId="51037"/>
    <cellStyle name="Salida 5 4 9 3 3" xfId="51038"/>
    <cellStyle name="Salida 5 4 9 3 3 2" xfId="51039"/>
    <cellStyle name="Salida 5 4 9 3 3 3" xfId="51040"/>
    <cellStyle name="Salida 5 4 9 3 3 4" xfId="51041"/>
    <cellStyle name="Salida 5 4 9 3 4" xfId="51042"/>
    <cellStyle name="Salida 5 4 9 3 5" xfId="51043"/>
    <cellStyle name="Salida 5 4 9 3 6" xfId="51044"/>
    <cellStyle name="Salida 5 4 9 4" xfId="51045"/>
    <cellStyle name="Salida 5 4 9 5" xfId="51046"/>
    <cellStyle name="Salida 5 5" xfId="51047"/>
    <cellStyle name="Salida 5 5 2" xfId="51048"/>
    <cellStyle name="Salida 5 5 2 2" xfId="51049"/>
    <cellStyle name="Salida 5 5 2 3" xfId="51050"/>
    <cellStyle name="Salida 5 5 2 4" xfId="51051"/>
    <cellStyle name="Salida 5 5 3" xfId="51052"/>
    <cellStyle name="Salida 5 5 3 2" xfId="51053"/>
    <cellStyle name="Salida 5 5 3 2 2" xfId="51054"/>
    <cellStyle name="Salida 5 5 3 2 3" xfId="51055"/>
    <cellStyle name="Salida 5 5 3 2 4" xfId="51056"/>
    <cellStyle name="Salida 5 5 3 3" xfId="51057"/>
    <cellStyle name="Salida 5 5 3 3 2" xfId="51058"/>
    <cellStyle name="Salida 5 5 3 3 3" xfId="51059"/>
    <cellStyle name="Salida 5 5 3 3 4" xfId="51060"/>
    <cellStyle name="Salida 5 5 3 4" xfId="51061"/>
    <cellStyle name="Salida 5 5 3 5" xfId="51062"/>
    <cellStyle name="Salida 5 5 3 6" xfId="51063"/>
    <cellStyle name="Salida 5 5 4" xfId="51064"/>
    <cellStyle name="Salida 5 5 5" xfId="51065"/>
    <cellStyle name="Salida 5 6" xfId="51066"/>
    <cellStyle name="Salida 5 6 2" xfId="51067"/>
    <cellStyle name="Salida 5 6 2 2" xfId="51068"/>
    <cellStyle name="Salida 5 6 2 2 2" xfId="51069"/>
    <cellStyle name="Salida 5 6 2 2 3" xfId="51070"/>
    <cellStyle name="Salida 5 6 2 2 4" xfId="51071"/>
    <cellStyle name="Salida 5 6 2 3" xfId="51072"/>
    <cellStyle name="Salida 5 6 2 3 2" xfId="51073"/>
    <cellStyle name="Salida 5 6 2 3 3" xfId="51074"/>
    <cellStyle name="Salida 5 6 2 3 4" xfId="51075"/>
    <cellStyle name="Salida 5 6 2 4" xfId="51076"/>
    <cellStyle name="Salida 5 6 2 5" xfId="51077"/>
    <cellStyle name="Salida 5 6 2 6" xfId="51078"/>
    <cellStyle name="Salida 5 6 3" xfId="51079"/>
    <cellStyle name="Salida 5 6 3 2" xfId="51080"/>
    <cellStyle name="Salida 5 6 3 2 2" xfId="51081"/>
    <cellStyle name="Salida 5 6 3 2 3" xfId="51082"/>
    <cellStyle name="Salida 5 6 3 2 4" xfId="51083"/>
    <cellStyle name="Salida 5 6 3 3" xfId="51084"/>
    <cellStyle name="Salida 5 6 3 3 2" xfId="51085"/>
    <cellStyle name="Salida 5 6 3 3 3" xfId="51086"/>
    <cellStyle name="Salida 5 6 3 3 4" xfId="51087"/>
    <cellStyle name="Salida 5 6 3 4" xfId="51088"/>
    <cellStyle name="Salida 5 6 3 5" xfId="51089"/>
    <cellStyle name="Salida 5 6 3 6" xfId="51090"/>
    <cellStyle name="Salida 5 6 4" xfId="51091"/>
    <cellStyle name="Salida 5 6 5" xfId="51092"/>
    <cellStyle name="Salida 5 6 6" xfId="51093"/>
    <cellStyle name="Salida 5 7" xfId="51094"/>
    <cellStyle name="Salida 5 8" xfId="51095"/>
    <cellStyle name="Salida 6" xfId="51096"/>
    <cellStyle name="Salida 6 2" xfId="51097"/>
    <cellStyle name="Salida 6 2 2" xfId="51098"/>
    <cellStyle name="Salida 6 2 2 10" xfId="51099"/>
    <cellStyle name="Salida 6 2 2 10 2" xfId="51100"/>
    <cellStyle name="Salida 6 2 2 10 2 2" xfId="51101"/>
    <cellStyle name="Salida 6 2 2 10 2 3" xfId="51102"/>
    <cellStyle name="Salida 6 2 2 10 2 4" xfId="51103"/>
    <cellStyle name="Salida 6 2 2 10 3" xfId="51104"/>
    <cellStyle name="Salida 6 2 2 10 3 2" xfId="51105"/>
    <cellStyle name="Salida 6 2 2 10 3 2 2" xfId="51106"/>
    <cellStyle name="Salida 6 2 2 10 3 2 3" xfId="51107"/>
    <cellStyle name="Salida 6 2 2 10 3 2 4" xfId="51108"/>
    <cellStyle name="Salida 6 2 2 10 3 3" xfId="51109"/>
    <cellStyle name="Salida 6 2 2 10 3 3 2" xfId="51110"/>
    <cellStyle name="Salida 6 2 2 10 3 3 3" xfId="51111"/>
    <cellStyle name="Salida 6 2 2 10 3 3 4" xfId="51112"/>
    <cellStyle name="Salida 6 2 2 10 3 4" xfId="51113"/>
    <cellStyle name="Salida 6 2 2 10 3 5" xfId="51114"/>
    <cellStyle name="Salida 6 2 2 10 3 6" xfId="51115"/>
    <cellStyle name="Salida 6 2 2 10 4" xfId="51116"/>
    <cellStyle name="Salida 6 2 2 10 5" xfId="51117"/>
    <cellStyle name="Salida 6 2 2 11" xfId="51118"/>
    <cellStyle name="Salida 6 2 2 11 2" xfId="51119"/>
    <cellStyle name="Salida 6 2 2 11 2 2" xfId="51120"/>
    <cellStyle name="Salida 6 2 2 11 2 3" xfId="51121"/>
    <cellStyle name="Salida 6 2 2 11 2 4" xfId="51122"/>
    <cellStyle name="Salida 6 2 2 11 3" xfId="51123"/>
    <cellStyle name="Salida 6 2 2 11 3 2" xfId="51124"/>
    <cellStyle name="Salida 6 2 2 11 3 2 2" xfId="51125"/>
    <cellStyle name="Salida 6 2 2 11 3 2 3" xfId="51126"/>
    <cellStyle name="Salida 6 2 2 11 3 2 4" xfId="51127"/>
    <cellStyle name="Salida 6 2 2 11 3 3" xfId="51128"/>
    <cellStyle name="Salida 6 2 2 11 3 3 2" xfId="51129"/>
    <cellStyle name="Salida 6 2 2 11 3 3 3" xfId="51130"/>
    <cellStyle name="Salida 6 2 2 11 3 3 4" xfId="51131"/>
    <cellStyle name="Salida 6 2 2 11 3 4" xfId="51132"/>
    <cellStyle name="Salida 6 2 2 11 3 5" xfId="51133"/>
    <cellStyle name="Salida 6 2 2 11 3 6" xfId="51134"/>
    <cellStyle name="Salida 6 2 2 11 4" xfId="51135"/>
    <cellStyle name="Salida 6 2 2 11 5" xfId="51136"/>
    <cellStyle name="Salida 6 2 2 12" xfId="51137"/>
    <cellStyle name="Salida 6 2 2 12 2" xfId="51138"/>
    <cellStyle name="Salida 6 2 2 12 2 2" xfId="51139"/>
    <cellStyle name="Salida 6 2 2 12 2 2 2" xfId="51140"/>
    <cellStyle name="Salida 6 2 2 12 2 2 3" xfId="51141"/>
    <cellStyle name="Salida 6 2 2 12 2 2 4" xfId="51142"/>
    <cellStyle name="Salida 6 2 2 12 2 3" xfId="51143"/>
    <cellStyle name="Salida 6 2 2 12 2 3 2" xfId="51144"/>
    <cellStyle name="Salida 6 2 2 12 2 3 3" xfId="51145"/>
    <cellStyle name="Salida 6 2 2 12 2 3 4" xfId="51146"/>
    <cellStyle name="Salida 6 2 2 12 2 4" xfId="51147"/>
    <cellStyle name="Salida 6 2 2 12 2 5" xfId="51148"/>
    <cellStyle name="Salida 6 2 2 12 2 6" xfId="51149"/>
    <cellStyle name="Salida 6 2 2 12 3" xfId="51150"/>
    <cellStyle name="Salida 6 2 2 12 3 2" xfId="51151"/>
    <cellStyle name="Salida 6 2 2 12 3 2 2" xfId="51152"/>
    <cellStyle name="Salida 6 2 2 12 3 2 3" xfId="51153"/>
    <cellStyle name="Salida 6 2 2 12 3 2 4" xfId="51154"/>
    <cellStyle name="Salida 6 2 2 12 3 3" xfId="51155"/>
    <cellStyle name="Salida 6 2 2 12 3 3 2" xfId="51156"/>
    <cellStyle name="Salida 6 2 2 12 3 3 3" xfId="51157"/>
    <cellStyle name="Salida 6 2 2 12 3 3 4" xfId="51158"/>
    <cellStyle name="Salida 6 2 2 12 3 4" xfId="51159"/>
    <cellStyle name="Salida 6 2 2 12 3 5" xfId="51160"/>
    <cellStyle name="Salida 6 2 2 12 3 6" xfId="51161"/>
    <cellStyle name="Salida 6 2 2 12 4" xfId="51162"/>
    <cellStyle name="Salida 6 2 2 12 5" xfId="51163"/>
    <cellStyle name="Salida 6 2 2 12 6" xfId="51164"/>
    <cellStyle name="Salida 6 2 2 13" xfId="51165"/>
    <cellStyle name="Salida 6 2 2 14" xfId="51166"/>
    <cellStyle name="Salida 6 2 2 2" xfId="51167"/>
    <cellStyle name="Salida 6 2 2 2 2" xfId="51168"/>
    <cellStyle name="Salida 6 2 2 2 2 2" xfId="51169"/>
    <cellStyle name="Salida 6 2 2 2 2 2 2" xfId="51170"/>
    <cellStyle name="Salida 6 2 2 2 2 2 2 2" xfId="51171"/>
    <cellStyle name="Salida 6 2 2 2 2 2 2 3" xfId="51172"/>
    <cellStyle name="Salida 6 2 2 2 2 2 2 4" xfId="51173"/>
    <cellStyle name="Salida 6 2 2 2 2 2 3" xfId="51174"/>
    <cellStyle name="Salida 6 2 2 2 2 2 3 2" xfId="51175"/>
    <cellStyle name="Salida 6 2 2 2 2 2 3 3" xfId="51176"/>
    <cellStyle name="Salida 6 2 2 2 2 2 3 4" xfId="51177"/>
    <cellStyle name="Salida 6 2 2 2 2 2 4" xfId="51178"/>
    <cellStyle name="Salida 6 2 2 2 2 2 5" xfId="51179"/>
    <cellStyle name="Salida 6 2 2 2 2 2 6" xfId="51180"/>
    <cellStyle name="Salida 6 2 2 2 2 3" xfId="51181"/>
    <cellStyle name="Salida 6 2 2 2 2 3 2" xfId="51182"/>
    <cellStyle name="Salida 6 2 2 2 2 3 2 2" xfId="51183"/>
    <cellStyle name="Salida 6 2 2 2 2 3 2 3" xfId="51184"/>
    <cellStyle name="Salida 6 2 2 2 2 3 2 4" xfId="51185"/>
    <cellStyle name="Salida 6 2 2 2 2 3 3" xfId="51186"/>
    <cellStyle name="Salida 6 2 2 2 2 3 3 2" xfId="51187"/>
    <cellStyle name="Salida 6 2 2 2 2 3 3 3" xfId="51188"/>
    <cellStyle name="Salida 6 2 2 2 2 3 3 4" xfId="51189"/>
    <cellStyle name="Salida 6 2 2 2 2 3 4" xfId="51190"/>
    <cellStyle name="Salida 6 2 2 2 2 3 5" xfId="51191"/>
    <cellStyle name="Salida 6 2 2 2 2 3 6" xfId="51192"/>
    <cellStyle name="Salida 6 2 2 2 2 4" xfId="51193"/>
    <cellStyle name="Salida 6 2 2 2 2 5" xfId="51194"/>
    <cellStyle name="Salida 6 2 2 2 2 6" xfId="51195"/>
    <cellStyle name="Salida 6 2 2 2 3" xfId="51196"/>
    <cellStyle name="Salida 6 2 2 2 4" xfId="51197"/>
    <cellStyle name="Salida 6 2 2 3" xfId="51198"/>
    <cellStyle name="Salida 6 2 2 3 2" xfId="51199"/>
    <cellStyle name="Salida 6 2 2 3 2 2" xfId="51200"/>
    <cellStyle name="Salida 6 2 2 3 2 2 2" xfId="51201"/>
    <cellStyle name="Salida 6 2 2 3 2 2 2 2" xfId="51202"/>
    <cellStyle name="Salida 6 2 2 3 2 2 2 3" xfId="51203"/>
    <cellStyle name="Salida 6 2 2 3 2 2 2 4" xfId="51204"/>
    <cellStyle name="Salida 6 2 2 3 2 2 3" xfId="51205"/>
    <cellStyle name="Salida 6 2 2 3 2 2 3 2" xfId="51206"/>
    <cellStyle name="Salida 6 2 2 3 2 2 3 3" xfId="51207"/>
    <cellStyle name="Salida 6 2 2 3 2 2 3 4" xfId="51208"/>
    <cellStyle name="Salida 6 2 2 3 2 2 4" xfId="51209"/>
    <cellStyle name="Salida 6 2 2 3 2 2 5" xfId="51210"/>
    <cellStyle name="Salida 6 2 2 3 2 2 6" xfId="51211"/>
    <cellStyle name="Salida 6 2 2 3 2 3" xfId="51212"/>
    <cellStyle name="Salida 6 2 2 3 2 3 2" xfId="51213"/>
    <cellStyle name="Salida 6 2 2 3 2 3 2 2" xfId="51214"/>
    <cellStyle name="Salida 6 2 2 3 2 3 2 3" xfId="51215"/>
    <cellStyle name="Salida 6 2 2 3 2 3 2 4" xfId="51216"/>
    <cellStyle name="Salida 6 2 2 3 2 3 3" xfId="51217"/>
    <cellStyle name="Salida 6 2 2 3 2 3 3 2" xfId="51218"/>
    <cellStyle name="Salida 6 2 2 3 2 3 3 3" xfId="51219"/>
    <cellStyle name="Salida 6 2 2 3 2 3 3 4" xfId="51220"/>
    <cellStyle name="Salida 6 2 2 3 2 3 4" xfId="51221"/>
    <cellStyle name="Salida 6 2 2 3 2 3 5" xfId="51222"/>
    <cellStyle name="Salida 6 2 2 3 2 3 6" xfId="51223"/>
    <cellStyle name="Salida 6 2 2 3 2 4" xfId="51224"/>
    <cellStyle name="Salida 6 2 2 3 2 5" xfId="51225"/>
    <cellStyle name="Salida 6 2 2 3 2 6" xfId="51226"/>
    <cellStyle name="Salida 6 2 2 3 3" xfId="51227"/>
    <cellStyle name="Salida 6 2 2 3 4" xfId="51228"/>
    <cellStyle name="Salida 6 2 2 4" xfId="51229"/>
    <cellStyle name="Salida 6 2 2 4 2" xfId="51230"/>
    <cellStyle name="Salida 6 2 2 4 2 2" xfId="51231"/>
    <cellStyle name="Salida 6 2 2 4 2 2 2" xfId="51232"/>
    <cellStyle name="Salida 6 2 2 4 2 2 2 2" xfId="51233"/>
    <cellStyle name="Salida 6 2 2 4 2 2 2 3" xfId="51234"/>
    <cellStyle name="Salida 6 2 2 4 2 2 2 4" xfId="51235"/>
    <cellStyle name="Salida 6 2 2 4 2 2 3" xfId="51236"/>
    <cellStyle name="Salida 6 2 2 4 2 2 3 2" xfId="51237"/>
    <cellStyle name="Salida 6 2 2 4 2 2 3 3" xfId="51238"/>
    <cellStyle name="Salida 6 2 2 4 2 2 3 4" xfId="51239"/>
    <cellStyle name="Salida 6 2 2 4 2 2 4" xfId="51240"/>
    <cellStyle name="Salida 6 2 2 4 2 2 5" xfId="51241"/>
    <cellStyle name="Salida 6 2 2 4 2 2 6" xfId="51242"/>
    <cellStyle name="Salida 6 2 2 4 2 3" xfId="51243"/>
    <cellStyle name="Salida 6 2 2 4 2 3 2" xfId="51244"/>
    <cellStyle name="Salida 6 2 2 4 2 3 2 2" xfId="51245"/>
    <cellStyle name="Salida 6 2 2 4 2 3 2 3" xfId="51246"/>
    <cellStyle name="Salida 6 2 2 4 2 3 2 4" xfId="51247"/>
    <cellStyle name="Salida 6 2 2 4 2 3 3" xfId="51248"/>
    <cellStyle name="Salida 6 2 2 4 2 3 3 2" xfId="51249"/>
    <cellStyle name="Salida 6 2 2 4 2 3 3 3" xfId="51250"/>
    <cellStyle name="Salida 6 2 2 4 2 3 3 4" xfId="51251"/>
    <cellStyle name="Salida 6 2 2 4 2 3 4" xfId="51252"/>
    <cellStyle name="Salida 6 2 2 4 2 3 5" xfId="51253"/>
    <cellStyle name="Salida 6 2 2 4 2 3 6" xfId="51254"/>
    <cellStyle name="Salida 6 2 2 4 2 4" xfId="51255"/>
    <cellStyle name="Salida 6 2 2 4 2 5" xfId="51256"/>
    <cellStyle name="Salida 6 2 2 4 2 6" xfId="51257"/>
    <cellStyle name="Salida 6 2 2 4 3" xfId="51258"/>
    <cellStyle name="Salida 6 2 2 4 4" xfId="51259"/>
    <cellStyle name="Salida 6 2 2 5" xfId="51260"/>
    <cellStyle name="Salida 6 2 2 5 2" xfId="51261"/>
    <cellStyle name="Salida 6 2 2 5 2 2" xfId="51262"/>
    <cellStyle name="Salida 6 2 2 5 2 3" xfId="51263"/>
    <cellStyle name="Salida 6 2 2 5 2 4" xfId="51264"/>
    <cellStyle name="Salida 6 2 2 5 3" xfId="51265"/>
    <cellStyle name="Salida 6 2 2 5 3 2" xfId="51266"/>
    <cellStyle name="Salida 6 2 2 5 3 2 2" xfId="51267"/>
    <cellStyle name="Salida 6 2 2 5 3 2 3" xfId="51268"/>
    <cellStyle name="Salida 6 2 2 5 3 2 4" xfId="51269"/>
    <cellStyle name="Salida 6 2 2 5 3 3" xfId="51270"/>
    <cellStyle name="Salida 6 2 2 5 3 3 2" xfId="51271"/>
    <cellStyle name="Salida 6 2 2 5 3 3 3" xfId="51272"/>
    <cellStyle name="Salida 6 2 2 5 3 3 4" xfId="51273"/>
    <cellStyle name="Salida 6 2 2 5 3 4" xfId="51274"/>
    <cellStyle name="Salida 6 2 2 5 3 5" xfId="51275"/>
    <cellStyle name="Salida 6 2 2 5 3 6" xfId="51276"/>
    <cellStyle name="Salida 6 2 2 5 4" xfId="51277"/>
    <cellStyle name="Salida 6 2 2 5 5" xfId="51278"/>
    <cellStyle name="Salida 6 2 2 6" xfId="51279"/>
    <cellStyle name="Salida 6 2 2 6 2" xfId="51280"/>
    <cellStyle name="Salida 6 2 2 6 2 2" xfId="51281"/>
    <cellStyle name="Salida 6 2 2 6 2 3" xfId="51282"/>
    <cellStyle name="Salida 6 2 2 6 2 4" xfId="51283"/>
    <cellStyle name="Salida 6 2 2 6 3" xfId="51284"/>
    <cellStyle name="Salida 6 2 2 6 3 2" xfId="51285"/>
    <cellStyle name="Salida 6 2 2 6 3 2 2" xfId="51286"/>
    <cellStyle name="Salida 6 2 2 6 3 2 3" xfId="51287"/>
    <cellStyle name="Salida 6 2 2 6 3 2 4" xfId="51288"/>
    <cellStyle name="Salida 6 2 2 6 3 3" xfId="51289"/>
    <cellStyle name="Salida 6 2 2 6 3 3 2" xfId="51290"/>
    <cellStyle name="Salida 6 2 2 6 3 3 3" xfId="51291"/>
    <cellStyle name="Salida 6 2 2 6 3 3 4" xfId="51292"/>
    <cellStyle name="Salida 6 2 2 6 3 4" xfId="51293"/>
    <cellStyle name="Salida 6 2 2 6 3 5" xfId="51294"/>
    <cellStyle name="Salida 6 2 2 6 3 6" xfId="51295"/>
    <cellStyle name="Salida 6 2 2 6 4" xfId="51296"/>
    <cellStyle name="Salida 6 2 2 6 5" xfId="51297"/>
    <cellStyle name="Salida 6 2 2 7" xfId="51298"/>
    <cellStyle name="Salida 6 2 2 7 2" xfId="51299"/>
    <cellStyle name="Salida 6 2 2 7 2 2" xfId="51300"/>
    <cellStyle name="Salida 6 2 2 7 2 3" xfId="51301"/>
    <cellStyle name="Salida 6 2 2 7 2 4" xfId="51302"/>
    <cellStyle name="Salida 6 2 2 7 3" xfId="51303"/>
    <cellStyle name="Salida 6 2 2 7 3 2" xfId="51304"/>
    <cellStyle name="Salida 6 2 2 7 3 2 2" xfId="51305"/>
    <cellStyle name="Salida 6 2 2 7 3 2 3" xfId="51306"/>
    <cellStyle name="Salida 6 2 2 7 3 2 4" xfId="51307"/>
    <cellStyle name="Salida 6 2 2 7 3 3" xfId="51308"/>
    <cellStyle name="Salida 6 2 2 7 3 3 2" xfId="51309"/>
    <cellStyle name="Salida 6 2 2 7 3 3 3" xfId="51310"/>
    <cellStyle name="Salida 6 2 2 7 3 3 4" xfId="51311"/>
    <cellStyle name="Salida 6 2 2 7 3 4" xfId="51312"/>
    <cellStyle name="Salida 6 2 2 7 3 5" xfId="51313"/>
    <cellStyle name="Salida 6 2 2 7 3 6" xfId="51314"/>
    <cellStyle name="Salida 6 2 2 7 4" xfId="51315"/>
    <cellStyle name="Salida 6 2 2 7 5" xfId="51316"/>
    <cellStyle name="Salida 6 2 2 8" xfId="51317"/>
    <cellStyle name="Salida 6 2 2 8 2" xfId="51318"/>
    <cellStyle name="Salida 6 2 2 8 2 2" xfId="51319"/>
    <cellStyle name="Salida 6 2 2 8 2 3" xfId="51320"/>
    <cellStyle name="Salida 6 2 2 8 2 4" xfId="51321"/>
    <cellStyle name="Salida 6 2 2 8 3" xfId="51322"/>
    <cellStyle name="Salida 6 2 2 8 3 2" xfId="51323"/>
    <cellStyle name="Salida 6 2 2 8 3 2 2" xfId="51324"/>
    <cellStyle name="Salida 6 2 2 8 3 2 3" xfId="51325"/>
    <cellStyle name="Salida 6 2 2 8 3 2 4" xfId="51326"/>
    <cellStyle name="Salida 6 2 2 8 3 3" xfId="51327"/>
    <cellStyle name="Salida 6 2 2 8 3 3 2" xfId="51328"/>
    <cellStyle name="Salida 6 2 2 8 3 3 3" xfId="51329"/>
    <cellStyle name="Salida 6 2 2 8 3 3 4" xfId="51330"/>
    <cellStyle name="Salida 6 2 2 8 3 4" xfId="51331"/>
    <cellStyle name="Salida 6 2 2 8 3 5" xfId="51332"/>
    <cellStyle name="Salida 6 2 2 8 3 6" xfId="51333"/>
    <cellStyle name="Salida 6 2 2 8 4" xfId="51334"/>
    <cellStyle name="Salida 6 2 2 8 5" xfId="51335"/>
    <cellStyle name="Salida 6 2 2 9" xfId="51336"/>
    <cellStyle name="Salida 6 2 2 9 2" xfId="51337"/>
    <cellStyle name="Salida 6 2 2 9 2 2" xfId="51338"/>
    <cellStyle name="Salida 6 2 2 9 2 3" xfId="51339"/>
    <cellStyle name="Salida 6 2 2 9 2 4" xfId="51340"/>
    <cellStyle name="Salida 6 2 2 9 3" xfId="51341"/>
    <cellStyle name="Salida 6 2 2 9 3 2" xfId="51342"/>
    <cellStyle name="Salida 6 2 2 9 3 2 2" xfId="51343"/>
    <cellStyle name="Salida 6 2 2 9 3 2 3" xfId="51344"/>
    <cellStyle name="Salida 6 2 2 9 3 2 4" xfId="51345"/>
    <cellStyle name="Salida 6 2 2 9 3 3" xfId="51346"/>
    <cellStyle name="Salida 6 2 2 9 3 3 2" xfId="51347"/>
    <cellStyle name="Salida 6 2 2 9 3 3 3" xfId="51348"/>
    <cellStyle name="Salida 6 2 2 9 3 3 4" xfId="51349"/>
    <cellStyle name="Salida 6 2 2 9 3 4" xfId="51350"/>
    <cellStyle name="Salida 6 2 2 9 3 5" xfId="51351"/>
    <cellStyle name="Salida 6 2 2 9 3 6" xfId="51352"/>
    <cellStyle name="Salida 6 2 2 9 4" xfId="51353"/>
    <cellStyle name="Salida 6 2 2 9 5" xfId="51354"/>
    <cellStyle name="Salida 6 2 3" xfId="51355"/>
    <cellStyle name="Salida 6 2 3 2" xfId="51356"/>
    <cellStyle name="Salida 6 2 3 2 2" xfId="51357"/>
    <cellStyle name="Salida 6 2 3 2 3" xfId="51358"/>
    <cellStyle name="Salida 6 2 3 2 4" xfId="51359"/>
    <cellStyle name="Salida 6 2 3 3" xfId="51360"/>
    <cellStyle name="Salida 6 2 3 3 2" xfId="51361"/>
    <cellStyle name="Salida 6 2 3 3 2 2" xfId="51362"/>
    <cellStyle name="Salida 6 2 3 3 2 3" xfId="51363"/>
    <cellStyle name="Salida 6 2 3 3 2 4" xfId="51364"/>
    <cellStyle name="Salida 6 2 3 3 3" xfId="51365"/>
    <cellStyle name="Salida 6 2 3 3 3 2" xfId="51366"/>
    <cellStyle name="Salida 6 2 3 3 3 3" xfId="51367"/>
    <cellStyle name="Salida 6 2 3 3 3 4" xfId="51368"/>
    <cellStyle name="Salida 6 2 3 3 4" xfId="51369"/>
    <cellStyle name="Salida 6 2 3 3 5" xfId="51370"/>
    <cellStyle name="Salida 6 2 3 3 6" xfId="51371"/>
    <cellStyle name="Salida 6 2 3 4" xfId="51372"/>
    <cellStyle name="Salida 6 2 3 5" xfId="51373"/>
    <cellStyle name="Salida 6 2 4" xfId="51374"/>
    <cellStyle name="Salida 6 2 4 2" xfId="51375"/>
    <cellStyle name="Salida 6 2 4 2 2" xfId="51376"/>
    <cellStyle name="Salida 6 2 4 2 2 2" xfId="51377"/>
    <cellStyle name="Salida 6 2 4 2 2 3" xfId="51378"/>
    <cellStyle name="Salida 6 2 4 2 2 4" xfId="51379"/>
    <cellStyle name="Salida 6 2 4 2 3" xfId="51380"/>
    <cellStyle name="Salida 6 2 4 2 3 2" xfId="51381"/>
    <cellStyle name="Salida 6 2 4 2 3 3" xfId="51382"/>
    <cellStyle name="Salida 6 2 4 2 3 4" xfId="51383"/>
    <cellStyle name="Salida 6 2 4 2 4" xfId="51384"/>
    <cellStyle name="Salida 6 2 4 2 5" xfId="51385"/>
    <cellStyle name="Salida 6 2 4 2 6" xfId="51386"/>
    <cellStyle name="Salida 6 2 4 3" xfId="51387"/>
    <cellStyle name="Salida 6 2 4 3 2" xfId="51388"/>
    <cellStyle name="Salida 6 2 4 3 2 2" xfId="51389"/>
    <cellStyle name="Salida 6 2 4 3 2 3" xfId="51390"/>
    <cellStyle name="Salida 6 2 4 3 2 4" xfId="51391"/>
    <cellStyle name="Salida 6 2 4 3 3" xfId="51392"/>
    <cellStyle name="Salida 6 2 4 3 3 2" xfId="51393"/>
    <cellStyle name="Salida 6 2 4 3 3 3" xfId="51394"/>
    <cellStyle name="Salida 6 2 4 3 3 4" xfId="51395"/>
    <cellStyle name="Salida 6 2 4 3 4" xfId="51396"/>
    <cellStyle name="Salida 6 2 4 3 5" xfId="51397"/>
    <cellStyle name="Salida 6 2 4 3 6" xfId="51398"/>
    <cellStyle name="Salida 6 2 4 4" xfId="51399"/>
    <cellStyle name="Salida 6 2 4 5" xfId="51400"/>
    <cellStyle name="Salida 6 2 4 6" xfId="51401"/>
    <cellStyle name="Salida 6 2 5" xfId="51402"/>
    <cellStyle name="Salida 6 2 6" xfId="51403"/>
    <cellStyle name="Salida 6 3" xfId="51404"/>
    <cellStyle name="Salida 6 3 10" xfId="51405"/>
    <cellStyle name="Salida 6 3 10 2" xfId="51406"/>
    <cellStyle name="Salida 6 3 10 2 2" xfId="51407"/>
    <cellStyle name="Salida 6 3 10 2 3" xfId="51408"/>
    <cellStyle name="Salida 6 3 10 2 4" xfId="51409"/>
    <cellStyle name="Salida 6 3 10 3" xfId="51410"/>
    <cellStyle name="Salida 6 3 10 3 2" xfId="51411"/>
    <cellStyle name="Salida 6 3 10 3 2 2" xfId="51412"/>
    <cellStyle name="Salida 6 3 10 3 2 3" xfId="51413"/>
    <cellStyle name="Salida 6 3 10 3 2 4" xfId="51414"/>
    <cellStyle name="Salida 6 3 10 3 3" xfId="51415"/>
    <cellStyle name="Salida 6 3 10 3 3 2" xfId="51416"/>
    <cellStyle name="Salida 6 3 10 3 3 3" xfId="51417"/>
    <cellStyle name="Salida 6 3 10 3 3 4" xfId="51418"/>
    <cellStyle name="Salida 6 3 10 3 4" xfId="51419"/>
    <cellStyle name="Salida 6 3 10 3 5" xfId="51420"/>
    <cellStyle name="Salida 6 3 10 3 6" xfId="51421"/>
    <cellStyle name="Salida 6 3 10 4" xfId="51422"/>
    <cellStyle name="Salida 6 3 10 5" xfId="51423"/>
    <cellStyle name="Salida 6 3 11" xfId="51424"/>
    <cellStyle name="Salida 6 3 11 2" xfId="51425"/>
    <cellStyle name="Salida 6 3 11 2 2" xfId="51426"/>
    <cellStyle name="Salida 6 3 11 2 3" xfId="51427"/>
    <cellStyle name="Salida 6 3 11 2 4" xfId="51428"/>
    <cellStyle name="Salida 6 3 11 3" xfId="51429"/>
    <cellStyle name="Salida 6 3 11 3 2" xfId="51430"/>
    <cellStyle name="Salida 6 3 11 3 2 2" xfId="51431"/>
    <cellStyle name="Salida 6 3 11 3 2 3" xfId="51432"/>
    <cellStyle name="Salida 6 3 11 3 2 4" xfId="51433"/>
    <cellStyle name="Salida 6 3 11 3 3" xfId="51434"/>
    <cellStyle name="Salida 6 3 11 3 3 2" xfId="51435"/>
    <cellStyle name="Salida 6 3 11 3 3 3" xfId="51436"/>
    <cellStyle name="Salida 6 3 11 3 3 4" xfId="51437"/>
    <cellStyle name="Salida 6 3 11 3 4" xfId="51438"/>
    <cellStyle name="Salida 6 3 11 3 5" xfId="51439"/>
    <cellStyle name="Salida 6 3 11 3 6" xfId="51440"/>
    <cellStyle name="Salida 6 3 11 4" xfId="51441"/>
    <cellStyle name="Salida 6 3 11 5" xfId="51442"/>
    <cellStyle name="Salida 6 3 12" xfId="51443"/>
    <cellStyle name="Salida 6 3 12 2" xfId="51444"/>
    <cellStyle name="Salida 6 3 12 2 2" xfId="51445"/>
    <cellStyle name="Salida 6 3 12 2 2 2" xfId="51446"/>
    <cellStyle name="Salida 6 3 12 2 2 3" xfId="51447"/>
    <cellStyle name="Salida 6 3 12 2 2 4" xfId="51448"/>
    <cellStyle name="Salida 6 3 12 2 3" xfId="51449"/>
    <cellStyle name="Salida 6 3 12 2 3 2" xfId="51450"/>
    <cellStyle name="Salida 6 3 12 2 3 3" xfId="51451"/>
    <cellStyle name="Salida 6 3 12 2 3 4" xfId="51452"/>
    <cellStyle name="Salida 6 3 12 2 4" xfId="51453"/>
    <cellStyle name="Salida 6 3 12 2 5" xfId="51454"/>
    <cellStyle name="Salida 6 3 12 2 6" xfId="51455"/>
    <cellStyle name="Salida 6 3 12 3" xfId="51456"/>
    <cellStyle name="Salida 6 3 12 3 2" xfId="51457"/>
    <cellStyle name="Salida 6 3 12 3 2 2" xfId="51458"/>
    <cellStyle name="Salida 6 3 12 3 2 3" xfId="51459"/>
    <cellStyle name="Salida 6 3 12 3 2 4" xfId="51460"/>
    <cellStyle name="Salida 6 3 12 3 3" xfId="51461"/>
    <cellStyle name="Salida 6 3 12 3 3 2" xfId="51462"/>
    <cellStyle name="Salida 6 3 12 3 3 3" xfId="51463"/>
    <cellStyle name="Salida 6 3 12 3 3 4" xfId="51464"/>
    <cellStyle name="Salida 6 3 12 3 4" xfId="51465"/>
    <cellStyle name="Salida 6 3 12 3 5" xfId="51466"/>
    <cellStyle name="Salida 6 3 12 3 6" xfId="51467"/>
    <cellStyle name="Salida 6 3 12 4" xfId="51468"/>
    <cellStyle name="Salida 6 3 12 5" xfId="51469"/>
    <cellStyle name="Salida 6 3 12 6" xfId="51470"/>
    <cellStyle name="Salida 6 3 13" xfId="51471"/>
    <cellStyle name="Salida 6 3 14" xfId="51472"/>
    <cellStyle name="Salida 6 3 2" xfId="51473"/>
    <cellStyle name="Salida 6 3 2 2" xfId="51474"/>
    <cellStyle name="Salida 6 3 2 2 2" xfId="51475"/>
    <cellStyle name="Salida 6 3 2 2 2 2" xfId="51476"/>
    <cellStyle name="Salida 6 3 2 2 2 2 2" xfId="51477"/>
    <cellStyle name="Salida 6 3 2 2 2 2 3" xfId="51478"/>
    <cellStyle name="Salida 6 3 2 2 2 2 4" xfId="51479"/>
    <cellStyle name="Salida 6 3 2 2 2 3" xfId="51480"/>
    <cellStyle name="Salida 6 3 2 2 2 3 2" xfId="51481"/>
    <cellStyle name="Salida 6 3 2 2 2 3 3" xfId="51482"/>
    <cellStyle name="Salida 6 3 2 2 2 3 4" xfId="51483"/>
    <cellStyle name="Salida 6 3 2 2 2 4" xfId="51484"/>
    <cellStyle name="Salida 6 3 2 2 2 5" xfId="51485"/>
    <cellStyle name="Salida 6 3 2 2 2 6" xfId="51486"/>
    <cellStyle name="Salida 6 3 2 2 3" xfId="51487"/>
    <cellStyle name="Salida 6 3 2 2 3 2" xfId="51488"/>
    <cellStyle name="Salida 6 3 2 2 3 2 2" xfId="51489"/>
    <cellStyle name="Salida 6 3 2 2 3 2 3" xfId="51490"/>
    <cellStyle name="Salida 6 3 2 2 3 2 4" xfId="51491"/>
    <cellStyle name="Salida 6 3 2 2 3 3" xfId="51492"/>
    <cellStyle name="Salida 6 3 2 2 3 3 2" xfId="51493"/>
    <cellStyle name="Salida 6 3 2 2 3 3 3" xfId="51494"/>
    <cellStyle name="Salida 6 3 2 2 3 3 4" xfId="51495"/>
    <cellStyle name="Salida 6 3 2 2 3 4" xfId="51496"/>
    <cellStyle name="Salida 6 3 2 2 3 5" xfId="51497"/>
    <cellStyle name="Salida 6 3 2 2 3 6" xfId="51498"/>
    <cellStyle name="Salida 6 3 2 2 4" xfId="51499"/>
    <cellStyle name="Salida 6 3 2 2 5" xfId="51500"/>
    <cellStyle name="Salida 6 3 2 2 6" xfId="51501"/>
    <cellStyle name="Salida 6 3 2 3" xfId="51502"/>
    <cellStyle name="Salida 6 3 2 4" xfId="51503"/>
    <cellStyle name="Salida 6 3 3" xfId="51504"/>
    <cellStyle name="Salida 6 3 3 2" xfId="51505"/>
    <cellStyle name="Salida 6 3 3 2 2" xfId="51506"/>
    <cellStyle name="Salida 6 3 3 2 2 2" xfId="51507"/>
    <cellStyle name="Salida 6 3 3 2 2 2 2" xfId="51508"/>
    <cellStyle name="Salida 6 3 3 2 2 2 3" xfId="51509"/>
    <cellStyle name="Salida 6 3 3 2 2 2 4" xfId="51510"/>
    <cellStyle name="Salida 6 3 3 2 2 3" xfId="51511"/>
    <cellStyle name="Salida 6 3 3 2 2 3 2" xfId="51512"/>
    <cellStyle name="Salida 6 3 3 2 2 3 3" xfId="51513"/>
    <cellStyle name="Salida 6 3 3 2 2 3 4" xfId="51514"/>
    <cellStyle name="Salida 6 3 3 2 2 4" xfId="51515"/>
    <cellStyle name="Salida 6 3 3 2 2 5" xfId="51516"/>
    <cellStyle name="Salida 6 3 3 2 2 6" xfId="51517"/>
    <cellStyle name="Salida 6 3 3 2 3" xfId="51518"/>
    <cellStyle name="Salida 6 3 3 2 3 2" xfId="51519"/>
    <cellStyle name="Salida 6 3 3 2 3 2 2" xfId="51520"/>
    <cellStyle name="Salida 6 3 3 2 3 2 3" xfId="51521"/>
    <cellStyle name="Salida 6 3 3 2 3 2 4" xfId="51522"/>
    <cellStyle name="Salida 6 3 3 2 3 3" xfId="51523"/>
    <cellStyle name="Salida 6 3 3 2 3 3 2" xfId="51524"/>
    <cellStyle name="Salida 6 3 3 2 3 3 3" xfId="51525"/>
    <cellStyle name="Salida 6 3 3 2 3 3 4" xfId="51526"/>
    <cellStyle name="Salida 6 3 3 2 3 4" xfId="51527"/>
    <cellStyle name="Salida 6 3 3 2 3 5" xfId="51528"/>
    <cellStyle name="Salida 6 3 3 2 3 6" xfId="51529"/>
    <cellStyle name="Salida 6 3 3 2 4" xfId="51530"/>
    <cellStyle name="Salida 6 3 3 2 5" xfId="51531"/>
    <cellStyle name="Salida 6 3 3 2 6" xfId="51532"/>
    <cellStyle name="Salida 6 3 3 3" xfId="51533"/>
    <cellStyle name="Salida 6 3 3 4" xfId="51534"/>
    <cellStyle name="Salida 6 3 4" xfId="51535"/>
    <cellStyle name="Salida 6 3 4 2" xfId="51536"/>
    <cellStyle name="Salida 6 3 4 2 2" xfId="51537"/>
    <cellStyle name="Salida 6 3 4 2 2 2" xfId="51538"/>
    <cellStyle name="Salida 6 3 4 2 2 2 2" xfId="51539"/>
    <cellStyle name="Salida 6 3 4 2 2 2 3" xfId="51540"/>
    <cellStyle name="Salida 6 3 4 2 2 2 4" xfId="51541"/>
    <cellStyle name="Salida 6 3 4 2 2 3" xfId="51542"/>
    <cellStyle name="Salida 6 3 4 2 2 3 2" xfId="51543"/>
    <cellStyle name="Salida 6 3 4 2 2 3 3" xfId="51544"/>
    <cellStyle name="Salida 6 3 4 2 2 3 4" xfId="51545"/>
    <cellStyle name="Salida 6 3 4 2 2 4" xfId="51546"/>
    <cellStyle name="Salida 6 3 4 2 2 5" xfId="51547"/>
    <cellStyle name="Salida 6 3 4 2 2 6" xfId="51548"/>
    <cellStyle name="Salida 6 3 4 2 3" xfId="51549"/>
    <cellStyle name="Salida 6 3 4 2 3 2" xfId="51550"/>
    <cellStyle name="Salida 6 3 4 2 3 2 2" xfId="51551"/>
    <cellStyle name="Salida 6 3 4 2 3 2 3" xfId="51552"/>
    <cellStyle name="Salida 6 3 4 2 3 2 4" xfId="51553"/>
    <cellStyle name="Salida 6 3 4 2 3 3" xfId="51554"/>
    <cellStyle name="Salida 6 3 4 2 3 3 2" xfId="51555"/>
    <cellStyle name="Salida 6 3 4 2 3 3 3" xfId="51556"/>
    <cellStyle name="Salida 6 3 4 2 3 3 4" xfId="51557"/>
    <cellStyle name="Salida 6 3 4 2 3 4" xfId="51558"/>
    <cellStyle name="Salida 6 3 4 2 3 5" xfId="51559"/>
    <cellStyle name="Salida 6 3 4 2 3 6" xfId="51560"/>
    <cellStyle name="Salida 6 3 4 2 4" xfId="51561"/>
    <cellStyle name="Salida 6 3 4 2 5" xfId="51562"/>
    <cellStyle name="Salida 6 3 4 2 6" xfId="51563"/>
    <cellStyle name="Salida 6 3 4 3" xfId="51564"/>
    <cellStyle name="Salida 6 3 4 4" xfId="51565"/>
    <cellStyle name="Salida 6 3 5" xfId="51566"/>
    <cellStyle name="Salida 6 3 5 2" xfId="51567"/>
    <cellStyle name="Salida 6 3 5 2 2" xfId="51568"/>
    <cellStyle name="Salida 6 3 5 2 3" xfId="51569"/>
    <cellStyle name="Salida 6 3 5 2 4" xfId="51570"/>
    <cellStyle name="Salida 6 3 5 3" xfId="51571"/>
    <cellStyle name="Salida 6 3 5 3 2" xfId="51572"/>
    <cellStyle name="Salida 6 3 5 3 2 2" xfId="51573"/>
    <cellStyle name="Salida 6 3 5 3 2 3" xfId="51574"/>
    <cellStyle name="Salida 6 3 5 3 2 4" xfId="51575"/>
    <cellStyle name="Salida 6 3 5 3 3" xfId="51576"/>
    <cellStyle name="Salida 6 3 5 3 3 2" xfId="51577"/>
    <cellStyle name="Salida 6 3 5 3 3 3" xfId="51578"/>
    <cellStyle name="Salida 6 3 5 3 3 4" xfId="51579"/>
    <cellStyle name="Salida 6 3 5 3 4" xfId="51580"/>
    <cellStyle name="Salida 6 3 5 3 5" xfId="51581"/>
    <cellStyle name="Salida 6 3 5 3 6" xfId="51582"/>
    <cellStyle name="Salida 6 3 5 4" xfId="51583"/>
    <cellStyle name="Salida 6 3 5 5" xfId="51584"/>
    <cellStyle name="Salida 6 3 6" xfId="51585"/>
    <cellStyle name="Salida 6 3 6 2" xfId="51586"/>
    <cellStyle name="Salida 6 3 6 2 2" xfId="51587"/>
    <cellStyle name="Salida 6 3 6 2 3" xfId="51588"/>
    <cellStyle name="Salida 6 3 6 2 4" xfId="51589"/>
    <cellStyle name="Salida 6 3 6 3" xfId="51590"/>
    <cellStyle name="Salida 6 3 6 3 2" xfId="51591"/>
    <cellStyle name="Salida 6 3 6 3 2 2" xfId="51592"/>
    <cellStyle name="Salida 6 3 6 3 2 3" xfId="51593"/>
    <cellStyle name="Salida 6 3 6 3 2 4" xfId="51594"/>
    <cellStyle name="Salida 6 3 6 3 3" xfId="51595"/>
    <cellStyle name="Salida 6 3 6 3 3 2" xfId="51596"/>
    <cellStyle name="Salida 6 3 6 3 3 3" xfId="51597"/>
    <cellStyle name="Salida 6 3 6 3 3 4" xfId="51598"/>
    <cellStyle name="Salida 6 3 6 3 4" xfId="51599"/>
    <cellStyle name="Salida 6 3 6 3 5" xfId="51600"/>
    <cellStyle name="Salida 6 3 6 3 6" xfId="51601"/>
    <cellStyle name="Salida 6 3 6 4" xfId="51602"/>
    <cellStyle name="Salida 6 3 6 5" xfId="51603"/>
    <cellStyle name="Salida 6 3 7" xfId="51604"/>
    <cellStyle name="Salida 6 3 7 2" xfId="51605"/>
    <cellStyle name="Salida 6 3 7 2 2" xfId="51606"/>
    <cellStyle name="Salida 6 3 7 2 3" xfId="51607"/>
    <cellStyle name="Salida 6 3 7 2 4" xfId="51608"/>
    <cellStyle name="Salida 6 3 7 3" xfId="51609"/>
    <cellStyle name="Salida 6 3 7 3 2" xfId="51610"/>
    <cellStyle name="Salida 6 3 7 3 2 2" xfId="51611"/>
    <cellStyle name="Salida 6 3 7 3 2 3" xfId="51612"/>
    <cellStyle name="Salida 6 3 7 3 2 4" xfId="51613"/>
    <cellStyle name="Salida 6 3 7 3 3" xfId="51614"/>
    <cellStyle name="Salida 6 3 7 3 3 2" xfId="51615"/>
    <cellStyle name="Salida 6 3 7 3 3 3" xfId="51616"/>
    <cellStyle name="Salida 6 3 7 3 3 4" xfId="51617"/>
    <cellStyle name="Salida 6 3 7 3 4" xfId="51618"/>
    <cellStyle name="Salida 6 3 7 3 5" xfId="51619"/>
    <cellStyle name="Salida 6 3 7 3 6" xfId="51620"/>
    <cellStyle name="Salida 6 3 7 4" xfId="51621"/>
    <cellStyle name="Salida 6 3 7 5" xfId="51622"/>
    <cellStyle name="Salida 6 3 8" xfId="51623"/>
    <cellStyle name="Salida 6 3 8 2" xfId="51624"/>
    <cellStyle name="Salida 6 3 8 2 2" xfId="51625"/>
    <cellStyle name="Salida 6 3 8 2 3" xfId="51626"/>
    <cellStyle name="Salida 6 3 8 2 4" xfId="51627"/>
    <cellStyle name="Salida 6 3 8 3" xfId="51628"/>
    <cellStyle name="Salida 6 3 8 3 2" xfId="51629"/>
    <cellStyle name="Salida 6 3 8 3 2 2" xfId="51630"/>
    <cellStyle name="Salida 6 3 8 3 2 3" xfId="51631"/>
    <cellStyle name="Salida 6 3 8 3 2 4" xfId="51632"/>
    <cellStyle name="Salida 6 3 8 3 3" xfId="51633"/>
    <cellStyle name="Salida 6 3 8 3 3 2" xfId="51634"/>
    <cellStyle name="Salida 6 3 8 3 3 3" xfId="51635"/>
    <cellStyle name="Salida 6 3 8 3 3 4" xfId="51636"/>
    <cellStyle name="Salida 6 3 8 3 4" xfId="51637"/>
    <cellStyle name="Salida 6 3 8 3 5" xfId="51638"/>
    <cellStyle name="Salida 6 3 8 3 6" xfId="51639"/>
    <cellStyle name="Salida 6 3 8 4" xfId="51640"/>
    <cellStyle name="Salida 6 3 8 5" xfId="51641"/>
    <cellStyle name="Salida 6 3 9" xfId="51642"/>
    <cellStyle name="Salida 6 3 9 2" xfId="51643"/>
    <cellStyle name="Salida 6 3 9 2 2" xfId="51644"/>
    <cellStyle name="Salida 6 3 9 2 3" xfId="51645"/>
    <cellStyle name="Salida 6 3 9 2 4" xfId="51646"/>
    <cellStyle name="Salida 6 3 9 3" xfId="51647"/>
    <cellStyle name="Salida 6 3 9 3 2" xfId="51648"/>
    <cellStyle name="Salida 6 3 9 3 2 2" xfId="51649"/>
    <cellStyle name="Salida 6 3 9 3 2 3" xfId="51650"/>
    <cellStyle name="Salida 6 3 9 3 2 4" xfId="51651"/>
    <cellStyle name="Salida 6 3 9 3 3" xfId="51652"/>
    <cellStyle name="Salida 6 3 9 3 3 2" xfId="51653"/>
    <cellStyle name="Salida 6 3 9 3 3 3" xfId="51654"/>
    <cellStyle name="Salida 6 3 9 3 3 4" xfId="51655"/>
    <cellStyle name="Salida 6 3 9 3 4" xfId="51656"/>
    <cellStyle name="Salida 6 3 9 3 5" xfId="51657"/>
    <cellStyle name="Salida 6 3 9 3 6" xfId="51658"/>
    <cellStyle name="Salida 6 3 9 4" xfId="51659"/>
    <cellStyle name="Salida 6 3 9 5" xfId="51660"/>
    <cellStyle name="Salida 6 4" xfId="51661"/>
    <cellStyle name="Salida 6 4 10" xfId="51662"/>
    <cellStyle name="Salida 6 4 10 2" xfId="51663"/>
    <cellStyle name="Salida 6 4 10 2 2" xfId="51664"/>
    <cellStyle name="Salida 6 4 10 2 3" xfId="51665"/>
    <cellStyle name="Salida 6 4 10 2 4" xfId="51666"/>
    <cellStyle name="Salida 6 4 10 3" xfId="51667"/>
    <cellStyle name="Salida 6 4 10 3 2" xfId="51668"/>
    <cellStyle name="Salida 6 4 10 3 2 2" xfId="51669"/>
    <cellStyle name="Salida 6 4 10 3 2 3" xfId="51670"/>
    <cellStyle name="Salida 6 4 10 3 2 4" xfId="51671"/>
    <cellStyle name="Salida 6 4 10 3 3" xfId="51672"/>
    <cellStyle name="Salida 6 4 10 3 3 2" xfId="51673"/>
    <cellStyle name="Salida 6 4 10 3 3 3" xfId="51674"/>
    <cellStyle name="Salida 6 4 10 3 3 4" xfId="51675"/>
    <cellStyle name="Salida 6 4 10 3 4" xfId="51676"/>
    <cellStyle name="Salida 6 4 10 3 5" xfId="51677"/>
    <cellStyle name="Salida 6 4 10 3 6" xfId="51678"/>
    <cellStyle name="Salida 6 4 10 4" xfId="51679"/>
    <cellStyle name="Salida 6 4 10 5" xfId="51680"/>
    <cellStyle name="Salida 6 4 11" xfId="51681"/>
    <cellStyle name="Salida 6 4 11 2" xfId="51682"/>
    <cellStyle name="Salida 6 4 11 2 2" xfId="51683"/>
    <cellStyle name="Salida 6 4 11 2 3" xfId="51684"/>
    <cellStyle name="Salida 6 4 11 2 4" xfId="51685"/>
    <cellStyle name="Salida 6 4 11 3" xfId="51686"/>
    <cellStyle name="Salida 6 4 11 3 2" xfId="51687"/>
    <cellStyle name="Salida 6 4 11 3 2 2" xfId="51688"/>
    <cellStyle name="Salida 6 4 11 3 2 3" xfId="51689"/>
    <cellStyle name="Salida 6 4 11 3 2 4" xfId="51690"/>
    <cellStyle name="Salida 6 4 11 3 3" xfId="51691"/>
    <cellStyle name="Salida 6 4 11 3 3 2" xfId="51692"/>
    <cellStyle name="Salida 6 4 11 3 3 3" xfId="51693"/>
    <cellStyle name="Salida 6 4 11 3 3 4" xfId="51694"/>
    <cellStyle name="Salida 6 4 11 3 4" xfId="51695"/>
    <cellStyle name="Salida 6 4 11 3 5" xfId="51696"/>
    <cellStyle name="Salida 6 4 11 3 6" xfId="51697"/>
    <cellStyle name="Salida 6 4 11 4" xfId="51698"/>
    <cellStyle name="Salida 6 4 11 5" xfId="51699"/>
    <cellStyle name="Salida 6 4 12" xfId="51700"/>
    <cellStyle name="Salida 6 4 12 2" xfId="51701"/>
    <cellStyle name="Salida 6 4 12 2 2" xfId="51702"/>
    <cellStyle name="Salida 6 4 12 2 2 2" xfId="51703"/>
    <cellStyle name="Salida 6 4 12 2 2 3" xfId="51704"/>
    <cellStyle name="Salida 6 4 12 2 2 4" xfId="51705"/>
    <cellStyle name="Salida 6 4 12 2 3" xfId="51706"/>
    <cellStyle name="Salida 6 4 12 2 3 2" xfId="51707"/>
    <cellStyle name="Salida 6 4 12 2 3 3" xfId="51708"/>
    <cellStyle name="Salida 6 4 12 2 3 4" xfId="51709"/>
    <cellStyle name="Salida 6 4 12 2 4" xfId="51710"/>
    <cellStyle name="Salida 6 4 12 2 5" xfId="51711"/>
    <cellStyle name="Salida 6 4 12 2 6" xfId="51712"/>
    <cellStyle name="Salida 6 4 12 3" xfId="51713"/>
    <cellStyle name="Salida 6 4 12 3 2" xfId="51714"/>
    <cellStyle name="Salida 6 4 12 3 2 2" xfId="51715"/>
    <cellStyle name="Salida 6 4 12 3 2 3" xfId="51716"/>
    <cellStyle name="Salida 6 4 12 3 2 4" xfId="51717"/>
    <cellStyle name="Salida 6 4 12 3 3" xfId="51718"/>
    <cellStyle name="Salida 6 4 12 3 3 2" xfId="51719"/>
    <cellStyle name="Salida 6 4 12 3 3 3" xfId="51720"/>
    <cellStyle name="Salida 6 4 12 3 3 4" xfId="51721"/>
    <cellStyle name="Salida 6 4 12 3 4" xfId="51722"/>
    <cellStyle name="Salida 6 4 12 3 5" xfId="51723"/>
    <cellStyle name="Salida 6 4 12 3 6" xfId="51724"/>
    <cellStyle name="Salida 6 4 12 4" xfId="51725"/>
    <cellStyle name="Salida 6 4 12 5" xfId="51726"/>
    <cellStyle name="Salida 6 4 12 6" xfId="51727"/>
    <cellStyle name="Salida 6 4 13" xfId="51728"/>
    <cellStyle name="Salida 6 4 14" xfId="51729"/>
    <cellStyle name="Salida 6 4 2" xfId="51730"/>
    <cellStyle name="Salida 6 4 2 2" xfId="51731"/>
    <cellStyle name="Salida 6 4 2 2 2" xfId="51732"/>
    <cellStyle name="Salida 6 4 2 2 2 2" xfId="51733"/>
    <cellStyle name="Salida 6 4 2 2 2 2 2" xfId="51734"/>
    <cellStyle name="Salida 6 4 2 2 2 2 3" xfId="51735"/>
    <cellStyle name="Salida 6 4 2 2 2 2 4" xfId="51736"/>
    <cellStyle name="Salida 6 4 2 2 2 3" xfId="51737"/>
    <cellStyle name="Salida 6 4 2 2 2 3 2" xfId="51738"/>
    <cellStyle name="Salida 6 4 2 2 2 3 3" xfId="51739"/>
    <cellStyle name="Salida 6 4 2 2 2 3 4" xfId="51740"/>
    <cellStyle name="Salida 6 4 2 2 2 4" xfId="51741"/>
    <cellStyle name="Salida 6 4 2 2 2 5" xfId="51742"/>
    <cellStyle name="Salida 6 4 2 2 2 6" xfId="51743"/>
    <cellStyle name="Salida 6 4 2 2 3" xfId="51744"/>
    <cellStyle name="Salida 6 4 2 2 3 2" xfId="51745"/>
    <cellStyle name="Salida 6 4 2 2 3 2 2" xfId="51746"/>
    <cellStyle name="Salida 6 4 2 2 3 2 3" xfId="51747"/>
    <cellStyle name="Salida 6 4 2 2 3 2 4" xfId="51748"/>
    <cellStyle name="Salida 6 4 2 2 3 3" xfId="51749"/>
    <cellStyle name="Salida 6 4 2 2 3 3 2" xfId="51750"/>
    <cellStyle name="Salida 6 4 2 2 3 3 3" xfId="51751"/>
    <cellStyle name="Salida 6 4 2 2 3 3 4" xfId="51752"/>
    <cellStyle name="Salida 6 4 2 2 3 4" xfId="51753"/>
    <cellStyle name="Salida 6 4 2 2 3 5" xfId="51754"/>
    <cellStyle name="Salida 6 4 2 2 3 6" xfId="51755"/>
    <cellStyle name="Salida 6 4 2 2 4" xfId="51756"/>
    <cellStyle name="Salida 6 4 2 2 5" xfId="51757"/>
    <cellStyle name="Salida 6 4 2 2 6" xfId="51758"/>
    <cellStyle name="Salida 6 4 2 3" xfId="51759"/>
    <cellStyle name="Salida 6 4 2 4" xfId="51760"/>
    <cellStyle name="Salida 6 4 3" xfId="51761"/>
    <cellStyle name="Salida 6 4 3 2" xfId="51762"/>
    <cellStyle name="Salida 6 4 3 2 2" xfId="51763"/>
    <cellStyle name="Salida 6 4 3 2 2 2" xfId="51764"/>
    <cellStyle name="Salida 6 4 3 2 2 2 2" xfId="51765"/>
    <cellStyle name="Salida 6 4 3 2 2 2 3" xfId="51766"/>
    <cellStyle name="Salida 6 4 3 2 2 2 4" xfId="51767"/>
    <cellStyle name="Salida 6 4 3 2 2 3" xfId="51768"/>
    <cellStyle name="Salida 6 4 3 2 2 3 2" xfId="51769"/>
    <cellStyle name="Salida 6 4 3 2 2 3 3" xfId="51770"/>
    <cellStyle name="Salida 6 4 3 2 2 3 4" xfId="51771"/>
    <cellStyle name="Salida 6 4 3 2 2 4" xfId="51772"/>
    <cellStyle name="Salida 6 4 3 2 2 5" xfId="51773"/>
    <cellStyle name="Salida 6 4 3 2 2 6" xfId="51774"/>
    <cellStyle name="Salida 6 4 3 2 3" xfId="51775"/>
    <cellStyle name="Salida 6 4 3 2 3 2" xfId="51776"/>
    <cellStyle name="Salida 6 4 3 2 3 2 2" xfId="51777"/>
    <cellStyle name="Salida 6 4 3 2 3 2 3" xfId="51778"/>
    <cellStyle name="Salida 6 4 3 2 3 2 4" xfId="51779"/>
    <cellStyle name="Salida 6 4 3 2 3 3" xfId="51780"/>
    <cellStyle name="Salida 6 4 3 2 3 3 2" xfId="51781"/>
    <cellStyle name="Salida 6 4 3 2 3 3 3" xfId="51782"/>
    <cellStyle name="Salida 6 4 3 2 3 3 4" xfId="51783"/>
    <cellStyle name="Salida 6 4 3 2 3 4" xfId="51784"/>
    <cellStyle name="Salida 6 4 3 2 3 5" xfId="51785"/>
    <cellStyle name="Salida 6 4 3 2 3 6" xfId="51786"/>
    <cellStyle name="Salida 6 4 3 2 4" xfId="51787"/>
    <cellStyle name="Salida 6 4 3 2 5" xfId="51788"/>
    <cellStyle name="Salida 6 4 3 2 6" xfId="51789"/>
    <cellStyle name="Salida 6 4 3 3" xfId="51790"/>
    <cellStyle name="Salida 6 4 3 4" xfId="51791"/>
    <cellStyle name="Salida 6 4 4" xfId="51792"/>
    <cellStyle name="Salida 6 4 4 2" xfId="51793"/>
    <cellStyle name="Salida 6 4 4 2 2" xfId="51794"/>
    <cellStyle name="Salida 6 4 4 2 2 2" xfId="51795"/>
    <cellStyle name="Salida 6 4 4 2 2 2 2" xfId="51796"/>
    <cellStyle name="Salida 6 4 4 2 2 2 3" xfId="51797"/>
    <cellStyle name="Salida 6 4 4 2 2 2 4" xfId="51798"/>
    <cellStyle name="Salida 6 4 4 2 2 3" xfId="51799"/>
    <cellStyle name="Salida 6 4 4 2 2 3 2" xfId="51800"/>
    <cellStyle name="Salida 6 4 4 2 2 3 3" xfId="51801"/>
    <cellStyle name="Salida 6 4 4 2 2 3 4" xfId="51802"/>
    <cellStyle name="Salida 6 4 4 2 2 4" xfId="51803"/>
    <cellStyle name="Salida 6 4 4 2 2 5" xfId="51804"/>
    <cellStyle name="Salida 6 4 4 2 2 6" xfId="51805"/>
    <cellStyle name="Salida 6 4 4 2 3" xfId="51806"/>
    <cellStyle name="Salida 6 4 4 2 3 2" xfId="51807"/>
    <cellStyle name="Salida 6 4 4 2 3 2 2" xfId="51808"/>
    <cellStyle name="Salida 6 4 4 2 3 2 3" xfId="51809"/>
    <cellStyle name="Salida 6 4 4 2 3 2 4" xfId="51810"/>
    <cellStyle name="Salida 6 4 4 2 3 3" xfId="51811"/>
    <cellStyle name="Salida 6 4 4 2 3 3 2" xfId="51812"/>
    <cellStyle name="Salida 6 4 4 2 3 3 3" xfId="51813"/>
    <cellStyle name="Salida 6 4 4 2 3 3 4" xfId="51814"/>
    <cellStyle name="Salida 6 4 4 2 3 4" xfId="51815"/>
    <cellStyle name="Salida 6 4 4 2 3 5" xfId="51816"/>
    <cellStyle name="Salida 6 4 4 2 3 6" xfId="51817"/>
    <cellStyle name="Salida 6 4 4 2 4" xfId="51818"/>
    <cellStyle name="Salida 6 4 4 2 5" xfId="51819"/>
    <cellStyle name="Salida 6 4 4 2 6" xfId="51820"/>
    <cellStyle name="Salida 6 4 4 3" xfId="51821"/>
    <cellStyle name="Salida 6 4 4 4" xfId="51822"/>
    <cellStyle name="Salida 6 4 5" xfId="51823"/>
    <cellStyle name="Salida 6 4 5 2" xfId="51824"/>
    <cellStyle name="Salida 6 4 5 2 2" xfId="51825"/>
    <cellStyle name="Salida 6 4 5 2 3" xfId="51826"/>
    <cellStyle name="Salida 6 4 5 2 4" xfId="51827"/>
    <cellStyle name="Salida 6 4 5 3" xfId="51828"/>
    <cellStyle name="Salida 6 4 5 3 2" xfId="51829"/>
    <cellStyle name="Salida 6 4 5 3 2 2" xfId="51830"/>
    <cellStyle name="Salida 6 4 5 3 2 3" xfId="51831"/>
    <cellStyle name="Salida 6 4 5 3 2 4" xfId="51832"/>
    <cellStyle name="Salida 6 4 5 3 3" xfId="51833"/>
    <cellStyle name="Salida 6 4 5 3 3 2" xfId="51834"/>
    <cellStyle name="Salida 6 4 5 3 3 3" xfId="51835"/>
    <cellStyle name="Salida 6 4 5 3 3 4" xfId="51836"/>
    <cellStyle name="Salida 6 4 5 3 4" xfId="51837"/>
    <cellStyle name="Salida 6 4 5 3 5" xfId="51838"/>
    <cellStyle name="Salida 6 4 5 3 6" xfId="51839"/>
    <cellStyle name="Salida 6 4 5 4" xfId="51840"/>
    <cellStyle name="Salida 6 4 5 5" xfId="51841"/>
    <cellStyle name="Salida 6 4 6" xfId="51842"/>
    <cellStyle name="Salida 6 4 6 2" xfId="51843"/>
    <cellStyle name="Salida 6 4 6 2 2" xfId="51844"/>
    <cellStyle name="Salida 6 4 6 2 3" xfId="51845"/>
    <cellStyle name="Salida 6 4 6 2 4" xfId="51846"/>
    <cellStyle name="Salida 6 4 6 3" xfId="51847"/>
    <cellStyle name="Salida 6 4 6 3 2" xfId="51848"/>
    <cellStyle name="Salida 6 4 6 3 2 2" xfId="51849"/>
    <cellStyle name="Salida 6 4 6 3 2 3" xfId="51850"/>
    <cellStyle name="Salida 6 4 6 3 2 4" xfId="51851"/>
    <cellStyle name="Salida 6 4 6 3 3" xfId="51852"/>
    <cellStyle name="Salida 6 4 6 3 3 2" xfId="51853"/>
    <cellStyle name="Salida 6 4 6 3 3 3" xfId="51854"/>
    <cellStyle name="Salida 6 4 6 3 3 4" xfId="51855"/>
    <cellStyle name="Salida 6 4 6 3 4" xfId="51856"/>
    <cellStyle name="Salida 6 4 6 3 5" xfId="51857"/>
    <cellStyle name="Salida 6 4 6 3 6" xfId="51858"/>
    <cellStyle name="Salida 6 4 6 4" xfId="51859"/>
    <cellStyle name="Salida 6 4 6 5" xfId="51860"/>
    <cellStyle name="Salida 6 4 7" xfId="51861"/>
    <cellStyle name="Salida 6 4 7 2" xfId="51862"/>
    <cellStyle name="Salida 6 4 7 2 2" xfId="51863"/>
    <cellStyle name="Salida 6 4 7 2 3" xfId="51864"/>
    <cellStyle name="Salida 6 4 7 2 4" xfId="51865"/>
    <cellStyle name="Salida 6 4 7 3" xfId="51866"/>
    <cellStyle name="Salida 6 4 7 3 2" xfId="51867"/>
    <cellStyle name="Salida 6 4 7 3 2 2" xfId="51868"/>
    <cellStyle name="Salida 6 4 7 3 2 3" xfId="51869"/>
    <cellStyle name="Salida 6 4 7 3 2 4" xfId="51870"/>
    <cellStyle name="Salida 6 4 7 3 3" xfId="51871"/>
    <cellStyle name="Salida 6 4 7 3 3 2" xfId="51872"/>
    <cellStyle name="Salida 6 4 7 3 3 3" xfId="51873"/>
    <cellStyle name="Salida 6 4 7 3 3 4" xfId="51874"/>
    <cellStyle name="Salida 6 4 7 3 4" xfId="51875"/>
    <cellStyle name="Salida 6 4 7 3 5" xfId="51876"/>
    <cellStyle name="Salida 6 4 7 3 6" xfId="51877"/>
    <cellStyle name="Salida 6 4 7 4" xfId="51878"/>
    <cellStyle name="Salida 6 4 7 5" xfId="51879"/>
    <cellStyle name="Salida 6 4 8" xfId="51880"/>
    <cellStyle name="Salida 6 4 8 2" xfId="51881"/>
    <cellStyle name="Salida 6 4 8 2 2" xfId="51882"/>
    <cellStyle name="Salida 6 4 8 2 3" xfId="51883"/>
    <cellStyle name="Salida 6 4 8 2 4" xfId="51884"/>
    <cellStyle name="Salida 6 4 8 3" xfId="51885"/>
    <cellStyle name="Salida 6 4 8 3 2" xfId="51886"/>
    <cellStyle name="Salida 6 4 8 3 2 2" xfId="51887"/>
    <cellStyle name="Salida 6 4 8 3 2 3" xfId="51888"/>
    <cellStyle name="Salida 6 4 8 3 2 4" xfId="51889"/>
    <cellStyle name="Salida 6 4 8 3 3" xfId="51890"/>
    <cellStyle name="Salida 6 4 8 3 3 2" xfId="51891"/>
    <cellStyle name="Salida 6 4 8 3 3 3" xfId="51892"/>
    <cellStyle name="Salida 6 4 8 3 3 4" xfId="51893"/>
    <cellStyle name="Salida 6 4 8 3 4" xfId="51894"/>
    <cellStyle name="Salida 6 4 8 3 5" xfId="51895"/>
    <cellStyle name="Salida 6 4 8 3 6" xfId="51896"/>
    <cellStyle name="Salida 6 4 8 4" xfId="51897"/>
    <cellStyle name="Salida 6 4 8 5" xfId="51898"/>
    <cellStyle name="Salida 6 4 9" xfId="51899"/>
    <cellStyle name="Salida 6 4 9 2" xfId="51900"/>
    <cellStyle name="Salida 6 4 9 2 2" xfId="51901"/>
    <cellStyle name="Salida 6 4 9 2 3" xfId="51902"/>
    <cellStyle name="Salida 6 4 9 2 4" xfId="51903"/>
    <cellStyle name="Salida 6 4 9 3" xfId="51904"/>
    <cellStyle name="Salida 6 4 9 3 2" xfId="51905"/>
    <cellStyle name="Salida 6 4 9 3 2 2" xfId="51906"/>
    <cellStyle name="Salida 6 4 9 3 2 3" xfId="51907"/>
    <cellStyle name="Salida 6 4 9 3 2 4" xfId="51908"/>
    <cellStyle name="Salida 6 4 9 3 3" xfId="51909"/>
    <cellStyle name="Salida 6 4 9 3 3 2" xfId="51910"/>
    <cellStyle name="Salida 6 4 9 3 3 3" xfId="51911"/>
    <cellStyle name="Salida 6 4 9 3 3 4" xfId="51912"/>
    <cellStyle name="Salida 6 4 9 3 4" xfId="51913"/>
    <cellStyle name="Salida 6 4 9 3 5" xfId="51914"/>
    <cellStyle name="Salida 6 4 9 3 6" xfId="51915"/>
    <cellStyle name="Salida 6 4 9 4" xfId="51916"/>
    <cellStyle name="Salida 6 4 9 5" xfId="51917"/>
    <cellStyle name="Salida 6 5" xfId="51918"/>
    <cellStyle name="Salida 6 5 2" xfId="51919"/>
    <cellStyle name="Salida 6 5 2 2" xfId="51920"/>
    <cellStyle name="Salida 6 5 2 3" xfId="51921"/>
    <cellStyle name="Salida 6 5 2 4" xfId="51922"/>
    <cellStyle name="Salida 6 5 3" xfId="51923"/>
    <cellStyle name="Salida 6 5 3 2" xfId="51924"/>
    <cellStyle name="Salida 6 5 3 2 2" xfId="51925"/>
    <cellStyle name="Salida 6 5 3 2 3" xfId="51926"/>
    <cellStyle name="Salida 6 5 3 2 4" xfId="51927"/>
    <cellStyle name="Salida 6 5 3 3" xfId="51928"/>
    <cellStyle name="Salida 6 5 3 3 2" xfId="51929"/>
    <cellStyle name="Salida 6 5 3 3 3" xfId="51930"/>
    <cellStyle name="Salida 6 5 3 3 4" xfId="51931"/>
    <cellStyle name="Salida 6 5 3 4" xfId="51932"/>
    <cellStyle name="Salida 6 5 3 5" xfId="51933"/>
    <cellStyle name="Salida 6 5 3 6" xfId="51934"/>
    <cellStyle name="Salida 6 5 4" xfId="51935"/>
    <cellStyle name="Salida 6 5 5" xfId="51936"/>
    <cellStyle name="Salida 6 6" xfId="51937"/>
    <cellStyle name="Salida 6 6 2" xfId="51938"/>
    <cellStyle name="Salida 6 6 2 2" xfId="51939"/>
    <cellStyle name="Salida 6 6 2 2 2" xfId="51940"/>
    <cellStyle name="Salida 6 6 2 2 3" xfId="51941"/>
    <cellStyle name="Salida 6 6 2 2 4" xfId="51942"/>
    <cellStyle name="Salida 6 6 2 3" xfId="51943"/>
    <cellStyle name="Salida 6 6 2 3 2" xfId="51944"/>
    <cellStyle name="Salida 6 6 2 3 3" xfId="51945"/>
    <cellStyle name="Salida 6 6 2 3 4" xfId="51946"/>
    <cellStyle name="Salida 6 6 2 4" xfId="51947"/>
    <cellStyle name="Salida 6 6 2 5" xfId="51948"/>
    <cellStyle name="Salida 6 6 2 6" xfId="51949"/>
    <cellStyle name="Salida 6 6 3" xfId="51950"/>
    <cellStyle name="Salida 6 6 3 2" xfId="51951"/>
    <cellStyle name="Salida 6 6 3 2 2" xfId="51952"/>
    <cellStyle name="Salida 6 6 3 2 3" xfId="51953"/>
    <cellStyle name="Salida 6 6 3 2 4" xfId="51954"/>
    <cellStyle name="Salida 6 6 3 3" xfId="51955"/>
    <cellStyle name="Salida 6 6 3 3 2" xfId="51956"/>
    <cellStyle name="Salida 6 6 3 3 3" xfId="51957"/>
    <cellStyle name="Salida 6 6 3 3 4" xfId="51958"/>
    <cellStyle name="Salida 6 6 3 4" xfId="51959"/>
    <cellStyle name="Salida 6 6 3 5" xfId="51960"/>
    <cellStyle name="Salida 6 6 3 6" xfId="51961"/>
    <cellStyle name="Salida 6 6 4" xfId="51962"/>
    <cellStyle name="Salida 6 6 5" xfId="51963"/>
    <cellStyle name="Salida 6 6 6" xfId="51964"/>
    <cellStyle name="Salida 6 7" xfId="51965"/>
    <cellStyle name="Salida 6 8" xfId="51966"/>
    <cellStyle name="Salida 7" xfId="51967"/>
    <cellStyle name="Salida 7 2" xfId="51968"/>
    <cellStyle name="Salida 7 2 2" xfId="51969"/>
    <cellStyle name="Salida 7 2 2 10" xfId="51970"/>
    <cellStyle name="Salida 7 2 2 10 2" xfId="51971"/>
    <cellStyle name="Salida 7 2 2 10 2 2" xfId="51972"/>
    <cellStyle name="Salida 7 2 2 10 2 3" xfId="51973"/>
    <cellStyle name="Salida 7 2 2 10 2 4" xfId="51974"/>
    <cellStyle name="Salida 7 2 2 10 3" xfId="51975"/>
    <cellStyle name="Salida 7 2 2 10 3 2" xfId="51976"/>
    <cellStyle name="Salida 7 2 2 10 3 2 2" xfId="51977"/>
    <cellStyle name="Salida 7 2 2 10 3 2 3" xfId="51978"/>
    <cellStyle name="Salida 7 2 2 10 3 2 4" xfId="51979"/>
    <cellStyle name="Salida 7 2 2 10 3 3" xfId="51980"/>
    <cellStyle name="Salida 7 2 2 10 3 3 2" xfId="51981"/>
    <cellStyle name="Salida 7 2 2 10 3 3 3" xfId="51982"/>
    <cellStyle name="Salida 7 2 2 10 3 3 4" xfId="51983"/>
    <cellStyle name="Salida 7 2 2 10 3 4" xfId="51984"/>
    <cellStyle name="Salida 7 2 2 10 3 5" xfId="51985"/>
    <cellStyle name="Salida 7 2 2 10 3 6" xfId="51986"/>
    <cellStyle name="Salida 7 2 2 10 4" xfId="51987"/>
    <cellStyle name="Salida 7 2 2 10 5" xfId="51988"/>
    <cellStyle name="Salida 7 2 2 11" xfId="51989"/>
    <cellStyle name="Salida 7 2 2 11 2" xfId="51990"/>
    <cellStyle name="Salida 7 2 2 11 2 2" xfId="51991"/>
    <cellStyle name="Salida 7 2 2 11 2 3" xfId="51992"/>
    <cellStyle name="Salida 7 2 2 11 2 4" xfId="51993"/>
    <cellStyle name="Salida 7 2 2 11 3" xfId="51994"/>
    <cellStyle name="Salida 7 2 2 11 3 2" xfId="51995"/>
    <cellStyle name="Salida 7 2 2 11 3 2 2" xfId="51996"/>
    <cellStyle name="Salida 7 2 2 11 3 2 3" xfId="51997"/>
    <cellStyle name="Salida 7 2 2 11 3 2 4" xfId="51998"/>
    <cellStyle name="Salida 7 2 2 11 3 3" xfId="51999"/>
    <cellStyle name="Salida 7 2 2 11 3 3 2" xfId="52000"/>
    <cellStyle name="Salida 7 2 2 11 3 3 3" xfId="52001"/>
    <cellStyle name="Salida 7 2 2 11 3 3 4" xfId="52002"/>
    <cellStyle name="Salida 7 2 2 11 3 4" xfId="52003"/>
    <cellStyle name="Salida 7 2 2 11 3 5" xfId="52004"/>
    <cellStyle name="Salida 7 2 2 11 3 6" xfId="52005"/>
    <cellStyle name="Salida 7 2 2 11 4" xfId="52006"/>
    <cellStyle name="Salida 7 2 2 11 5" xfId="52007"/>
    <cellStyle name="Salida 7 2 2 12" xfId="52008"/>
    <cellStyle name="Salida 7 2 2 12 2" xfId="52009"/>
    <cellStyle name="Salida 7 2 2 12 2 2" xfId="52010"/>
    <cellStyle name="Salida 7 2 2 12 2 2 2" xfId="52011"/>
    <cellStyle name="Salida 7 2 2 12 2 2 3" xfId="52012"/>
    <cellStyle name="Salida 7 2 2 12 2 2 4" xfId="52013"/>
    <cellStyle name="Salida 7 2 2 12 2 3" xfId="52014"/>
    <cellStyle name="Salida 7 2 2 12 2 3 2" xfId="52015"/>
    <cellStyle name="Salida 7 2 2 12 2 3 3" xfId="52016"/>
    <cellStyle name="Salida 7 2 2 12 2 3 4" xfId="52017"/>
    <cellStyle name="Salida 7 2 2 12 2 4" xfId="52018"/>
    <cellStyle name="Salida 7 2 2 12 2 5" xfId="52019"/>
    <cellStyle name="Salida 7 2 2 12 2 6" xfId="52020"/>
    <cellStyle name="Salida 7 2 2 12 3" xfId="52021"/>
    <cellStyle name="Salida 7 2 2 12 3 2" xfId="52022"/>
    <cellStyle name="Salida 7 2 2 12 3 2 2" xfId="52023"/>
    <cellStyle name="Salida 7 2 2 12 3 2 3" xfId="52024"/>
    <cellStyle name="Salida 7 2 2 12 3 2 4" xfId="52025"/>
    <cellStyle name="Salida 7 2 2 12 3 3" xfId="52026"/>
    <cellStyle name="Salida 7 2 2 12 3 3 2" xfId="52027"/>
    <cellStyle name="Salida 7 2 2 12 3 3 3" xfId="52028"/>
    <cellStyle name="Salida 7 2 2 12 3 3 4" xfId="52029"/>
    <cellStyle name="Salida 7 2 2 12 3 4" xfId="52030"/>
    <cellStyle name="Salida 7 2 2 12 3 5" xfId="52031"/>
    <cellStyle name="Salida 7 2 2 12 3 6" xfId="52032"/>
    <cellStyle name="Salida 7 2 2 12 4" xfId="52033"/>
    <cellStyle name="Salida 7 2 2 12 5" xfId="52034"/>
    <cellStyle name="Salida 7 2 2 12 6" xfId="52035"/>
    <cellStyle name="Salida 7 2 2 13" xfId="52036"/>
    <cellStyle name="Salida 7 2 2 14" xfId="52037"/>
    <cellStyle name="Salida 7 2 2 2" xfId="52038"/>
    <cellStyle name="Salida 7 2 2 2 2" xfId="52039"/>
    <cellStyle name="Salida 7 2 2 2 2 2" xfId="52040"/>
    <cellStyle name="Salida 7 2 2 2 2 2 2" xfId="52041"/>
    <cellStyle name="Salida 7 2 2 2 2 2 2 2" xfId="52042"/>
    <cellStyle name="Salida 7 2 2 2 2 2 2 3" xfId="52043"/>
    <cellStyle name="Salida 7 2 2 2 2 2 2 4" xfId="52044"/>
    <cellStyle name="Salida 7 2 2 2 2 2 3" xfId="52045"/>
    <cellStyle name="Salida 7 2 2 2 2 2 3 2" xfId="52046"/>
    <cellStyle name="Salida 7 2 2 2 2 2 3 3" xfId="52047"/>
    <cellStyle name="Salida 7 2 2 2 2 2 3 4" xfId="52048"/>
    <cellStyle name="Salida 7 2 2 2 2 2 4" xfId="52049"/>
    <cellStyle name="Salida 7 2 2 2 2 2 5" xfId="52050"/>
    <cellStyle name="Salida 7 2 2 2 2 2 6" xfId="52051"/>
    <cellStyle name="Salida 7 2 2 2 2 3" xfId="52052"/>
    <cellStyle name="Salida 7 2 2 2 2 3 2" xfId="52053"/>
    <cellStyle name="Salida 7 2 2 2 2 3 2 2" xfId="52054"/>
    <cellStyle name="Salida 7 2 2 2 2 3 2 3" xfId="52055"/>
    <cellStyle name="Salida 7 2 2 2 2 3 2 4" xfId="52056"/>
    <cellStyle name="Salida 7 2 2 2 2 3 3" xfId="52057"/>
    <cellStyle name="Salida 7 2 2 2 2 3 3 2" xfId="52058"/>
    <cellStyle name="Salida 7 2 2 2 2 3 3 3" xfId="52059"/>
    <cellStyle name="Salida 7 2 2 2 2 3 3 4" xfId="52060"/>
    <cellStyle name="Salida 7 2 2 2 2 3 4" xfId="52061"/>
    <cellStyle name="Salida 7 2 2 2 2 3 5" xfId="52062"/>
    <cellStyle name="Salida 7 2 2 2 2 3 6" xfId="52063"/>
    <cellStyle name="Salida 7 2 2 2 2 4" xfId="52064"/>
    <cellStyle name="Salida 7 2 2 2 2 5" xfId="52065"/>
    <cellStyle name="Salida 7 2 2 2 2 6" xfId="52066"/>
    <cellStyle name="Salida 7 2 2 2 3" xfId="52067"/>
    <cellStyle name="Salida 7 2 2 2 4" xfId="52068"/>
    <cellStyle name="Salida 7 2 2 3" xfId="52069"/>
    <cellStyle name="Salida 7 2 2 3 2" xfId="52070"/>
    <cellStyle name="Salida 7 2 2 3 2 2" xfId="52071"/>
    <cellStyle name="Salida 7 2 2 3 2 2 2" xfId="52072"/>
    <cellStyle name="Salida 7 2 2 3 2 2 2 2" xfId="52073"/>
    <cellStyle name="Salida 7 2 2 3 2 2 2 3" xfId="52074"/>
    <cellStyle name="Salida 7 2 2 3 2 2 2 4" xfId="52075"/>
    <cellStyle name="Salida 7 2 2 3 2 2 3" xfId="52076"/>
    <cellStyle name="Salida 7 2 2 3 2 2 3 2" xfId="52077"/>
    <cellStyle name="Salida 7 2 2 3 2 2 3 3" xfId="52078"/>
    <cellStyle name="Salida 7 2 2 3 2 2 3 4" xfId="52079"/>
    <cellStyle name="Salida 7 2 2 3 2 2 4" xfId="52080"/>
    <cellStyle name="Salida 7 2 2 3 2 2 5" xfId="52081"/>
    <cellStyle name="Salida 7 2 2 3 2 2 6" xfId="52082"/>
    <cellStyle name="Salida 7 2 2 3 2 3" xfId="52083"/>
    <cellStyle name="Salida 7 2 2 3 2 3 2" xfId="52084"/>
    <cellStyle name="Salida 7 2 2 3 2 3 2 2" xfId="52085"/>
    <cellStyle name="Salida 7 2 2 3 2 3 2 3" xfId="52086"/>
    <cellStyle name="Salida 7 2 2 3 2 3 2 4" xfId="52087"/>
    <cellStyle name="Salida 7 2 2 3 2 3 3" xfId="52088"/>
    <cellStyle name="Salida 7 2 2 3 2 3 3 2" xfId="52089"/>
    <cellStyle name="Salida 7 2 2 3 2 3 3 3" xfId="52090"/>
    <cellStyle name="Salida 7 2 2 3 2 3 3 4" xfId="52091"/>
    <cellStyle name="Salida 7 2 2 3 2 3 4" xfId="52092"/>
    <cellStyle name="Salida 7 2 2 3 2 3 5" xfId="52093"/>
    <cellStyle name="Salida 7 2 2 3 2 3 6" xfId="52094"/>
    <cellStyle name="Salida 7 2 2 3 2 4" xfId="52095"/>
    <cellStyle name="Salida 7 2 2 3 2 5" xfId="52096"/>
    <cellStyle name="Salida 7 2 2 3 2 6" xfId="52097"/>
    <cellStyle name="Salida 7 2 2 3 3" xfId="52098"/>
    <cellStyle name="Salida 7 2 2 3 4" xfId="52099"/>
    <cellStyle name="Salida 7 2 2 4" xfId="52100"/>
    <cellStyle name="Salida 7 2 2 4 2" xfId="52101"/>
    <cellStyle name="Salida 7 2 2 4 2 2" xfId="52102"/>
    <cellStyle name="Salida 7 2 2 4 2 2 2" xfId="52103"/>
    <cellStyle name="Salida 7 2 2 4 2 2 2 2" xfId="52104"/>
    <cellStyle name="Salida 7 2 2 4 2 2 2 3" xfId="52105"/>
    <cellStyle name="Salida 7 2 2 4 2 2 2 4" xfId="52106"/>
    <cellStyle name="Salida 7 2 2 4 2 2 3" xfId="52107"/>
    <cellStyle name="Salida 7 2 2 4 2 2 3 2" xfId="52108"/>
    <cellStyle name="Salida 7 2 2 4 2 2 3 3" xfId="52109"/>
    <cellStyle name="Salida 7 2 2 4 2 2 3 4" xfId="52110"/>
    <cellStyle name="Salida 7 2 2 4 2 2 4" xfId="52111"/>
    <cellStyle name="Salida 7 2 2 4 2 2 5" xfId="52112"/>
    <cellStyle name="Salida 7 2 2 4 2 2 6" xfId="52113"/>
    <cellStyle name="Salida 7 2 2 4 2 3" xfId="52114"/>
    <cellStyle name="Salida 7 2 2 4 2 3 2" xfId="52115"/>
    <cellStyle name="Salida 7 2 2 4 2 3 2 2" xfId="52116"/>
    <cellStyle name="Salida 7 2 2 4 2 3 2 3" xfId="52117"/>
    <cellStyle name="Salida 7 2 2 4 2 3 2 4" xfId="52118"/>
    <cellStyle name="Salida 7 2 2 4 2 3 3" xfId="52119"/>
    <cellStyle name="Salida 7 2 2 4 2 3 3 2" xfId="52120"/>
    <cellStyle name="Salida 7 2 2 4 2 3 3 3" xfId="52121"/>
    <cellStyle name="Salida 7 2 2 4 2 3 3 4" xfId="52122"/>
    <cellStyle name="Salida 7 2 2 4 2 3 4" xfId="52123"/>
    <cellStyle name="Salida 7 2 2 4 2 3 5" xfId="52124"/>
    <cellStyle name="Salida 7 2 2 4 2 3 6" xfId="52125"/>
    <cellStyle name="Salida 7 2 2 4 2 4" xfId="52126"/>
    <cellStyle name="Salida 7 2 2 4 2 5" xfId="52127"/>
    <cellStyle name="Salida 7 2 2 4 2 6" xfId="52128"/>
    <cellStyle name="Salida 7 2 2 4 3" xfId="52129"/>
    <cellStyle name="Salida 7 2 2 4 4" xfId="52130"/>
    <cellStyle name="Salida 7 2 2 5" xfId="52131"/>
    <cellStyle name="Salida 7 2 2 5 2" xfId="52132"/>
    <cellStyle name="Salida 7 2 2 5 2 2" xfId="52133"/>
    <cellStyle name="Salida 7 2 2 5 2 3" xfId="52134"/>
    <cellStyle name="Salida 7 2 2 5 2 4" xfId="52135"/>
    <cellStyle name="Salida 7 2 2 5 3" xfId="52136"/>
    <cellStyle name="Salida 7 2 2 5 3 2" xfId="52137"/>
    <cellStyle name="Salida 7 2 2 5 3 2 2" xfId="52138"/>
    <cellStyle name="Salida 7 2 2 5 3 2 3" xfId="52139"/>
    <cellStyle name="Salida 7 2 2 5 3 2 4" xfId="52140"/>
    <cellStyle name="Salida 7 2 2 5 3 3" xfId="52141"/>
    <cellStyle name="Salida 7 2 2 5 3 3 2" xfId="52142"/>
    <cellStyle name="Salida 7 2 2 5 3 3 3" xfId="52143"/>
    <cellStyle name="Salida 7 2 2 5 3 3 4" xfId="52144"/>
    <cellStyle name="Salida 7 2 2 5 3 4" xfId="52145"/>
    <cellStyle name="Salida 7 2 2 5 3 5" xfId="52146"/>
    <cellStyle name="Salida 7 2 2 5 3 6" xfId="52147"/>
    <cellStyle name="Salida 7 2 2 5 4" xfId="52148"/>
    <cellStyle name="Salida 7 2 2 5 5" xfId="52149"/>
    <cellStyle name="Salida 7 2 2 6" xfId="52150"/>
    <cellStyle name="Salida 7 2 2 6 2" xfId="52151"/>
    <cellStyle name="Salida 7 2 2 6 2 2" xfId="52152"/>
    <cellStyle name="Salida 7 2 2 6 2 3" xfId="52153"/>
    <cellStyle name="Salida 7 2 2 6 2 4" xfId="52154"/>
    <cellStyle name="Salida 7 2 2 6 3" xfId="52155"/>
    <cellStyle name="Salida 7 2 2 6 3 2" xfId="52156"/>
    <cellStyle name="Salida 7 2 2 6 3 2 2" xfId="52157"/>
    <cellStyle name="Salida 7 2 2 6 3 2 3" xfId="52158"/>
    <cellStyle name="Salida 7 2 2 6 3 2 4" xfId="52159"/>
    <cellStyle name="Salida 7 2 2 6 3 3" xfId="52160"/>
    <cellStyle name="Salida 7 2 2 6 3 3 2" xfId="52161"/>
    <cellStyle name="Salida 7 2 2 6 3 3 3" xfId="52162"/>
    <cellStyle name="Salida 7 2 2 6 3 3 4" xfId="52163"/>
    <cellStyle name="Salida 7 2 2 6 3 4" xfId="52164"/>
    <cellStyle name="Salida 7 2 2 6 3 5" xfId="52165"/>
    <cellStyle name="Salida 7 2 2 6 3 6" xfId="52166"/>
    <cellStyle name="Salida 7 2 2 6 4" xfId="52167"/>
    <cellStyle name="Salida 7 2 2 6 5" xfId="52168"/>
    <cellStyle name="Salida 7 2 2 7" xfId="52169"/>
    <cellStyle name="Salida 7 2 2 7 2" xfId="52170"/>
    <cellStyle name="Salida 7 2 2 7 2 2" xfId="52171"/>
    <cellStyle name="Salida 7 2 2 7 2 3" xfId="52172"/>
    <cellStyle name="Salida 7 2 2 7 2 4" xfId="52173"/>
    <cellStyle name="Salida 7 2 2 7 3" xfId="52174"/>
    <cellStyle name="Salida 7 2 2 7 3 2" xfId="52175"/>
    <cellStyle name="Salida 7 2 2 7 3 2 2" xfId="52176"/>
    <cellStyle name="Salida 7 2 2 7 3 2 3" xfId="52177"/>
    <cellStyle name="Salida 7 2 2 7 3 2 4" xfId="52178"/>
    <cellStyle name="Salida 7 2 2 7 3 3" xfId="52179"/>
    <cellStyle name="Salida 7 2 2 7 3 3 2" xfId="52180"/>
    <cellStyle name="Salida 7 2 2 7 3 3 3" xfId="52181"/>
    <cellStyle name="Salida 7 2 2 7 3 3 4" xfId="52182"/>
    <cellStyle name="Salida 7 2 2 7 3 4" xfId="52183"/>
    <cellStyle name="Salida 7 2 2 7 3 5" xfId="52184"/>
    <cellStyle name="Salida 7 2 2 7 3 6" xfId="52185"/>
    <cellStyle name="Salida 7 2 2 7 4" xfId="52186"/>
    <cellStyle name="Salida 7 2 2 7 5" xfId="52187"/>
    <cellStyle name="Salida 7 2 2 8" xfId="52188"/>
    <cellStyle name="Salida 7 2 2 8 2" xfId="52189"/>
    <cellStyle name="Salida 7 2 2 8 2 2" xfId="52190"/>
    <cellStyle name="Salida 7 2 2 8 2 3" xfId="52191"/>
    <cellStyle name="Salida 7 2 2 8 2 4" xfId="52192"/>
    <cellStyle name="Salida 7 2 2 8 3" xfId="52193"/>
    <cellStyle name="Salida 7 2 2 8 3 2" xfId="52194"/>
    <cellStyle name="Salida 7 2 2 8 3 2 2" xfId="52195"/>
    <cellStyle name="Salida 7 2 2 8 3 2 3" xfId="52196"/>
    <cellStyle name="Salida 7 2 2 8 3 2 4" xfId="52197"/>
    <cellStyle name="Salida 7 2 2 8 3 3" xfId="52198"/>
    <cellStyle name="Salida 7 2 2 8 3 3 2" xfId="52199"/>
    <cellStyle name="Salida 7 2 2 8 3 3 3" xfId="52200"/>
    <cellStyle name="Salida 7 2 2 8 3 3 4" xfId="52201"/>
    <cellStyle name="Salida 7 2 2 8 3 4" xfId="52202"/>
    <cellStyle name="Salida 7 2 2 8 3 5" xfId="52203"/>
    <cellStyle name="Salida 7 2 2 8 3 6" xfId="52204"/>
    <cellStyle name="Salida 7 2 2 8 4" xfId="52205"/>
    <cellStyle name="Salida 7 2 2 8 5" xfId="52206"/>
    <cellStyle name="Salida 7 2 2 9" xfId="52207"/>
    <cellStyle name="Salida 7 2 2 9 2" xfId="52208"/>
    <cellStyle name="Salida 7 2 2 9 2 2" xfId="52209"/>
    <cellStyle name="Salida 7 2 2 9 2 3" xfId="52210"/>
    <cellStyle name="Salida 7 2 2 9 2 4" xfId="52211"/>
    <cellStyle name="Salida 7 2 2 9 3" xfId="52212"/>
    <cellStyle name="Salida 7 2 2 9 3 2" xfId="52213"/>
    <cellStyle name="Salida 7 2 2 9 3 2 2" xfId="52214"/>
    <cellStyle name="Salida 7 2 2 9 3 2 3" xfId="52215"/>
    <cellStyle name="Salida 7 2 2 9 3 2 4" xfId="52216"/>
    <cellStyle name="Salida 7 2 2 9 3 3" xfId="52217"/>
    <cellStyle name="Salida 7 2 2 9 3 3 2" xfId="52218"/>
    <cellStyle name="Salida 7 2 2 9 3 3 3" xfId="52219"/>
    <cellStyle name="Salida 7 2 2 9 3 3 4" xfId="52220"/>
    <cellStyle name="Salida 7 2 2 9 3 4" xfId="52221"/>
    <cellStyle name="Salida 7 2 2 9 3 5" xfId="52222"/>
    <cellStyle name="Salida 7 2 2 9 3 6" xfId="52223"/>
    <cellStyle name="Salida 7 2 2 9 4" xfId="52224"/>
    <cellStyle name="Salida 7 2 2 9 5" xfId="52225"/>
    <cellStyle name="Salida 7 2 3" xfId="52226"/>
    <cellStyle name="Salida 7 2 3 2" xfId="52227"/>
    <cellStyle name="Salida 7 2 3 2 2" xfId="52228"/>
    <cellStyle name="Salida 7 2 3 2 3" xfId="52229"/>
    <cellStyle name="Salida 7 2 3 2 4" xfId="52230"/>
    <cellStyle name="Salida 7 2 3 3" xfId="52231"/>
    <cellStyle name="Salida 7 2 3 3 2" xfId="52232"/>
    <cellStyle name="Salida 7 2 3 3 2 2" xfId="52233"/>
    <cellStyle name="Salida 7 2 3 3 2 3" xfId="52234"/>
    <cellStyle name="Salida 7 2 3 3 2 4" xfId="52235"/>
    <cellStyle name="Salida 7 2 3 3 3" xfId="52236"/>
    <cellStyle name="Salida 7 2 3 3 3 2" xfId="52237"/>
    <cellStyle name="Salida 7 2 3 3 3 3" xfId="52238"/>
    <cellStyle name="Salida 7 2 3 3 3 4" xfId="52239"/>
    <cellStyle name="Salida 7 2 3 3 4" xfId="52240"/>
    <cellStyle name="Salida 7 2 3 3 5" xfId="52241"/>
    <cellStyle name="Salida 7 2 3 3 6" xfId="52242"/>
    <cellStyle name="Salida 7 2 3 4" xfId="52243"/>
    <cellStyle name="Salida 7 2 3 5" xfId="52244"/>
    <cellStyle name="Salida 7 2 4" xfId="52245"/>
    <cellStyle name="Salida 7 2 4 2" xfId="52246"/>
    <cellStyle name="Salida 7 2 4 2 2" xfId="52247"/>
    <cellStyle name="Salida 7 2 4 2 2 2" xfId="52248"/>
    <cellStyle name="Salida 7 2 4 2 2 3" xfId="52249"/>
    <cellStyle name="Salida 7 2 4 2 2 4" xfId="52250"/>
    <cellStyle name="Salida 7 2 4 2 3" xfId="52251"/>
    <cellStyle name="Salida 7 2 4 2 3 2" xfId="52252"/>
    <cellStyle name="Salida 7 2 4 2 3 3" xfId="52253"/>
    <cellStyle name="Salida 7 2 4 2 3 4" xfId="52254"/>
    <cellStyle name="Salida 7 2 4 2 4" xfId="52255"/>
    <cellStyle name="Salida 7 2 4 2 5" xfId="52256"/>
    <cellStyle name="Salida 7 2 4 2 6" xfId="52257"/>
    <cellStyle name="Salida 7 2 4 3" xfId="52258"/>
    <cellStyle name="Salida 7 2 4 3 2" xfId="52259"/>
    <cellStyle name="Salida 7 2 4 3 2 2" xfId="52260"/>
    <cellStyle name="Salida 7 2 4 3 2 3" xfId="52261"/>
    <cellStyle name="Salida 7 2 4 3 2 4" xfId="52262"/>
    <cellStyle name="Salida 7 2 4 3 3" xfId="52263"/>
    <cellStyle name="Salida 7 2 4 3 3 2" xfId="52264"/>
    <cellStyle name="Salida 7 2 4 3 3 3" xfId="52265"/>
    <cellStyle name="Salida 7 2 4 3 3 4" xfId="52266"/>
    <cellStyle name="Salida 7 2 4 3 4" xfId="52267"/>
    <cellStyle name="Salida 7 2 4 3 5" xfId="52268"/>
    <cellStyle name="Salida 7 2 4 3 6" xfId="52269"/>
    <cellStyle name="Salida 7 2 4 4" xfId="52270"/>
    <cellStyle name="Salida 7 2 4 5" xfId="52271"/>
    <cellStyle name="Salida 7 2 4 6" xfId="52272"/>
    <cellStyle name="Salida 7 2 5" xfId="52273"/>
    <cellStyle name="Salida 7 2 6" xfId="52274"/>
    <cellStyle name="Salida 7 3" xfId="52275"/>
    <cellStyle name="Salida 7 3 10" xfId="52276"/>
    <cellStyle name="Salida 7 3 10 2" xfId="52277"/>
    <cellStyle name="Salida 7 3 10 2 2" xfId="52278"/>
    <cellStyle name="Salida 7 3 10 2 3" xfId="52279"/>
    <cellStyle name="Salida 7 3 10 2 4" xfId="52280"/>
    <cellStyle name="Salida 7 3 10 3" xfId="52281"/>
    <cellStyle name="Salida 7 3 10 3 2" xfId="52282"/>
    <cellStyle name="Salida 7 3 10 3 2 2" xfId="52283"/>
    <cellStyle name="Salida 7 3 10 3 2 3" xfId="52284"/>
    <cellStyle name="Salida 7 3 10 3 2 4" xfId="52285"/>
    <cellStyle name="Salida 7 3 10 3 3" xfId="52286"/>
    <cellStyle name="Salida 7 3 10 3 3 2" xfId="52287"/>
    <cellStyle name="Salida 7 3 10 3 3 3" xfId="52288"/>
    <cellStyle name="Salida 7 3 10 3 3 4" xfId="52289"/>
    <cellStyle name="Salida 7 3 10 3 4" xfId="52290"/>
    <cellStyle name="Salida 7 3 10 3 5" xfId="52291"/>
    <cellStyle name="Salida 7 3 10 3 6" xfId="52292"/>
    <cellStyle name="Salida 7 3 10 4" xfId="52293"/>
    <cellStyle name="Salida 7 3 10 5" xfId="52294"/>
    <cellStyle name="Salida 7 3 11" xfId="52295"/>
    <cellStyle name="Salida 7 3 11 2" xfId="52296"/>
    <cellStyle name="Salida 7 3 11 2 2" xfId="52297"/>
    <cellStyle name="Salida 7 3 11 2 3" xfId="52298"/>
    <cellStyle name="Salida 7 3 11 2 4" xfId="52299"/>
    <cellStyle name="Salida 7 3 11 3" xfId="52300"/>
    <cellStyle name="Salida 7 3 11 3 2" xfId="52301"/>
    <cellStyle name="Salida 7 3 11 3 2 2" xfId="52302"/>
    <cellStyle name="Salida 7 3 11 3 2 3" xfId="52303"/>
    <cellStyle name="Salida 7 3 11 3 2 4" xfId="52304"/>
    <cellStyle name="Salida 7 3 11 3 3" xfId="52305"/>
    <cellStyle name="Salida 7 3 11 3 3 2" xfId="52306"/>
    <cellStyle name="Salida 7 3 11 3 3 3" xfId="52307"/>
    <cellStyle name="Salida 7 3 11 3 3 4" xfId="52308"/>
    <cellStyle name="Salida 7 3 11 3 4" xfId="52309"/>
    <cellStyle name="Salida 7 3 11 3 5" xfId="52310"/>
    <cellStyle name="Salida 7 3 11 3 6" xfId="52311"/>
    <cellStyle name="Salida 7 3 11 4" xfId="52312"/>
    <cellStyle name="Salida 7 3 11 5" xfId="52313"/>
    <cellStyle name="Salida 7 3 12" xfId="52314"/>
    <cellStyle name="Salida 7 3 12 2" xfId="52315"/>
    <cellStyle name="Salida 7 3 12 2 2" xfId="52316"/>
    <cellStyle name="Salida 7 3 12 2 2 2" xfId="52317"/>
    <cellStyle name="Salida 7 3 12 2 2 3" xfId="52318"/>
    <cellStyle name="Salida 7 3 12 2 2 4" xfId="52319"/>
    <cellStyle name="Salida 7 3 12 2 3" xfId="52320"/>
    <cellStyle name="Salida 7 3 12 2 3 2" xfId="52321"/>
    <cellStyle name="Salida 7 3 12 2 3 3" xfId="52322"/>
    <cellStyle name="Salida 7 3 12 2 3 4" xfId="52323"/>
    <cellStyle name="Salida 7 3 12 2 4" xfId="52324"/>
    <cellStyle name="Salida 7 3 12 2 5" xfId="52325"/>
    <cellStyle name="Salida 7 3 12 2 6" xfId="52326"/>
    <cellStyle name="Salida 7 3 12 3" xfId="52327"/>
    <cellStyle name="Salida 7 3 12 3 2" xfId="52328"/>
    <cellStyle name="Salida 7 3 12 3 2 2" xfId="52329"/>
    <cellStyle name="Salida 7 3 12 3 2 3" xfId="52330"/>
    <cellStyle name="Salida 7 3 12 3 2 4" xfId="52331"/>
    <cellStyle name="Salida 7 3 12 3 3" xfId="52332"/>
    <cellStyle name="Salida 7 3 12 3 3 2" xfId="52333"/>
    <cellStyle name="Salida 7 3 12 3 3 3" xfId="52334"/>
    <cellStyle name="Salida 7 3 12 3 3 4" xfId="52335"/>
    <cellStyle name="Salida 7 3 12 3 4" xfId="52336"/>
    <cellStyle name="Salida 7 3 12 3 5" xfId="52337"/>
    <cellStyle name="Salida 7 3 12 3 6" xfId="52338"/>
    <cellStyle name="Salida 7 3 12 4" xfId="52339"/>
    <cellStyle name="Salida 7 3 12 5" xfId="52340"/>
    <cellStyle name="Salida 7 3 12 6" xfId="52341"/>
    <cellStyle name="Salida 7 3 13" xfId="52342"/>
    <cellStyle name="Salida 7 3 14" xfId="52343"/>
    <cellStyle name="Salida 7 3 2" xfId="52344"/>
    <cellStyle name="Salida 7 3 2 2" xfId="52345"/>
    <cellStyle name="Salida 7 3 2 2 2" xfId="52346"/>
    <cellStyle name="Salida 7 3 2 2 2 2" xfId="52347"/>
    <cellStyle name="Salida 7 3 2 2 2 2 2" xfId="52348"/>
    <cellStyle name="Salida 7 3 2 2 2 2 3" xfId="52349"/>
    <cellStyle name="Salida 7 3 2 2 2 2 4" xfId="52350"/>
    <cellStyle name="Salida 7 3 2 2 2 3" xfId="52351"/>
    <cellStyle name="Salida 7 3 2 2 2 3 2" xfId="52352"/>
    <cellStyle name="Salida 7 3 2 2 2 3 3" xfId="52353"/>
    <cellStyle name="Salida 7 3 2 2 2 3 4" xfId="52354"/>
    <cellStyle name="Salida 7 3 2 2 2 4" xfId="52355"/>
    <cellStyle name="Salida 7 3 2 2 2 5" xfId="52356"/>
    <cellStyle name="Salida 7 3 2 2 2 6" xfId="52357"/>
    <cellStyle name="Salida 7 3 2 2 3" xfId="52358"/>
    <cellStyle name="Salida 7 3 2 2 3 2" xfId="52359"/>
    <cellStyle name="Salida 7 3 2 2 3 2 2" xfId="52360"/>
    <cellStyle name="Salida 7 3 2 2 3 2 3" xfId="52361"/>
    <cellStyle name="Salida 7 3 2 2 3 2 4" xfId="52362"/>
    <cellStyle name="Salida 7 3 2 2 3 3" xfId="52363"/>
    <cellStyle name="Salida 7 3 2 2 3 3 2" xfId="52364"/>
    <cellStyle name="Salida 7 3 2 2 3 3 3" xfId="52365"/>
    <cellStyle name="Salida 7 3 2 2 3 3 4" xfId="52366"/>
    <cellStyle name="Salida 7 3 2 2 3 4" xfId="52367"/>
    <cellStyle name="Salida 7 3 2 2 3 5" xfId="52368"/>
    <cellStyle name="Salida 7 3 2 2 3 6" xfId="52369"/>
    <cellStyle name="Salida 7 3 2 2 4" xfId="52370"/>
    <cellStyle name="Salida 7 3 2 2 5" xfId="52371"/>
    <cellStyle name="Salida 7 3 2 2 6" xfId="52372"/>
    <cellStyle name="Salida 7 3 2 3" xfId="52373"/>
    <cellStyle name="Salida 7 3 2 4" xfId="52374"/>
    <cellStyle name="Salida 7 3 3" xfId="52375"/>
    <cellStyle name="Salida 7 3 3 2" xfId="52376"/>
    <cellStyle name="Salida 7 3 3 2 2" xfId="52377"/>
    <cellStyle name="Salida 7 3 3 2 2 2" xfId="52378"/>
    <cellStyle name="Salida 7 3 3 2 2 2 2" xfId="52379"/>
    <cellStyle name="Salida 7 3 3 2 2 2 3" xfId="52380"/>
    <cellStyle name="Salida 7 3 3 2 2 2 4" xfId="52381"/>
    <cellStyle name="Salida 7 3 3 2 2 3" xfId="52382"/>
    <cellStyle name="Salida 7 3 3 2 2 3 2" xfId="52383"/>
    <cellStyle name="Salida 7 3 3 2 2 3 3" xfId="52384"/>
    <cellStyle name="Salida 7 3 3 2 2 3 4" xfId="52385"/>
    <cellStyle name="Salida 7 3 3 2 2 4" xfId="52386"/>
    <cellStyle name="Salida 7 3 3 2 2 5" xfId="52387"/>
    <cellStyle name="Salida 7 3 3 2 2 6" xfId="52388"/>
    <cellStyle name="Salida 7 3 3 2 3" xfId="52389"/>
    <cellStyle name="Salida 7 3 3 2 3 2" xfId="52390"/>
    <cellStyle name="Salida 7 3 3 2 3 2 2" xfId="52391"/>
    <cellStyle name="Salida 7 3 3 2 3 2 3" xfId="52392"/>
    <cellStyle name="Salida 7 3 3 2 3 2 4" xfId="52393"/>
    <cellStyle name="Salida 7 3 3 2 3 3" xfId="52394"/>
    <cellStyle name="Salida 7 3 3 2 3 3 2" xfId="52395"/>
    <cellStyle name="Salida 7 3 3 2 3 3 3" xfId="52396"/>
    <cellStyle name="Salida 7 3 3 2 3 3 4" xfId="52397"/>
    <cellStyle name="Salida 7 3 3 2 3 4" xfId="52398"/>
    <cellStyle name="Salida 7 3 3 2 3 5" xfId="52399"/>
    <cellStyle name="Salida 7 3 3 2 3 6" xfId="52400"/>
    <cellStyle name="Salida 7 3 3 2 4" xfId="52401"/>
    <cellStyle name="Salida 7 3 3 2 5" xfId="52402"/>
    <cellStyle name="Salida 7 3 3 2 6" xfId="52403"/>
    <cellStyle name="Salida 7 3 3 3" xfId="52404"/>
    <cellStyle name="Salida 7 3 3 4" xfId="52405"/>
    <cellStyle name="Salida 7 3 4" xfId="52406"/>
    <cellStyle name="Salida 7 3 4 2" xfId="52407"/>
    <cellStyle name="Salida 7 3 4 2 2" xfId="52408"/>
    <cellStyle name="Salida 7 3 4 2 2 2" xfId="52409"/>
    <cellStyle name="Salida 7 3 4 2 2 2 2" xfId="52410"/>
    <cellStyle name="Salida 7 3 4 2 2 2 3" xfId="52411"/>
    <cellStyle name="Salida 7 3 4 2 2 2 4" xfId="52412"/>
    <cellStyle name="Salida 7 3 4 2 2 3" xfId="52413"/>
    <cellStyle name="Salida 7 3 4 2 2 3 2" xfId="52414"/>
    <cellStyle name="Salida 7 3 4 2 2 3 3" xfId="52415"/>
    <cellStyle name="Salida 7 3 4 2 2 3 4" xfId="52416"/>
    <cellStyle name="Salida 7 3 4 2 2 4" xfId="52417"/>
    <cellStyle name="Salida 7 3 4 2 2 5" xfId="52418"/>
    <cellStyle name="Salida 7 3 4 2 2 6" xfId="52419"/>
    <cellStyle name="Salida 7 3 4 2 3" xfId="52420"/>
    <cellStyle name="Salida 7 3 4 2 3 2" xfId="52421"/>
    <cellStyle name="Salida 7 3 4 2 3 2 2" xfId="52422"/>
    <cellStyle name="Salida 7 3 4 2 3 2 3" xfId="52423"/>
    <cellStyle name="Salida 7 3 4 2 3 2 4" xfId="52424"/>
    <cellStyle name="Salida 7 3 4 2 3 3" xfId="52425"/>
    <cellStyle name="Salida 7 3 4 2 3 3 2" xfId="52426"/>
    <cellStyle name="Salida 7 3 4 2 3 3 3" xfId="52427"/>
    <cellStyle name="Salida 7 3 4 2 3 3 4" xfId="52428"/>
    <cellStyle name="Salida 7 3 4 2 3 4" xfId="52429"/>
    <cellStyle name="Salida 7 3 4 2 3 5" xfId="52430"/>
    <cellStyle name="Salida 7 3 4 2 3 6" xfId="52431"/>
    <cellStyle name="Salida 7 3 4 2 4" xfId="52432"/>
    <cellStyle name="Salida 7 3 4 2 5" xfId="52433"/>
    <cellStyle name="Salida 7 3 4 2 6" xfId="52434"/>
    <cellStyle name="Salida 7 3 4 3" xfId="52435"/>
    <cellStyle name="Salida 7 3 4 4" xfId="52436"/>
    <cellStyle name="Salida 7 3 5" xfId="52437"/>
    <cellStyle name="Salida 7 3 5 2" xfId="52438"/>
    <cellStyle name="Salida 7 3 5 2 2" xfId="52439"/>
    <cellStyle name="Salida 7 3 5 2 3" xfId="52440"/>
    <cellStyle name="Salida 7 3 5 2 4" xfId="52441"/>
    <cellStyle name="Salida 7 3 5 3" xfId="52442"/>
    <cellStyle name="Salida 7 3 5 3 2" xfId="52443"/>
    <cellStyle name="Salida 7 3 5 3 2 2" xfId="52444"/>
    <cellStyle name="Salida 7 3 5 3 2 3" xfId="52445"/>
    <cellStyle name="Salida 7 3 5 3 2 4" xfId="52446"/>
    <cellStyle name="Salida 7 3 5 3 3" xfId="52447"/>
    <cellStyle name="Salida 7 3 5 3 3 2" xfId="52448"/>
    <cellStyle name="Salida 7 3 5 3 3 3" xfId="52449"/>
    <cellStyle name="Salida 7 3 5 3 3 4" xfId="52450"/>
    <cellStyle name="Salida 7 3 5 3 4" xfId="52451"/>
    <cellStyle name="Salida 7 3 5 3 5" xfId="52452"/>
    <cellStyle name="Salida 7 3 5 3 6" xfId="52453"/>
    <cellStyle name="Salida 7 3 5 4" xfId="52454"/>
    <cellStyle name="Salida 7 3 5 5" xfId="52455"/>
    <cellStyle name="Salida 7 3 6" xfId="52456"/>
    <cellStyle name="Salida 7 3 6 2" xfId="52457"/>
    <cellStyle name="Salida 7 3 6 2 2" xfId="52458"/>
    <cellStyle name="Salida 7 3 6 2 3" xfId="52459"/>
    <cellStyle name="Salida 7 3 6 2 4" xfId="52460"/>
    <cellStyle name="Salida 7 3 6 3" xfId="52461"/>
    <cellStyle name="Salida 7 3 6 3 2" xfId="52462"/>
    <cellStyle name="Salida 7 3 6 3 2 2" xfId="52463"/>
    <cellStyle name="Salida 7 3 6 3 2 3" xfId="52464"/>
    <cellStyle name="Salida 7 3 6 3 2 4" xfId="52465"/>
    <cellStyle name="Salida 7 3 6 3 3" xfId="52466"/>
    <cellStyle name="Salida 7 3 6 3 3 2" xfId="52467"/>
    <cellStyle name="Salida 7 3 6 3 3 3" xfId="52468"/>
    <cellStyle name="Salida 7 3 6 3 3 4" xfId="52469"/>
    <cellStyle name="Salida 7 3 6 3 4" xfId="52470"/>
    <cellStyle name="Salida 7 3 6 3 5" xfId="52471"/>
    <cellStyle name="Salida 7 3 6 3 6" xfId="52472"/>
    <cellStyle name="Salida 7 3 6 4" xfId="52473"/>
    <cellStyle name="Salida 7 3 6 5" xfId="52474"/>
    <cellStyle name="Salida 7 3 7" xfId="52475"/>
    <cellStyle name="Salida 7 3 7 2" xfId="52476"/>
    <cellStyle name="Salida 7 3 7 2 2" xfId="52477"/>
    <cellStyle name="Salida 7 3 7 2 3" xfId="52478"/>
    <cellStyle name="Salida 7 3 7 2 4" xfId="52479"/>
    <cellStyle name="Salida 7 3 7 3" xfId="52480"/>
    <cellStyle name="Salida 7 3 7 3 2" xfId="52481"/>
    <cellStyle name="Salida 7 3 7 3 2 2" xfId="52482"/>
    <cellStyle name="Salida 7 3 7 3 2 3" xfId="52483"/>
    <cellStyle name="Salida 7 3 7 3 2 4" xfId="52484"/>
    <cellStyle name="Salida 7 3 7 3 3" xfId="52485"/>
    <cellStyle name="Salida 7 3 7 3 3 2" xfId="52486"/>
    <cellStyle name="Salida 7 3 7 3 3 3" xfId="52487"/>
    <cellStyle name="Salida 7 3 7 3 3 4" xfId="52488"/>
    <cellStyle name="Salida 7 3 7 3 4" xfId="52489"/>
    <cellStyle name="Salida 7 3 7 3 5" xfId="52490"/>
    <cellStyle name="Salida 7 3 7 3 6" xfId="52491"/>
    <cellStyle name="Salida 7 3 7 4" xfId="52492"/>
    <cellStyle name="Salida 7 3 7 5" xfId="52493"/>
    <cellStyle name="Salida 7 3 8" xfId="52494"/>
    <cellStyle name="Salida 7 3 8 2" xfId="52495"/>
    <cellStyle name="Salida 7 3 8 2 2" xfId="52496"/>
    <cellStyle name="Salida 7 3 8 2 3" xfId="52497"/>
    <cellStyle name="Salida 7 3 8 2 4" xfId="52498"/>
    <cellStyle name="Salida 7 3 8 3" xfId="52499"/>
    <cellStyle name="Salida 7 3 8 3 2" xfId="52500"/>
    <cellStyle name="Salida 7 3 8 3 2 2" xfId="52501"/>
    <cellStyle name="Salida 7 3 8 3 2 3" xfId="52502"/>
    <cellStyle name="Salida 7 3 8 3 2 4" xfId="52503"/>
    <cellStyle name="Salida 7 3 8 3 3" xfId="52504"/>
    <cellStyle name="Salida 7 3 8 3 3 2" xfId="52505"/>
    <cellStyle name="Salida 7 3 8 3 3 3" xfId="52506"/>
    <cellStyle name="Salida 7 3 8 3 3 4" xfId="52507"/>
    <cellStyle name="Salida 7 3 8 3 4" xfId="52508"/>
    <cellStyle name="Salida 7 3 8 3 5" xfId="52509"/>
    <cellStyle name="Salida 7 3 8 3 6" xfId="52510"/>
    <cellStyle name="Salida 7 3 8 4" xfId="52511"/>
    <cellStyle name="Salida 7 3 8 5" xfId="52512"/>
    <cellStyle name="Salida 7 3 9" xfId="52513"/>
    <cellStyle name="Salida 7 3 9 2" xfId="52514"/>
    <cellStyle name="Salida 7 3 9 2 2" xfId="52515"/>
    <cellStyle name="Salida 7 3 9 2 3" xfId="52516"/>
    <cellStyle name="Salida 7 3 9 2 4" xfId="52517"/>
    <cellStyle name="Salida 7 3 9 3" xfId="52518"/>
    <cellStyle name="Salida 7 3 9 3 2" xfId="52519"/>
    <cellStyle name="Salida 7 3 9 3 2 2" xfId="52520"/>
    <cellStyle name="Salida 7 3 9 3 2 3" xfId="52521"/>
    <cellStyle name="Salida 7 3 9 3 2 4" xfId="52522"/>
    <cellStyle name="Salida 7 3 9 3 3" xfId="52523"/>
    <cellStyle name="Salida 7 3 9 3 3 2" xfId="52524"/>
    <cellStyle name="Salida 7 3 9 3 3 3" xfId="52525"/>
    <cellStyle name="Salida 7 3 9 3 3 4" xfId="52526"/>
    <cellStyle name="Salida 7 3 9 3 4" xfId="52527"/>
    <cellStyle name="Salida 7 3 9 3 5" xfId="52528"/>
    <cellStyle name="Salida 7 3 9 3 6" xfId="52529"/>
    <cellStyle name="Salida 7 3 9 4" xfId="52530"/>
    <cellStyle name="Salida 7 3 9 5" xfId="52531"/>
    <cellStyle name="Salida 7 4" xfId="52532"/>
    <cellStyle name="Salida 7 4 10" xfId="52533"/>
    <cellStyle name="Salida 7 4 10 2" xfId="52534"/>
    <cellStyle name="Salida 7 4 10 2 2" xfId="52535"/>
    <cellStyle name="Salida 7 4 10 2 3" xfId="52536"/>
    <cellStyle name="Salida 7 4 10 2 4" xfId="52537"/>
    <cellStyle name="Salida 7 4 10 3" xfId="52538"/>
    <cellStyle name="Salida 7 4 10 3 2" xfId="52539"/>
    <cellStyle name="Salida 7 4 10 3 2 2" xfId="52540"/>
    <cellStyle name="Salida 7 4 10 3 2 3" xfId="52541"/>
    <cellStyle name="Salida 7 4 10 3 2 4" xfId="52542"/>
    <cellStyle name="Salida 7 4 10 3 3" xfId="52543"/>
    <cellStyle name="Salida 7 4 10 3 3 2" xfId="52544"/>
    <cellStyle name="Salida 7 4 10 3 3 3" xfId="52545"/>
    <cellStyle name="Salida 7 4 10 3 3 4" xfId="52546"/>
    <cellStyle name="Salida 7 4 10 3 4" xfId="52547"/>
    <cellStyle name="Salida 7 4 10 3 5" xfId="52548"/>
    <cellStyle name="Salida 7 4 10 3 6" xfId="52549"/>
    <cellStyle name="Salida 7 4 10 4" xfId="52550"/>
    <cellStyle name="Salida 7 4 10 5" xfId="52551"/>
    <cellStyle name="Salida 7 4 11" xfId="52552"/>
    <cellStyle name="Salida 7 4 11 2" xfId="52553"/>
    <cellStyle name="Salida 7 4 11 2 2" xfId="52554"/>
    <cellStyle name="Salida 7 4 11 2 3" xfId="52555"/>
    <cellStyle name="Salida 7 4 11 2 4" xfId="52556"/>
    <cellStyle name="Salida 7 4 11 3" xfId="52557"/>
    <cellStyle name="Salida 7 4 11 3 2" xfId="52558"/>
    <cellStyle name="Salida 7 4 11 3 2 2" xfId="52559"/>
    <cellStyle name="Salida 7 4 11 3 2 3" xfId="52560"/>
    <cellStyle name="Salida 7 4 11 3 2 4" xfId="52561"/>
    <cellStyle name="Salida 7 4 11 3 3" xfId="52562"/>
    <cellStyle name="Salida 7 4 11 3 3 2" xfId="52563"/>
    <cellStyle name="Salida 7 4 11 3 3 3" xfId="52564"/>
    <cellStyle name="Salida 7 4 11 3 3 4" xfId="52565"/>
    <cellStyle name="Salida 7 4 11 3 4" xfId="52566"/>
    <cellStyle name="Salida 7 4 11 3 5" xfId="52567"/>
    <cellStyle name="Salida 7 4 11 3 6" xfId="52568"/>
    <cellStyle name="Salida 7 4 11 4" xfId="52569"/>
    <cellStyle name="Salida 7 4 11 5" xfId="52570"/>
    <cellStyle name="Salida 7 4 12" xfId="52571"/>
    <cellStyle name="Salida 7 4 12 2" xfId="52572"/>
    <cellStyle name="Salida 7 4 12 2 2" xfId="52573"/>
    <cellStyle name="Salida 7 4 12 2 2 2" xfId="52574"/>
    <cellStyle name="Salida 7 4 12 2 2 3" xfId="52575"/>
    <cellStyle name="Salida 7 4 12 2 2 4" xfId="52576"/>
    <cellStyle name="Salida 7 4 12 2 3" xfId="52577"/>
    <cellStyle name="Salida 7 4 12 2 3 2" xfId="52578"/>
    <cellStyle name="Salida 7 4 12 2 3 3" xfId="52579"/>
    <cellStyle name="Salida 7 4 12 2 3 4" xfId="52580"/>
    <cellStyle name="Salida 7 4 12 2 4" xfId="52581"/>
    <cellStyle name="Salida 7 4 12 2 5" xfId="52582"/>
    <cellStyle name="Salida 7 4 12 2 6" xfId="52583"/>
    <cellStyle name="Salida 7 4 12 3" xfId="52584"/>
    <cellStyle name="Salida 7 4 12 3 2" xfId="52585"/>
    <cellStyle name="Salida 7 4 12 3 2 2" xfId="52586"/>
    <cellStyle name="Salida 7 4 12 3 2 3" xfId="52587"/>
    <cellStyle name="Salida 7 4 12 3 2 4" xfId="52588"/>
    <cellStyle name="Salida 7 4 12 3 3" xfId="52589"/>
    <cellStyle name="Salida 7 4 12 3 3 2" xfId="52590"/>
    <cellStyle name="Salida 7 4 12 3 3 3" xfId="52591"/>
    <cellStyle name="Salida 7 4 12 3 3 4" xfId="52592"/>
    <cellStyle name="Salida 7 4 12 3 4" xfId="52593"/>
    <cellStyle name="Salida 7 4 12 3 5" xfId="52594"/>
    <cellStyle name="Salida 7 4 12 3 6" xfId="52595"/>
    <cellStyle name="Salida 7 4 12 4" xfId="52596"/>
    <cellStyle name="Salida 7 4 12 5" xfId="52597"/>
    <cellStyle name="Salida 7 4 12 6" xfId="52598"/>
    <cellStyle name="Salida 7 4 13" xfId="52599"/>
    <cellStyle name="Salida 7 4 14" xfId="52600"/>
    <cellStyle name="Salida 7 4 2" xfId="52601"/>
    <cellStyle name="Salida 7 4 2 2" xfId="52602"/>
    <cellStyle name="Salida 7 4 2 2 2" xfId="52603"/>
    <cellStyle name="Salida 7 4 2 2 2 2" xfId="52604"/>
    <cellStyle name="Salida 7 4 2 2 2 2 2" xfId="52605"/>
    <cellStyle name="Salida 7 4 2 2 2 2 3" xfId="52606"/>
    <cellStyle name="Salida 7 4 2 2 2 2 4" xfId="52607"/>
    <cellStyle name="Salida 7 4 2 2 2 3" xfId="52608"/>
    <cellStyle name="Salida 7 4 2 2 2 3 2" xfId="52609"/>
    <cellStyle name="Salida 7 4 2 2 2 3 3" xfId="52610"/>
    <cellStyle name="Salida 7 4 2 2 2 3 4" xfId="52611"/>
    <cellStyle name="Salida 7 4 2 2 2 4" xfId="52612"/>
    <cellStyle name="Salida 7 4 2 2 2 5" xfId="52613"/>
    <cellStyle name="Salida 7 4 2 2 2 6" xfId="52614"/>
    <cellStyle name="Salida 7 4 2 2 3" xfId="52615"/>
    <cellStyle name="Salida 7 4 2 2 3 2" xfId="52616"/>
    <cellStyle name="Salida 7 4 2 2 3 2 2" xfId="52617"/>
    <cellStyle name="Salida 7 4 2 2 3 2 3" xfId="52618"/>
    <cellStyle name="Salida 7 4 2 2 3 2 4" xfId="52619"/>
    <cellStyle name="Salida 7 4 2 2 3 3" xfId="52620"/>
    <cellStyle name="Salida 7 4 2 2 3 3 2" xfId="52621"/>
    <cellStyle name="Salida 7 4 2 2 3 3 3" xfId="52622"/>
    <cellStyle name="Salida 7 4 2 2 3 3 4" xfId="52623"/>
    <cellStyle name="Salida 7 4 2 2 3 4" xfId="52624"/>
    <cellStyle name="Salida 7 4 2 2 3 5" xfId="52625"/>
    <cellStyle name="Salida 7 4 2 2 3 6" xfId="52626"/>
    <cellStyle name="Salida 7 4 2 2 4" xfId="52627"/>
    <cellStyle name="Salida 7 4 2 2 5" xfId="52628"/>
    <cellStyle name="Salida 7 4 2 2 6" xfId="52629"/>
    <cellStyle name="Salida 7 4 2 3" xfId="52630"/>
    <cellStyle name="Salida 7 4 2 4" xfId="52631"/>
    <cellStyle name="Salida 7 4 3" xfId="52632"/>
    <cellStyle name="Salida 7 4 3 2" xfId="52633"/>
    <cellStyle name="Salida 7 4 3 2 2" xfId="52634"/>
    <cellStyle name="Salida 7 4 3 2 2 2" xfId="52635"/>
    <cellStyle name="Salida 7 4 3 2 2 2 2" xfId="52636"/>
    <cellStyle name="Salida 7 4 3 2 2 2 3" xfId="52637"/>
    <cellStyle name="Salida 7 4 3 2 2 2 4" xfId="52638"/>
    <cellStyle name="Salida 7 4 3 2 2 3" xfId="52639"/>
    <cellStyle name="Salida 7 4 3 2 2 3 2" xfId="52640"/>
    <cellStyle name="Salida 7 4 3 2 2 3 3" xfId="52641"/>
    <cellStyle name="Salida 7 4 3 2 2 3 4" xfId="52642"/>
    <cellStyle name="Salida 7 4 3 2 2 4" xfId="52643"/>
    <cellStyle name="Salida 7 4 3 2 2 5" xfId="52644"/>
    <cellStyle name="Salida 7 4 3 2 2 6" xfId="52645"/>
    <cellStyle name="Salida 7 4 3 2 3" xfId="52646"/>
    <cellStyle name="Salida 7 4 3 2 3 2" xfId="52647"/>
    <cellStyle name="Salida 7 4 3 2 3 2 2" xfId="52648"/>
    <cellStyle name="Salida 7 4 3 2 3 2 3" xfId="52649"/>
    <cellStyle name="Salida 7 4 3 2 3 2 4" xfId="52650"/>
    <cellStyle name="Salida 7 4 3 2 3 3" xfId="52651"/>
    <cellStyle name="Salida 7 4 3 2 3 3 2" xfId="52652"/>
    <cellStyle name="Salida 7 4 3 2 3 3 3" xfId="52653"/>
    <cellStyle name="Salida 7 4 3 2 3 3 4" xfId="52654"/>
    <cellStyle name="Salida 7 4 3 2 3 4" xfId="52655"/>
    <cellStyle name="Salida 7 4 3 2 3 5" xfId="52656"/>
    <cellStyle name="Salida 7 4 3 2 3 6" xfId="52657"/>
    <cellStyle name="Salida 7 4 3 2 4" xfId="52658"/>
    <cellStyle name="Salida 7 4 3 2 5" xfId="52659"/>
    <cellStyle name="Salida 7 4 3 2 6" xfId="52660"/>
    <cellStyle name="Salida 7 4 3 3" xfId="52661"/>
    <cellStyle name="Salida 7 4 3 4" xfId="52662"/>
    <cellStyle name="Salida 7 4 4" xfId="52663"/>
    <cellStyle name="Salida 7 4 4 2" xfId="52664"/>
    <cellStyle name="Salida 7 4 4 2 2" xfId="52665"/>
    <cellStyle name="Salida 7 4 4 2 2 2" xfId="52666"/>
    <cellStyle name="Salida 7 4 4 2 2 2 2" xfId="52667"/>
    <cellStyle name="Salida 7 4 4 2 2 2 3" xfId="52668"/>
    <cellStyle name="Salida 7 4 4 2 2 2 4" xfId="52669"/>
    <cellStyle name="Salida 7 4 4 2 2 3" xfId="52670"/>
    <cellStyle name="Salida 7 4 4 2 2 3 2" xfId="52671"/>
    <cellStyle name="Salida 7 4 4 2 2 3 3" xfId="52672"/>
    <cellStyle name="Salida 7 4 4 2 2 3 4" xfId="52673"/>
    <cellStyle name="Salida 7 4 4 2 2 4" xfId="52674"/>
    <cellStyle name="Salida 7 4 4 2 2 5" xfId="52675"/>
    <cellStyle name="Salida 7 4 4 2 2 6" xfId="52676"/>
    <cellStyle name="Salida 7 4 4 2 3" xfId="52677"/>
    <cellStyle name="Salida 7 4 4 2 3 2" xfId="52678"/>
    <cellStyle name="Salida 7 4 4 2 3 2 2" xfId="52679"/>
    <cellStyle name="Salida 7 4 4 2 3 2 3" xfId="52680"/>
    <cellStyle name="Salida 7 4 4 2 3 2 4" xfId="52681"/>
    <cellStyle name="Salida 7 4 4 2 3 3" xfId="52682"/>
    <cellStyle name="Salida 7 4 4 2 3 3 2" xfId="52683"/>
    <cellStyle name="Salida 7 4 4 2 3 3 3" xfId="52684"/>
    <cellStyle name="Salida 7 4 4 2 3 3 4" xfId="52685"/>
    <cellStyle name="Salida 7 4 4 2 3 4" xfId="52686"/>
    <cellStyle name="Salida 7 4 4 2 3 5" xfId="52687"/>
    <cellStyle name="Salida 7 4 4 2 3 6" xfId="52688"/>
    <cellStyle name="Salida 7 4 4 2 4" xfId="52689"/>
    <cellStyle name="Salida 7 4 4 2 5" xfId="52690"/>
    <cellStyle name="Salida 7 4 4 2 6" xfId="52691"/>
    <cellStyle name="Salida 7 4 4 3" xfId="52692"/>
    <cellStyle name="Salida 7 4 4 4" xfId="52693"/>
    <cellStyle name="Salida 7 4 5" xfId="52694"/>
    <cellStyle name="Salida 7 4 5 2" xfId="52695"/>
    <cellStyle name="Salida 7 4 5 2 2" xfId="52696"/>
    <cellStyle name="Salida 7 4 5 2 3" xfId="52697"/>
    <cellStyle name="Salida 7 4 5 2 4" xfId="52698"/>
    <cellStyle name="Salida 7 4 5 3" xfId="52699"/>
    <cellStyle name="Salida 7 4 5 3 2" xfId="52700"/>
    <cellStyle name="Salida 7 4 5 3 2 2" xfId="52701"/>
    <cellStyle name="Salida 7 4 5 3 2 3" xfId="52702"/>
    <cellStyle name="Salida 7 4 5 3 2 4" xfId="52703"/>
    <cellStyle name="Salida 7 4 5 3 3" xfId="52704"/>
    <cellStyle name="Salida 7 4 5 3 3 2" xfId="52705"/>
    <cellStyle name="Salida 7 4 5 3 3 3" xfId="52706"/>
    <cellStyle name="Salida 7 4 5 3 3 4" xfId="52707"/>
    <cellStyle name="Salida 7 4 5 3 4" xfId="52708"/>
    <cellStyle name="Salida 7 4 5 3 5" xfId="52709"/>
    <cellStyle name="Salida 7 4 5 3 6" xfId="52710"/>
    <cellStyle name="Salida 7 4 5 4" xfId="52711"/>
    <cellStyle name="Salida 7 4 5 5" xfId="52712"/>
    <cellStyle name="Salida 7 4 6" xfId="52713"/>
    <cellStyle name="Salida 7 4 6 2" xfId="52714"/>
    <cellStyle name="Salida 7 4 6 2 2" xfId="52715"/>
    <cellStyle name="Salida 7 4 6 2 3" xfId="52716"/>
    <cellStyle name="Salida 7 4 6 2 4" xfId="52717"/>
    <cellStyle name="Salida 7 4 6 3" xfId="52718"/>
    <cellStyle name="Salida 7 4 6 3 2" xfId="52719"/>
    <cellStyle name="Salida 7 4 6 3 2 2" xfId="52720"/>
    <cellStyle name="Salida 7 4 6 3 2 3" xfId="52721"/>
    <cellStyle name="Salida 7 4 6 3 2 4" xfId="52722"/>
    <cellStyle name="Salida 7 4 6 3 3" xfId="52723"/>
    <cellStyle name="Salida 7 4 6 3 3 2" xfId="52724"/>
    <cellStyle name="Salida 7 4 6 3 3 3" xfId="52725"/>
    <cellStyle name="Salida 7 4 6 3 3 4" xfId="52726"/>
    <cellStyle name="Salida 7 4 6 3 4" xfId="52727"/>
    <cellStyle name="Salida 7 4 6 3 5" xfId="52728"/>
    <cellStyle name="Salida 7 4 6 3 6" xfId="52729"/>
    <cellStyle name="Salida 7 4 6 4" xfId="52730"/>
    <cellStyle name="Salida 7 4 6 5" xfId="52731"/>
    <cellStyle name="Salida 7 4 7" xfId="52732"/>
    <cellStyle name="Salida 7 4 7 2" xfId="52733"/>
    <cellStyle name="Salida 7 4 7 2 2" xfId="52734"/>
    <cellStyle name="Salida 7 4 7 2 3" xfId="52735"/>
    <cellStyle name="Salida 7 4 7 2 4" xfId="52736"/>
    <cellStyle name="Salida 7 4 7 3" xfId="52737"/>
    <cellStyle name="Salida 7 4 7 3 2" xfId="52738"/>
    <cellStyle name="Salida 7 4 7 3 2 2" xfId="52739"/>
    <cellStyle name="Salida 7 4 7 3 2 3" xfId="52740"/>
    <cellStyle name="Salida 7 4 7 3 2 4" xfId="52741"/>
    <cellStyle name="Salida 7 4 7 3 3" xfId="52742"/>
    <cellStyle name="Salida 7 4 7 3 3 2" xfId="52743"/>
    <cellStyle name="Salida 7 4 7 3 3 3" xfId="52744"/>
    <cellStyle name="Salida 7 4 7 3 3 4" xfId="52745"/>
    <cellStyle name="Salida 7 4 7 3 4" xfId="52746"/>
    <cellStyle name="Salida 7 4 7 3 5" xfId="52747"/>
    <cellStyle name="Salida 7 4 7 3 6" xfId="52748"/>
    <cellStyle name="Salida 7 4 7 4" xfId="52749"/>
    <cellStyle name="Salida 7 4 7 5" xfId="52750"/>
    <cellStyle name="Salida 7 4 8" xfId="52751"/>
    <cellStyle name="Salida 7 4 8 2" xfId="52752"/>
    <cellStyle name="Salida 7 4 8 2 2" xfId="52753"/>
    <cellStyle name="Salida 7 4 8 2 3" xfId="52754"/>
    <cellStyle name="Salida 7 4 8 2 4" xfId="52755"/>
    <cellStyle name="Salida 7 4 8 3" xfId="52756"/>
    <cellStyle name="Salida 7 4 8 3 2" xfId="52757"/>
    <cellStyle name="Salida 7 4 8 3 2 2" xfId="52758"/>
    <cellStyle name="Salida 7 4 8 3 2 3" xfId="52759"/>
    <cellStyle name="Salida 7 4 8 3 2 4" xfId="52760"/>
    <cellStyle name="Salida 7 4 8 3 3" xfId="52761"/>
    <cellStyle name="Salida 7 4 8 3 3 2" xfId="52762"/>
    <cellStyle name="Salida 7 4 8 3 3 3" xfId="52763"/>
    <cellStyle name="Salida 7 4 8 3 3 4" xfId="52764"/>
    <cellStyle name="Salida 7 4 8 3 4" xfId="52765"/>
    <cellStyle name="Salida 7 4 8 3 5" xfId="52766"/>
    <cellStyle name="Salida 7 4 8 3 6" xfId="52767"/>
    <cellStyle name="Salida 7 4 8 4" xfId="52768"/>
    <cellStyle name="Salida 7 4 8 5" xfId="52769"/>
    <cellStyle name="Salida 7 4 9" xfId="52770"/>
    <cellStyle name="Salida 7 4 9 2" xfId="52771"/>
    <cellStyle name="Salida 7 4 9 2 2" xfId="52772"/>
    <cellStyle name="Salida 7 4 9 2 3" xfId="52773"/>
    <cellStyle name="Salida 7 4 9 2 4" xfId="52774"/>
    <cellStyle name="Salida 7 4 9 3" xfId="52775"/>
    <cellStyle name="Salida 7 4 9 3 2" xfId="52776"/>
    <cellStyle name="Salida 7 4 9 3 2 2" xfId="52777"/>
    <cellStyle name="Salida 7 4 9 3 2 3" xfId="52778"/>
    <cellStyle name="Salida 7 4 9 3 2 4" xfId="52779"/>
    <cellStyle name="Salida 7 4 9 3 3" xfId="52780"/>
    <cellStyle name="Salida 7 4 9 3 3 2" xfId="52781"/>
    <cellStyle name="Salida 7 4 9 3 3 3" xfId="52782"/>
    <cellStyle name="Salida 7 4 9 3 3 4" xfId="52783"/>
    <cellStyle name="Salida 7 4 9 3 4" xfId="52784"/>
    <cellStyle name="Salida 7 4 9 3 5" xfId="52785"/>
    <cellStyle name="Salida 7 4 9 3 6" xfId="52786"/>
    <cellStyle name="Salida 7 4 9 4" xfId="52787"/>
    <cellStyle name="Salida 7 4 9 5" xfId="52788"/>
    <cellStyle name="Salida 7 5" xfId="52789"/>
    <cellStyle name="Salida 7 5 2" xfId="52790"/>
    <cellStyle name="Salida 7 5 2 2" xfId="52791"/>
    <cellStyle name="Salida 7 5 2 3" xfId="52792"/>
    <cellStyle name="Salida 7 5 2 4" xfId="52793"/>
    <cellStyle name="Salida 7 5 3" xfId="52794"/>
    <cellStyle name="Salida 7 5 3 2" xfId="52795"/>
    <cellStyle name="Salida 7 5 3 2 2" xfId="52796"/>
    <cellStyle name="Salida 7 5 3 2 3" xfId="52797"/>
    <cellStyle name="Salida 7 5 3 2 4" xfId="52798"/>
    <cellStyle name="Salida 7 5 3 3" xfId="52799"/>
    <cellStyle name="Salida 7 5 3 3 2" xfId="52800"/>
    <cellStyle name="Salida 7 5 3 3 3" xfId="52801"/>
    <cellStyle name="Salida 7 5 3 3 4" xfId="52802"/>
    <cellStyle name="Salida 7 5 3 4" xfId="52803"/>
    <cellStyle name="Salida 7 5 3 5" xfId="52804"/>
    <cellStyle name="Salida 7 5 3 6" xfId="52805"/>
    <cellStyle name="Salida 7 5 4" xfId="52806"/>
    <cellStyle name="Salida 7 5 5" xfId="52807"/>
    <cellStyle name="Salida 7 6" xfId="52808"/>
    <cellStyle name="Salida 7 6 2" xfId="52809"/>
    <cellStyle name="Salida 7 6 2 2" xfId="52810"/>
    <cellStyle name="Salida 7 6 2 2 2" xfId="52811"/>
    <cellStyle name="Salida 7 6 2 2 3" xfId="52812"/>
    <cellStyle name="Salida 7 6 2 2 4" xfId="52813"/>
    <cellStyle name="Salida 7 6 2 3" xfId="52814"/>
    <cellStyle name="Salida 7 6 2 3 2" xfId="52815"/>
    <cellStyle name="Salida 7 6 2 3 3" xfId="52816"/>
    <cellStyle name="Salida 7 6 2 3 4" xfId="52817"/>
    <cellStyle name="Salida 7 6 2 4" xfId="52818"/>
    <cellStyle name="Salida 7 6 2 5" xfId="52819"/>
    <cellStyle name="Salida 7 6 2 6" xfId="52820"/>
    <cellStyle name="Salida 7 6 3" xfId="52821"/>
    <cellStyle name="Salida 7 6 3 2" xfId="52822"/>
    <cellStyle name="Salida 7 6 3 2 2" xfId="52823"/>
    <cellStyle name="Salida 7 6 3 2 3" xfId="52824"/>
    <cellStyle name="Salida 7 6 3 2 4" xfId="52825"/>
    <cellStyle name="Salida 7 6 3 3" xfId="52826"/>
    <cellStyle name="Salida 7 6 3 3 2" xfId="52827"/>
    <cellStyle name="Salida 7 6 3 3 3" xfId="52828"/>
    <cellStyle name="Salida 7 6 3 3 4" xfId="52829"/>
    <cellStyle name="Salida 7 6 3 4" xfId="52830"/>
    <cellStyle name="Salida 7 6 3 5" xfId="52831"/>
    <cellStyle name="Salida 7 6 3 6" xfId="52832"/>
    <cellStyle name="Salida 7 6 4" xfId="52833"/>
    <cellStyle name="Salida 7 6 5" xfId="52834"/>
    <cellStyle name="Salida 7 6 6" xfId="52835"/>
    <cellStyle name="Salida 7 7" xfId="52836"/>
    <cellStyle name="Salida 7 8" xfId="52837"/>
    <cellStyle name="Separador de milhares 2" xfId="52838"/>
    <cellStyle name="Source Hed" xfId="52839"/>
    <cellStyle name="Source Letter" xfId="52840"/>
    <cellStyle name="Source Superscript" xfId="52841"/>
    <cellStyle name="Source Text" xfId="52842"/>
    <cellStyle name="Standard_CRF Inventar" xfId="52843"/>
    <cellStyle name="State" xfId="52844"/>
    <cellStyle name="Style 1" xfId="52845"/>
    <cellStyle name="Subtotal" xfId="52846"/>
    <cellStyle name="Subtotal 10" xfId="52847"/>
    <cellStyle name="Subtotal 11" xfId="52848"/>
    <cellStyle name="Subtotal 12" xfId="52849"/>
    <cellStyle name="Subtotal 13" xfId="52850"/>
    <cellStyle name="Subtotal 14" xfId="52851"/>
    <cellStyle name="Subtotal 15" xfId="52852"/>
    <cellStyle name="Subtotal 16" xfId="52853"/>
    <cellStyle name="Subtotal 17" xfId="52854"/>
    <cellStyle name="Subtotal 18" xfId="52855"/>
    <cellStyle name="Subtotal 19" xfId="52856"/>
    <cellStyle name="Subtotal 2" xfId="52857"/>
    <cellStyle name="Subtotal 20" xfId="52858"/>
    <cellStyle name="Subtotal 21" xfId="52859"/>
    <cellStyle name="Subtotal 3" xfId="52860"/>
    <cellStyle name="Subtotal 4" xfId="52861"/>
    <cellStyle name="Subtotal 5" xfId="52862"/>
    <cellStyle name="Subtotal 6" xfId="52863"/>
    <cellStyle name="Subtotal 7" xfId="52864"/>
    <cellStyle name="Subtotal 8" xfId="52865"/>
    <cellStyle name="Subtotal 9" xfId="52866"/>
    <cellStyle name="Superscript" xfId="52867"/>
    <cellStyle name="Superscript- regular" xfId="52868"/>
    <cellStyle name="Superscript_1-1A-Regular" xfId="52869"/>
    <cellStyle name="Table Data" xfId="52870"/>
    <cellStyle name="Table Head Top" xfId="52871"/>
    <cellStyle name="Table Hed Side" xfId="52872"/>
    <cellStyle name="Table Title" xfId="52873"/>
    <cellStyle name="Texto de advertencia 2" xfId="52874"/>
    <cellStyle name="Texto de advertencia 3" xfId="52875"/>
    <cellStyle name="Texto de advertencia 4" xfId="52876"/>
    <cellStyle name="Texto de advertencia 5" xfId="52877"/>
    <cellStyle name="Texto de advertencia 6" xfId="52878"/>
    <cellStyle name="Texto de advertencia 7" xfId="52879"/>
    <cellStyle name="Texto explicativo 2" xfId="52880"/>
    <cellStyle name="Texto explicativo 3" xfId="52881"/>
    <cellStyle name="Texto explicativo 4" xfId="52882"/>
    <cellStyle name="Texto explicativo 5" xfId="52883"/>
    <cellStyle name="Texto explicativo 6" xfId="52884"/>
    <cellStyle name="Texto explicativo 7" xfId="52885"/>
    <cellStyle name="Title" xfId="52886"/>
    <cellStyle name="Title 2" xfId="52887"/>
    <cellStyle name="Title Text" xfId="52888"/>
    <cellStyle name="Title Text 1" xfId="52889"/>
    <cellStyle name="Title Text 2" xfId="52890"/>
    <cellStyle name="Title-1" xfId="52891"/>
    <cellStyle name="Title-2" xfId="52892"/>
    <cellStyle name="Title-3" xfId="52893"/>
    <cellStyle name="Título 1 2" xfId="52894"/>
    <cellStyle name="Título 1 3" xfId="52895"/>
    <cellStyle name="Título 1 4" xfId="52896"/>
    <cellStyle name="Título 1 5" xfId="52897"/>
    <cellStyle name="Título 1 6" xfId="52898"/>
    <cellStyle name="Título 1 7" xfId="52899"/>
    <cellStyle name="Título 2 2" xfId="52900"/>
    <cellStyle name="Título 2 3" xfId="52901"/>
    <cellStyle name="Título 2 4" xfId="52902"/>
    <cellStyle name="Título 2 5" xfId="52903"/>
    <cellStyle name="Título 2 6" xfId="52904"/>
    <cellStyle name="Título 2 7" xfId="52905"/>
    <cellStyle name="Título 3 2" xfId="52906"/>
    <cellStyle name="Título 3 3" xfId="52907"/>
    <cellStyle name="Título 3 4" xfId="52908"/>
    <cellStyle name="Título 3 5" xfId="52909"/>
    <cellStyle name="Título 3 6" xfId="52910"/>
    <cellStyle name="Título 3 7" xfId="52911"/>
    <cellStyle name="Título 4" xfId="52912"/>
    <cellStyle name="Título 5" xfId="52913"/>
    <cellStyle name="Título 6" xfId="52914"/>
    <cellStyle name="Título 7" xfId="52915"/>
    <cellStyle name="Título 8" xfId="52916"/>
    <cellStyle name="Título 9" xfId="52917"/>
    <cellStyle name="Titulo1" xfId="52918"/>
    <cellStyle name="Titulo2" xfId="52919"/>
    <cellStyle name="Total 2" xfId="52920"/>
    <cellStyle name="Total 2 2" xfId="52921"/>
    <cellStyle name="Total 2 2 2" xfId="52922"/>
    <cellStyle name="Total 2 2 2 10" xfId="52923"/>
    <cellStyle name="Total 2 2 2 10 2" xfId="52924"/>
    <cellStyle name="Total 2 2 2 10 2 2" xfId="52925"/>
    <cellStyle name="Total 2 2 2 10 2 2 2" xfId="52926"/>
    <cellStyle name="Total 2 2 2 10 2 2 3" xfId="52927"/>
    <cellStyle name="Total 2 2 2 10 2 2 4" xfId="52928"/>
    <cellStyle name="Total 2 2 2 10 2 3" xfId="52929"/>
    <cellStyle name="Total 2 2 2 10 2 4" xfId="52930"/>
    <cellStyle name="Total 2 2 2 10 2 5" xfId="52931"/>
    <cellStyle name="Total 2 2 2 10 3" xfId="52932"/>
    <cellStyle name="Total 2 2 2 10 3 2" xfId="52933"/>
    <cellStyle name="Total 2 2 2 10 3 2 2" xfId="52934"/>
    <cellStyle name="Total 2 2 2 10 3 2 3" xfId="52935"/>
    <cellStyle name="Total 2 2 2 10 3 2 4" xfId="52936"/>
    <cellStyle name="Total 2 2 2 10 3 3" xfId="52937"/>
    <cellStyle name="Total 2 2 2 10 3 3 2" xfId="52938"/>
    <cellStyle name="Total 2 2 2 10 3 3 3" xfId="52939"/>
    <cellStyle name="Total 2 2 2 10 3 3 4" xfId="52940"/>
    <cellStyle name="Total 2 2 2 10 3 4" xfId="52941"/>
    <cellStyle name="Total 2 2 2 10 3 5" xfId="52942"/>
    <cellStyle name="Total 2 2 2 10 3 6" xfId="52943"/>
    <cellStyle name="Total 2 2 2 10 4" xfId="52944"/>
    <cellStyle name="Total 2 2 2 10 5" xfId="52945"/>
    <cellStyle name="Total 2 2 2 11" xfId="52946"/>
    <cellStyle name="Total 2 2 2 11 2" xfId="52947"/>
    <cellStyle name="Total 2 2 2 11 2 2" xfId="52948"/>
    <cellStyle name="Total 2 2 2 11 2 2 2" xfId="52949"/>
    <cellStyle name="Total 2 2 2 11 2 2 3" xfId="52950"/>
    <cellStyle name="Total 2 2 2 11 2 2 4" xfId="52951"/>
    <cellStyle name="Total 2 2 2 11 2 3" xfId="52952"/>
    <cellStyle name="Total 2 2 2 11 2 4" xfId="52953"/>
    <cellStyle name="Total 2 2 2 11 2 5" xfId="52954"/>
    <cellStyle name="Total 2 2 2 11 3" xfId="52955"/>
    <cellStyle name="Total 2 2 2 11 3 2" xfId="52956"/>
    <cellStyle name="Total 2 2 2 11 3 2 2" xfId="52957"/>
    <cellStyle name="Total 2 2 2 11 3 2 3" xfId="52958"/>
    <cellStyle name="Total 2 2 2 11 3 2 4" xfId="52959"/>
    <cellStyle name="Total 2 2 2 11 3 3" xfId="52960"/>
    <cellStyle name="Total 2 2 2 11 3 3 2" xfId="52961"/>
    <cellStyle name="Total 2 2 2 11 3 3 3" xfId="52962"/>
    <cellStyle name="Total 2 2 2 11 3 3 4" xfId="52963"/>
    <cellStyle name="Total 2 2 2 11 3 4" xfId="52964"/>
    <cellStyle name="Total 2 2 2 11 3 5" xfId="52965"/>
    <cellStyle name="Total 2 2 2 11 3 6" xfId="52966"/>
    <cellStyle name="Total 2 2 2 11 4" xfId="52967"/>
    <cellStyle name="Total 2 2 2 11 5" xfId="52968"/>
    <cellStyle name="Total 2 2 2 12" xfId="52969"/>
    <cellStyle name="Total 2 2 2 12 2" xfId="52970"/>
    <cellStyle name="Total 2 2 2 12 2 2" xfId="52971"/>
    <cellStyle name="Total 2 2 2 12 2 2 2" xfId="52972"/>
    <cellStyle name="Total 2 2 2 12 2 2 3" xfId="52973"/>
    <cellStyle name="Total 2 2 2 12 2 2 4" xfId="52974"/>
    <cellStyle name="Total 2 2 2 12 2 3" xfId="52975"/>
    <cellStyle name="Total 2 2 2 12 2 3 2" xfId="52976"/>
    <cellStyle name="Total 2 2 2 12 2 3 3" xfId="52977"/>
    <cellStyle name="Total 2 2 2 12 2 3 4" xfId="52978"/>
    <cellStyle name="Total 2 2 2 12 2 4" xfId="52979"/>
    <cellStyle name="Total 2 2 2 12 2 5" xfId="52980"/>
    <cellStyle name="Total 2 2 2 12 2 6" xfId="52981"/>
    <cellStyle name="Total 2 2 2 12 3" xfId="52982"/>
    <cellStyle name="Total 2 2 2 12 3 2" xfId="52983"/>
    <cellStyle name="Total 2 2 2 12 3 2 2" xfId="52984"/>
    <cellStyle name="Total 2 2 2 12 3 2 3" xfId="52985"/>
    <cellStyle name="Total 2 2 2 12 3 2 4" xfId="52986"/>
    <cellStyle name="Total 2 2 2 12 3 3" xfId="52987"/>
    <cellStyle name="Total 2 2 2 12 3 3 2" xfId="52988"/>
    <cellStyle name="Total 2 2 2 12 3 3 3" xfId="52989"/>
    <cellStyle name="Total 2 2 2 12 3 3 4" xfId="52990"/>
    <cellStyle name="Total 2 2 2 12 3 4" xfId="52991"/>
    <cellStyle name="Total 2 2 2 12 3 5" xfId="52992"/>
    <cellStyle name="Total 2 2 2 12 3 6" xfId="52993"/>
    <cellStyle name="Total 2 2 2 12 4" xfId="52994"/>
    <cellStyle name="Total 2 2 2 12 5" xfId="52995"/>
    <cellStyle name="Total 2 2 2 12 6" xfId="52996"/>
    <cellStyle name="Total 2 2 2 13" xfId="52997"/>
    <cellStyle name="Total 2 2 2 14" xfId="52998"/>
    <cellStyle name="Total 2 2 2 2" xfId="52999"/>
    <cellStyle name="Total 2 2 2 2 2" xfId="53000"/>
    <cellStyle name="Total 2 2 2 2 2 2" xfId="53001"/>
    <cellStyle name="Total 2 2 2 2 2 2 2" xfId="53002"/>
    <cellStyle name="Total 2 2 2 2 2 2 2 2" xfId="53003"/>
    <cellStyle name="Total 2 2 2 2 2 2 2 3" xfId="53004"/>
    <cellStyle name="Total 2 2 2 2 2 2 2 4" xfId="53005"/>
    <cellStyle name="Total 2 2 2 2 2 2 3" xfId="53006"/>
    <cellStyle name="Total 2 2 2 2 2 2 3 2" xfId="53007"/>
    <cellStyle name="Total 2 2 2 2 2 2 3 3" xfId="53008"/>
    <cellStyle name="Total 2 2 2 2 2 2 3 4" xfId="53009"/>
    <cellStyle name="Total 2 2 2 2 2 2 4" xfId="53010"/>
    <cellStyle name="Total 2 2 2 2 2 2 5" xfId="53011"/>
    <cellStyle name="Total 2 2 2 2 2 2 6" xfId="53012"/>
    <cellStyle name="Total 2 2 2 2 2 3" xfId="53013"/>
    <cellStyle name="Total 2 2 2 2 2 3 2" xfId="53014"/>
    <cellStyle name="Total 2 2 2 2 2 3 2 2" xfId="53015"/>
    <cellStyle name="Total 2 2 2 2 2 3 2 3" xfId="53016"/>
    <cellStyle name="Total 2 2 2 2 2 3 2 4" xfId="53017"/>
    <cellStyle name="Total 2 2 2 2 2 3 3" xfId="53018"/>
    <cellStyle name="Total 2 2 2 2 2 3 3 2" xfId="53019"/>
    <cellStyle name="Total 2 2 2 2 2 3 3 3" xfId="53020"/>
    <cellStyle name="Total 2 2 2 2 2 3 3 4" xfId="53021"/>
    <cellStyle name="Total 2 2 2 2 2 3 4" xfId="53022"/>
    <cellStyle name="Total 2 2 2 2 2 3 5" xfId="53023"/>
    <cellStyle name="Total 2 2 2 2 2 3 6" xfId="53024"/>
    <cellStyle name="Total 2 2 2 2 2 4" xfId="53025"/>
    <cellStyle name="Total 2 2 2 2 2 5" xfId="53026"/>
    <cellStyle name="Total 2 2 2 2 2 6" xfId="53027"/>
    <cellStyle name="Total 2 2 2 2 3" xfId="53028"/>
    <cellStyle name="Total 2 2 2 2 4" xfId="53029"/>
    <cellStyle name="Total 2 2 2 3" xfId="53030"/>
    <cellStyle name="Total 2 2 2 3 2" xfId="53031"/>
    <cellStyle name="Total 2 2 2 3 2 2" xfId="53032"/>
    <cellStyle name="Total 2 2 2 3 2 2 2" xfId="53033"/>
    <cellStyle name="Total 2 2 2 3 2 2 2 2" xfId="53034"/>
    <cellStyle name="Total 2 2 2 3 2 2 2 3" xfId="53035"/>
    <cellStyle name="Total 2 2 2 3 2 2 2 4" xfId="53036"/>
    <cellStyle name="Total 2 2 2 3 2 2 3" xfId="53037"/>
    <cellStyle name="Total 2 2 2 3 2 2 3 2" xfId="53038"/>
    <cellStyle name="Total 2 2 2 3 2 2 3 3" xfId="53039"/>
    <cellStyle name="Total 2 2 2 3 2 2 3 4" xfId="53040"/>
    <cellStyle name="Total 2 2 2 3 2 2 4" xfId="53041"/>
    <cellStyle name="Total 2 2 2 3 2 2 5" xfId="53042"/>
    <cellStyle name="Total 2 2 2 3 2 2 6" xfId="53043"/>
    <cellStyle name="Total 2 2 2 3 2 3" xfId="53044"/>
    <cellStyle name="Total 2 2 2 3 2 3 2" xfId="53045"/>
    <cellStyle name="Total 2 2 2 3 2 3 2 2" xfId="53046"/>
    <cellStyle name="Total 2 2 2 3 2 3 2 3" xfId="53047"/>
    <cellStyle name="Total 2 2 2 3 2 3 2 4" xfId="53048"/>
    <cellStyle name="Total 2 2 2 3 2 3 3" xfId="53049"/>
    <cellStyle name="Total 2 2 2 3 2 3 3 2" xfId="53050"/>
    <cellStyle name="Total 2 2 2 3 2 3 3 3" xfId="53051"/>
    <cellStyle name="Total 2 2 2 3 2 3 3 4" xfId="53052"/>
    <cellStyle name="Total 2 2 2 3 2 3 4" xfId="53053"/>
    <cellStyle name="Total 2 2 2 3 2 3 5" xfId="53054"/>
    <cellStyle name="Total 2 2 2 3 2 3 6" xfId="53055"/>
    <cellStyle name="Total 2 2 2 3 2 4" xfId="53056"/>
    <cellStyle name="Total 2 2 2 3 2 5" xfId="53057"/>
    <cellStyle name="Total 2 2 2 3 2 6" xfId="53058"/>
    <cellStyle name="Total 2 2 2 3 3" xfId="53059"/>
    <cellStyle name="Total 2 2 2 3 4" xfId="53060"/>
    <cellStyle name="Total 2 2 2 4" xfId="53061"/>
    <cellStyle name="Total 2 2 2 4 2" xfId="53062"/>
    <cellStyle name="Total 2 2 2 4 2 2" xfId="53063"/>
    <cellStyle name="Total 2 2 2 4 2 2 2" xfId="53064"/>
    <cellStyle name="Total 2 2 2 4 2 2 2 2" xfId="53065"/>
    <cellStyle name="Total 2 2 2 4 2 2 2 3" xfId="53066"/>
    <cellStyle name="Total 2 2 2 4 2 2 2 4" xfId="53067"/>
    <cellStyle name="Total 2 2 2 4 2 2 3" xfId="53068"/>
    <cellStyle name="Total 2 2 2 4 2 2 3 2" xfId="53069"/>
    <cellStyle name="Total 2 2 2 4 2 2 3 3" xfId="53070"/>
    <cellStyle name="Total 2 2 2 4 2 2 3 4" xfId="53071"/>
    <cellStyle name="Total 2 2 2 4 2 2 4" xfId="53072"/>
    <cellStyle name="Total 2 2 2 4 2 2 5" xfId="53073"/>
    <cellStyle name="Total 2 2 2 4 2 2 6" xfId="53074"/>
    <cellStyle name="Total 2 2 2 4 2 3" xfId="53075"/>
    <cellStyle name="Total 2 2 2 4 2 3 2" xfId="53076"/>
    <cellStyle name="Total 2 2 2 4 2 3 2 2" xfId="53077"/>
    <cellStyle name="Total 2 2 2 4 2 3 2 3" xfId="53078"/>
    <cellStyle name="Total 2 2 2 4 2 3 2 4" xfId="53079"/>
    <cellStyle name="Total 2 2 2 4 2 3 3" xfId="53080"/>
    <cellStyle name="Total 2 2 2 4 2 3 3 2" xfId="53081"/>
    <cellStyle name="Total 2 2 2 4 2 3 3 3" xfId="53082"/>
    <cellStyle name="Total 2 2 2 4 2 3 3 4" xfId="53083"/>
    <cellStyle name="Total 2 2 2 4 2 3 4" xfId="53084"/>
    <cellStyle name="Total 2 2 2 4 2 3 5" xfId="53085"/>
    <cellStyle name="Total 2 2 2 4 2 3 6" xfId="53086"/>
    <cellStyle name="Total 2 2 2 4 2 4" xfId="53087"/>
    <cellStyle name="Total 2 2 2 4 2 5" xfId="53088"/>
    <cellStyle name="Total 2 2 2 4 2 6" xfId="53089"/>
    <cellStyle name="Total 2 2 2 4 3" xfId="53090"/>
    <cellStyle name="Total 2 2 2 4 4" xfId="53091"/>
    <cellStyle name="Total 2 2 2 5" xfId="53092"/>
    <cellStyle name="Total 2 2 2 5 2" xfId="53093"/>
    <cellStyle name="Total 2 2 2 5 2 2" xfId="53094"/>
    <cellStyle name="Total 2 2 2 5 2 2 2" xfId="53095"/>
    <cellStyle name="Total 2 2 2 5 2 2 3" xfId="53096"/>
    <cellStyle name="Total 2 2 2 5 2 2 4" xfId="53097"/>
    <cellStyle name="Total 2 2 2 5 2 3" xfId="53098"/>
    <cellStyle name="Total 2 2 2 5 2 4" xfId="53099"/>
    <cellStyle name="Total 2 2 2 5 2 5" xfId="53100"/>
    <cellStyle name="Total 2 2 2 5 3" xfId="53101"/>
    <cellStyle name="Total 2 2 2 5 3 2" xfId="53102"/>
    <cellStyle name="Total 2 2 2 5 3 2 2" xfId="53103"/>
    <cellStyle name="Total 2 2 2 5 3 2 3" xfId="53104"/>
    <cellStyle name="Total 2 2 2 5 3 2 4" xfId="53105"/>
    <cellStyle name="Total 2 2 2 5 3 3" xfId="53106"/>
    <cellStyle name="Total 2 2 2 5 3 3 2" xfId="53107"/>
    <cellStyle name="Total 2 2 2 5 3 3 3" xfId="53108"/>
    <cellStyle name="Total 2 2 2 5 3 3 4" xfId="53109"/>
    <cellStyle name="Total 2 2 2 5 3 4" xfId="53110"/>
    <cellStyle name="Total 2 2 2 5 3 5" xfId="53111"/>
    <cellStyle name="Total 2 2 2 5 3 6" xfId="53112"/>
    <cellStyle name="Total 2 2 2 5 4" xfId="53113"/>
    <cellStyle name="Total 2 2 2 5 5" xfId="53114"/>
    <cellStyle name="Total 2 2 2 6" xfId="53115"/>
    <cellStyle name="Total 2 2 2 6 2" xfId="53116"/>
    <cellStyle name="Total 2 2 2 6 2 2" xfId="53117"/>
    <cellStyle name="Total 2 2 2 6 2 2 2" xfId="53118"/>
    <cellStyle name="Total 2 2 2 6 2 2 3" xfId="53119"/>
    <cellStyle name="Total 2 2 2 6 2 2 4" xfId="53120"/>
    <cellStyle name="Total 2 2 2 6 2 3" xfId="53121"/>
    <cellStyle name="Total 2 2 2 6 2 4" xfId="53122"/>
    <cellStyle name="Total 2 2 2 6 2 5" xfId="53123"/>
    <cellStyle name="Total 2 2 2 6 3" xfId="53124"/>
    <cellStyle name="Total 2 2 2 6 3 2" xfId="53125"/>
    <cellStyle name="Total 2 2 2 6 3 2 2" xfId="53126"/>
    <cellStyle name="Total 2 2 2 6 3 2 3" xfId="53127"/>
    <cellStyle name="Total 2 2 2 6 3 2 4" xfId="53128"/>
    <cellStyle name="Total 2 2 2 6 3 3" xfId="53129"/>
    <cellStyle name="Total 2 2 2 6 3 3 2" xfId="53130"/>
    <cellStyle name="Total 2 2 2 6 3 3 3" xfId="53131"/>
    <cellStyle name="Total 2 2 2 6 3 3 4" xfId="53132"/>
    <cellStyle name="Total 2 2 2 6 3 4" xfId="53133"/>
    <cellStyle name="Total 2 2 2 6 3 5" xfId="53134"/>
    <cellStyle name="Total 2 2 2 6 3 6" xfId="53135"/>
    <cellStyle name="Total 2 2 2 6 4" xfId="53136"/>
    <cellStyle name="Total 2 2 2 6 5" xfId="53137"/>
    <cellStyle name="Total 2 2 2 7" xfId="53138"/>
    <cellStyle name="Total 2 2 2 7 2" xfId="53139"/>
    <cellStyle name="Total 2 2 2 7 2 2" xfId="53140"/>
    <cellStyle name="Total 2 2 2 7 2 2 2" xfId="53141"/>
    <cellStyle name="Total 2 2 2 7 2 2 3" xfId="53142"/>
    <cellStyle name="Total 2 2 2 7 2 2 4" xfId="53143"/>
    <cellStyle name="Total 2 2 2 7 2 3" xfId="53144"/>
    <cellStyle name="Total 2 2 2 7 2 4" xfId="53145"/>
    <cellStyle name="Total 2 2 2 7 2 5" xfId="53146"/>
    <cellStyle name="Total 2 2 2 7 3" xfId="53147"/>
    <cellStyle name="Total 2 2 2 7 3 2" xfId="53148"/>
    <cellStyle name="Total 2 2 2 7 3 2 2" xfId="53149"/>
    <cellStyle name="Total 2 2 2 7 3 2 3" xfId="53150"/>
    <cellStyle name="Total 2 2 2 7 3 2 4" xfId="53151"/>
    <cellStyle name="Total 2 2 2 7 3 3" xfId="53152"/>
    <cellStyle name="Total 2 2 2 7 3 3 2" xfId="53153"/>
    <cellStyle name="Total 2 2 2 7 3 3 3" xfId="53154"/>
    <cellStyle name="Total 2 2 2 7 3 3 4" xfId="53155"/>
    <cellStyle name="Total 2 2 2 7 3 4" xfId="53156"/>
    <cellStyle name="Total 2 2 2 7 3 5" xfId="53157"/>
    <cellStyle name="Total 2 2 2 7 3 6" xfId="53158"/>
    <cellStyle name="Total 2 2 2 7 4" xfId="53159"/>
    <cellStyle name="Total 2 2 2 7 5" xfId="53160"/>
    <cellStyle name="Total 2 2 2 8" xfId="53161"/>
    <cellStyle name="Total 2 2 2 8 2" xfId="53162"/>
    <cellStyle name="Total 2 2 2 8 2 2" xfId="53163"/>
    <cellStyle name="Total 2 2 2 8 2 2 2" xfId="53164"/>
    <cellStyle name="Total 2 2 2 8 2 2 3" xfId="53165"/>
    <cellStyle name="Total 2 2 2 8 2 2 4" xfId="53166"/>
    <cellStyle name="Total 2 2 2 8 2 3" xfId="53167"/>
    <cellStyle name="Total 2 2 2 8 2 4" xfId="53168"/>
    <cellStyle name="Total 2 2 2 8 2 5" xfId="53169"/>
    <cellStyle name="Total 2 2 2 8 3" xfId="53170"/>
    <cellStyle name="Total 2 2 2 8 3 2" xfId="53171"/>
    <cellStyle name="Total 2 2 2 8 3 2 2" xfId="53172"/>
    <cellStyle name="Total 2 2 2 8 3 2 3" xfId="53173"/>
    <cellStyle name="Total 2 2 2 8 3 2 4" xfId="53174"/>
    <cellStyle name="Total 2 2 2 8 3 3" xfId="53175"/>
    <cellStyle name="Total 2 2 2 8 3 3 2" xfId="53176"/>
    <cellStyle name="Total 2 2 2 8 3 3 3" xfId="53177"/>
    <cellStyle name="Total 2 2 2 8 3 3 4" xfId="53178"/>
    <cellStyle name="Total 2 2 2 8 3 4" xfId="53179"/>
    <cellStyle name="Total 2 2 2 8 3 5" xfId="53180"/>
    <cellStyle name="Total 2 2 2 8 3 6" xfId="53181"/>
    <cellStyle name="Total 2 2 2 8 4" xfId="53182"/>
    <cellStyle name="Total 2 2 2 8 5" xfId="53183"/>
    <cellStyle name="Total 2 2 2 9" xfId="53184"/>
    <cellStyle name="Total 2 2 2 9 2" xfId="53185"/>
    <cellStyle name="Total 2 2 2 9 2 2" xfId="53186"/>
    <cellStyle name="Total 2 2 2 9 2 2 2" xfId="53187"/>
    <cellStyle name="Total 2 2 2 9 2 2 3" xfId="53188"/>
    <cellStyle name="Total 2 2 2 9 2 2 4" xfId="53189"/>
    <cellStyle name="Total 2 2 2 9 2 3" xfId="53190"/>
    <cellStyle name="Total 2 2 2 9 2 4" xfId="53191"/>
    <cellStyle name="Total 2 2 2 9 2 5" xfId="53192"/>
    <cellStyle name="Total 2 2 2 9 3" xfId="53193"/>
    <cellStyle name="Total 2 2 2 9 3 2" xfId="53194"/>
    <cellStyle name="Total 2 2 2 9 3 2 2" xfId="53195"/>
    <cellStyle name="Total 2 2 2 9 3 2 3" xfId="53196"/>
    <cellStyle name="Total 2 2 2 9 3 2 4" xfId="53197"/>
    <cellStyle name="Total 2 2 2 9 3 3" xfId="53198"/>
    <cellStyle name="Total 2 2 2 9 3 3 2" xfId="53199"/>
    <cellStyle name="Total 2 2 2 9 3 3 3" xfId="53200"/>
    <cellStyle name="Total 2 2 2 9 3 3 4" xfId="53201"/>
    <cellStyle name="Total 2 2 2 9 3 4" xfId="53202"/>
    <cellStyle name="Total 2 2 2 9 3 5" xfId="53203"/>
    <cellStyle name="Total 2 2 2 9 3 6" xfId="53204"/>
    <cellStyle name="Total 2 2 2 9 4" xfId="53205"/>
    <cellStyle name="Total 2 2 2 9 5" xfId="53206"/>
    <cellStyle name="Total 2 2 3" xfId="53207"/>
    <cellStyle name="Total 2 2 3 2" xfId="53208"/>
    <cellStyle name="Total 2 2 3 2 2" xfId="53209"/>
    <cellStyle name="Total 2 2 3 2 2 2" xfId="53210"/>
    <cellStyle name="Total 2 2 3 2 2 3" xfId="53211"/>
    <cellStyle name="Total 2 2 3 2 2 4" xfId="53212"/>
    <cellStyle name="Total 2 2 3 2 3" xfId="53213"/>
    <cellStyle name="Total 2 2 3 2 4" xfId="53214"/>
    <cellStyle name="Total 2 2 3 2 5" xfId="53215"/>
    <cellStyle name="Total 2 2 3 3" xfId="53216"/>
    <cellStyle name="Total 2 2 3 3 2" xfId="53217"/>
    <cellStyle name="Total 2 2 3 3 2 2" xfId="53218"/>
    <cellStyle name="Total 2 2 3 3 2 3" xfId="53219"/>
    <cellStyle name="Total 2 2 3 3 2 4" xfId="53220"/>
    <cellStyle name="Total 2 2 3 3 3" xfId="53221"/>
    <cellStyle name="Total 2 2 3 3 3 2" xfId="53222"/>
    <cellStyle name="Total 2 2 3 3 3 3" xfId="53223"/>
    <cellStyle name="Total 2 2 3 3 3 4" xfId="53224"/>
    <cellStyle name="Total 2 2 3 3 4" xfId="53225"/>
    <cellStyle name="Total 2 2 3 3 5" xfId="53226"/>
    <cellStyle name="Total 2 2 3 3 6" xfId="53227"/>
    <cellStyle name="Total 2 2 3 4" xfId="53228"/>
    <cellStyle name="Total 2 2 3 5" xfId="53229"/>
    <cellStyle name="Total 2 2 4" xfId="53230"/>
    <cellStyle name="Total 2 2 4 2" xfId="53231"/>
    <cellStyle name="Total 2 2 4 2 2" xfId="53232"/>
    <cellStyle name="Total 2 2 4 2 2 2" xfId="53233"/>
    <cellStyle name="Total 2 2 4 2 2 3" xfId="53234"/>
    <cellStyle name="Total 2 2 4 2 2 4" xfId="53235"/>
    <cellStyle name="Total 2 2 4 2 3" xfId="53236"/>
    <cellStyle name="Total 2 2 4 2 3 2" xfId="53237"/>
    <cellStyle name="Total 2 2 4 2 3 3" xfId="53238"/>
    <cellStyle name="Total 2 2 4 2 3 4" xfId="53239"/>
    <cellStyle name="Total 2 2 4 2 4" xfId="53240"/>
    <cellStyle name="Total 2 2 4 2 5" xfId="53241"/>
    <cellStyle name="Total 2 2 4 2 6" xfId="53242"/>
    <cellStyle name="Total 2 2 4 3" xfId="53243"/>
    <cellStyle name="Total 2 2 4 3 2" xfId="53244"/>
    <cellStyle name="Total 2 2 4 3 2 2" xfId="53245"/>
    <cellStyle name="Total 2 2 4 3 2 3" xfId="53246"/>
    <cellStyle name="Total 2 2 4 3 2 4" xfId="53247"/>
    <cellStyle name="Total 2 2 4 3 3" xfId="53248"/>
    <cellStyle name="Total 2 2 4 3 3 2" xfId="53249"/>
    <cellStyle name="Total 2 2 4 3 3 3" xfId="53250"/>
    <cellStyle name="Total 2 2 4 3 3 4" xfId="53251"/>
    <cellStyle name="Total 2 2 4 3 4" xfId="53252"/>
    <cellStyle name="Total 2 2 4 3 5" xfId="53253"/>
    <cellStyle name="Total 2 2 4 3 6" xfId="53254"/>
    <cellStyle name="Total 2 2 4 4" xfId="53255"/>
    <cellStyle name="Total 2 2 4 5" xfId="53256"/>
    <cellStyle name="Total 2 2 4 6" xfId="53257"/>
    <cellStyle name="Total 2 2 5" xfId="53258"/>
    <cellStyle name="Total 2 2 6" xfId="53259"/>
    <cellStyle name="Total 2 3" xfId="53260"/>
    <cellStyle name="Total 2 3 10" xfId="53261"/>
    <cellStyle name="Total 2 3 10 2" xfId="53262"/>
    <cellStyle name="Total 2 3 10 2 2" xfId="53263"/>
    <cellStyle name="Total 2 3 10 2 2 2" xfId="53264"/>
    <cellStyle name="Total 2 3 10 2 2 3" xfId="53265"/>
    <cellStyle name="Total 2 3 10 2 2 4" xfId="53266"/>
    <cellStyle name="Total 2 3 10 2 3" xfId="53267"/>
    <cellStyle name="Total 2 3 10 2 4" xfId="53268"/>
    <cellStyle name="Total 2 3 10 2 5" xfId="53269"/>
    <cellStyle name="Total 2 3 10 3" xfId="53270"/>
    <cellStyle name="Total 2 3 10 3 2" xfId="53271"/>
    <cellStyle name="Total 2 3 10 3 2 2" xfId="53272"/>
    <cellStyle name="Total 2 3 10 3 2 3" xfId="53273"/>
    <cellStyle name="Total 2 3 10 3 2 4" xfId="53274"/>
    <cellStyle name="Total 2 3 10 3 3" xfId="53275"/>
    <cellStyle name="Total 2 3 10 3 3 2" xfId="53276"/>
    <cellStyle name="Total 2 3 10 3 3 3" xfId="53277"/>
    <cellStyle name="Total 2 3 10 3 3 4" xfId="53278"/>
    <cellStyle name="Total 2 3 10 3 4" xfId="53279"/>
    <cellStyle name="Total 2 3 10 3 5" xfId="53280"/>
    <cellStyle name="Total 2 3 10 3 6" xfId="53281"/>
    <cellStyle name="Total 2 3 10 4" xfId="53282"/>
    <cellStyle name="Total 2 3 10 5" xfId="53283"/>
    <cellStyle name="Total 2 3 11" xfId="53284"/>
    <cellStyle name="Total 2 3 11 2" xfId="53285"/>
    <cellStyle name="Total 2 3 11 2 2" xfId="53286"/>
    <cellStyle name="Total 2 3 11 2 2 2" xfId="53287"/>
    <cellStyle name="Total 2 3 11 2 2 3" xfId="53288"/>
    <cellStyle name="Total 2 3 11 2 2 4" xfId="53289"/>
    <cellStyle name="Total 2 3 11 2 3" xfId="53290"/>
    <cellStyle name="Total 2 3 11 2 4" xfId="53291"/>
    <cellStyle name="Total 2 3 11 2 5" xfId="53292"/>
    <cellStyle name="Total 2 3 11 3" xfId="53293"/>
    <cellStyle name="Total 2 3 11 3 2" xfId="53294"/>
    <cellStyle name="Total 2 3 11 3 2 2" xfId="53295"/>
    <cellStyle name="Total 2 3 11 3 2 3" xfId="53296"/>
    <cellStyle name="Total 2 3 11 3 2 4" xfId="53297"/>
    <cellStyle name="Total 2 3 11 3 3" xfId="53298"/>
    <cellStyle name="Total 2 3 11 3 3 2" xfId="53299"/>
    <cellStyle name="Total 2 3 11 3 3 3" xfId="53300"/>
    <cellStyle name="Total 2 3 11 3 3 4" xfId="53301"/>
    <cellStyle name="Total 2 3 11 3 4" xfId="53302"/>
    <cellStyle name="Total 2 3 11 3 5" xfId="53303"/>
    <cellStyle name="Total 2 3 11 3 6" xfId="53304"/>
    <cellStyle name="Total 2 3 11 4" xfId="53305"/>
    <cellStyle name="Total 2 3 11 5" xfId="53306"/>
    <cellStyle name="Total 2 3 12" xfId="53307"/>
    <cellStyle name="Total 2 3 12 2" xfId="53308"/>
    <cellStyle name="Total 2 3 12 2 2" xfId="53309"/>
    <cellStyle name="Total 2 3 12 2 2 2" xfId="53310"/>
    <cellStyle name="Total 2 3 12 2 2 3" xfId="53311"/>
    <cellStyle name="Total 2 3 12 2 2 4" xfId="53312"/>
    <cellStyle name="Total 2 3 12 2 3" xfId="53313"/>
    <cellStyle name="Total 2 3 12 2 3 2" xfId="53314"/>
    <cellStyle name="Total 2 3 12 2 3 3" xfId="53315"/>
    <cellStyle name="Total 2 3 12 2 3 4" xfId="53316"/>
    <cellStyle name="Total 2 3 12 2 4" xfId="53317"/>
    <cellStyle name="Total 2 3 12 2 5" xfId="53318"/>
    <cellStyle name="Total 2 3 12 2 6" xfId="53319"/>
    <cellStyle name="Total 2 3 12 3" xfId="53320"/>
    <cellStyle name="Total 2 3 12 3 2" xfId="53321"/>
    <cellStyle name="Total 2 3 12 3 2 2" xfId="53322"/>
    <cellStyle name="Total 2 3 12 3 2 3" xfId="53323"/>
    <cellStyle name="Total 2 3 12 3 2 4" xfId="53324"/>
    <cellStyle name="Total 2 3 12 3 3" xfId="53325"/>
    <cellStyle name="Total 2 3 12 3 3 2" xfId="53326"/>
    <cellStyle name="Total 2 3 12 3 3 3" xfId="53327"/>
    <cellStyle name="Total 2 3 12 3 3 4" xfId="53328"/>
    <cellStyle name="Total 2 3 12 3 4" xfId="53329"/>
    <cellStyle name="Total 2 3 12 3 5" xfId="53330"/>
    <cellStyle name="Total 2 3 12 3 6" xfId="53331"/>
    <cellStyle name="Total 2 3 12 4" xfId="53332"/>
    <cellStyle name="Total 2 3 12 5" xfId="53333"/>
    <cellStyle name="Total 2 3 12 6" xfId="53334"/>
    <cellStyle name="Total 2 3 13" xfId="53335"/>
    <cellStyle name="Total 2 3 14" xfId="53336"/>
    <cellStyle name="Total 2 3 2" xfId="53337"/>
    <cellStyle name="Total 2 3 2 2" xfId="53338"/>
    <cellStyle name="Total 2 3 2 2 2" xfId="53339"/>
    <cellStyle name="Total 2 3 2 2 2 2" xfId="53340"/>
    <cellStyle name="Total 2 3 2 2 2 2 2" xfId="53341"/>
    <cellStyle name="Total 2 3 2 2 2 2 3" xfId="53342"/>
    <cellStyle name="Total 2 3 2 2 2 2 4" xfId="53343"/>
    <cellStyle name="Total 2 3 2 2 2 3" xfId="53344"/>
    <cellStyle name="Total 2 3 2 2 2 3 2" xfId="53345"/>
    <cellStyle name="Total 2 3 2 2 2 3 3" xfId="53346"/>
    <cellStyle name="Total 2 3 2 2 2 3 4" xfId="53347"/>
    <cellStyle name="Total 2 3 2 2 2 4" xfId="53348"/>
    <cellStyle name="Total 2 3 2 2 2 5" xfId="53349"/>
    <cellStyle name="Total 2 3 2 2 2 6" xfId="53350"/>
    <cellStyle name="Total 2 3 2 2 3" xfId="53351"/>
    <cellStyle name="Total 2 3 2 2 3 2" xfId="53352"/>
    <cellStyle name="Total 2 3 2 2 3 2 2" xfId="53353"/>
    <cellStyle name="Total 2 3 2 2 3 2 3" xfId="53354"/>
    <cellStyle name="Total 2 3 2 2 3 2 4" xfId="53355"/>
    <cellStyle name="Total 2 3 2 2 3 3" xfId="53356"/>
    <cellStyle name="Total 2 3 2 2 3 3 2" xfId="53357"/>
    <cellStyle name="Total 2 3 2 2 3 3 3" xfId="53358"/>
    <cellStyle name="Total 2 3 2 2 3 3 4" xfId="53359"/>
    <cellStyle name="Total 2 3 2 2 3 4" xfId="53360"/>
    <cellStyle name="Total 2 3 2 2 3 5" xfId="53361"/>
    <cellStyle name="Total 2 3 2 2 3 6" xfId="53362"/>
    <cellStyle name="Total 2 3 2 2 4" xfId="53363"/>
    <cellStyle name="Total 2 3 2 2 5" xfId="53364"/>
    <cellStyle name="Total 2 3 2 2 6" xfId="53365"/>
    <cellStyle name="Total 2 3 2 3" xfId="53366"/>
    <cellStyle name="Total 2 3 2 4" xfId="53367"/>
    <cellStyle name="Total 2 3 3" xfId="53368"/>
    <cellStyle name="Total 2 3 3 2" xfId="53369"/>
    <cellStyle name="Total 2 3 3 2 2" xfId="53370"/>
    <cellStyle name="Total 2 3 3 2 2 2" xfId="53371"/>
    <cellStyle name="Total 2 3 3 2 2 2 2" xfId="53372"/>
    <cellStyle name="Total 2 3 3 2 2 2 3" xfId="53373"/>
    <cellStyle name="Total 2 3 3 2 2 2 4" xfId="53374"/>
    <cellStyle name="Total 2 3 3 2 2 3" xfId="53375"/>
    <cellStyle name="Total 2 3 3 2 2 3 2" xfId="53376"/>
    <cellStyle name="Total 2 3 3 2 2 3 3" xfId="53377"/>
    <cellStyle name="Total 2 3 3 2 2 3 4" xfId="53378"/>
    <cellStyle name="Total 2 3 3 2 2 4" xfId="53379"/>
    <cellStyle name="Total 2 3 3 2 2 5" xfId="53380"/>
    <cellStyle name="Total 2 3 3 2 2 6" xfId="53381"/>
    <cellStyle name="Total 2 3 3 2 3" xfId="53382"/>
    <cellStyle name="Total 2 3 3 2 3 2" xfId="53383"/>
    <cellStyle name="Total 2 3 3 2 3 2 2" xfId="53384"/>
    <cellStyle name="Total 2 3 3 2 3 2 3" xfId="53385"/>
    <cellStyle name="Total 2 3 3 2 3 2 4" xfId="53386"/>
    <cellStyle name="Total 2 3 3 2 3 3" xfId="53387"/>
    <cellStyle name="Total 2 3 3 2 3 3 2" xfId="53388"/>
    <cellStyle name="Total 2 3 3 2 3 3 3" xfId="53389"/>
    <cellStyle name="Total 2 3 3 2 3 3 4" xfId="53390"/>
    <cellStyle name="Total 2 3 3 2 3 4" xfId="53391"/>
    <cellStyle name="Total 2 3 3 2 3 5" xfId="53392"/>
    <cellStyle name="Total 2 3 3 2 3 6" xfId="53393"/>
    <cellStyle name="Total 2 3 3 2 4" xfId="53394"/>
    <cellStyle name="Total 2 3 3 2 5" xfId="53395"/>
    <cellStyle name="Total 2 3 3 2 6" xfId="53396"/>
    <cellStyle name="Total 2 3 3 3" xfId="53397"/>
    <cellStyle name="Total 2 3 3 4" xfId="53398"/>
    <cellStyle name="Total 2 3 4" xfId="53399"/>
    <cellStyle name="Total 2 3 4 2" xfId="53400"/>
    <cellStyle name="Total 2 3 4 2 2" xfId="53401"/>
    <cellStyle name="Total 2 3 4 2 2 2" xfId="53402"/>
    <cellStyle name="Total 2 3 4 2 2 2 2" xfId="53403"/>
    <cellStyle name="Total 2 3 4 2 2 2 3" xfId="53404"/>
    <cellStyle name="Total 2 3 4 2 2 2 4" xfId="53405"/>
    <cellStyle name="Total 2 3 4 2 2 3" xfId="53406"/>
    <cellStyle name="Total 2 3 4 2 2 3 2" xfId="53407"/>
    <cellStyle name="Total 2 3 4 2 2 3 3" xfId="53408"/>
    <cellStyle name="Total 2 3 4 2 2 3 4" xfId="53409"/>
    <cellStyle name="Total 2 3 4 2 2 4" xfId="53410"/>
    <cellStyle name="Total 2 3 4 2 2 5" xfId="53411"/>
    <cellStyle name="Total 2 3 4 2 2 6" xfId="53412"/>
    <cellStyle name="Total 2 3 4 2 3" xfId="53413"/>
    <cellStyle name="Total 2 3 4 2 3 2" xfId="53414"/>
    <cellStyle name="Total 2 3 4 2 3 2 2" xfId="53415"/>
    <cellStyle name="Total 2 3 4 2 3 2 3" xfId="53416"/>
    <cellStyle name="Total 2 3 4 2 3 2 4" xfId="53417"/>
    <cellStyle name="Total 2 3 4 2 3 3" xfId="53418"/>
    <cellStyle name="Total 2 3 4 2 3 3 2" xfId="53419"/>
    <cellStyle name="Total 2 3 4 2 3 3 3" xfId="53420"/>
    <cellStyle name="Total 2 3 4 2 3 3 4" xfId="53421"/>
    <cellStyle name="Total 2 3 4 2 3 4" xfId="53422"/>
    <cellStyle name="Total 2 3 4 2 3 5" xfId="53423"/>
    <cellStyle name="Total 2 3 4 2 3 6" xfId="53424"/>
    <cellStyle name="Total 2 3 4 2 4" xfId="53425"/>
    <cellStyle name="Total 2 3 4 2 5" xfId="53426"/>
    <cellStyle name="Total 2 3 4 2 6" xfId="53427"/>
    <cellStyle name="Total 2 3 4 3" xfId="53428"/>
    <cellStyle name="Total 2 3 4 4" xfId="53429"/>
    <cellStyle name="Total 2 3 5" xfId="53430"/>
    <cellStyle name="Total 2 3 5 2" xfId="53431"/>
    <cellStyle name="Total 2 3 5 2 2" xfId="53432"/>
    <cellStyle name="Total 2 3 5 2 2 2" xfId="53433"/>
    <cellStyle name="Total 2 3 5 2 2 3" xfId="53434"/>
    <cellStyle name="Total 2 3 5 2 2 4" xfId="53435"/>
    <cellStyle name="Total 2 3 5 2 3" xfId="53436"/>
    <cellStyle name="Total 2 3 5 2 4" xfId="53437"/>
    <cellStyle name="Total 2 3 5 2 5" xfId="53438"/>
    <cellStyle name="Total 2 3 5 3" xfId="53439"/>
    <cellStyle name="Total 2 3 5 3 2" xfId="53440"/>
    <cellStyle name="Total 2 3 5 3 2 2" xfId="53441"/>
    <cellStyle name="Total 2 3 5 3 2 3" xfId="53442"/>
    <cellStyle name="Total 2 3 5 3 2 4" xfId="53443"/>
    <cellStyle name="Total 2 3 5 3 3" xfId="53444"/>
    <cellStyle name="Total 2 3 5 3 3 2" xfId="53445"/>
    <cellStyle name="Total 2 3 5 3 3 3" xfId="53446"/>
    <cellStyle name="Total 2 3 5 3 3 4" xfId="53447"/>
    <cellStyle name="Total 2 3 5 3 4" xfId="53448"/>
    <cellStyle name="Total 2 3 5 3 5" xfId="53449"/>
    <cellStyle name="Total 2 3 5 3 6" xfId="53450"/>
    <cellStyle name="Total 2 3 5 4" xfId="53451"/>
    <cellStyle name="Total 2 3 5 5" xfId="53452"/>
    <cellStyle name="Total 2 3 6" xfId="53453"/>
    <cellStyle name="Total 2 3 6 2" xfId="53454"/>
    <cellStyle name="Total 2 3 6 2 2" xfId="53455"/>
    <cellStyle name="Total 2 3 6 2 2 2" xfId="53456"/>
    <cellStyle name="Total 2 3 6 2 2 3" xfId="53457"/>
    <cellStyle name="Total 2 3 6 2 2 4" xfId="53458"/>
    <cellStyle name="Total 2 3 6 2 3" xfId="53459"/>
    <cellStyle name="Total 2 3 6 2 4" xfId="53460"/>
    <cellStyle name="Total 2 3 6 2 5" xfId="53461"/>
    <cellStyle name="Total 2 3 6 3" xfId="53462"/>
    <cellStyle name="Total 2 3 6 3 2" xfId="53463"/>
    <cellStyle name="Total 2 3 6 3 2 2" xfId="53464"/>
    <cellStyle name="Total 2 3 6 3 2 3" xfId="53465"/>
    <cellStyle name="Total 2 3 6 3 2 4" xfId="53466"/>
    <cellStyle name="Total 2 3 6 3 3" xfId="53467"/>
    <cellStyle name="Total 2 3 6 3 3 2" xfId="53468"/>
    <cellStyle name="Total 2 3 6 3 3 3" xfId="53469"/>
    <cellStyle name="Total 2 3 6 3 3 4" xfId="53470"/>
    <cellStyle name="Total 2 3 6 3 4" xfId="53471"/>
    <cellStyle name="Total 2 3 6 3 5" xfId="53472"/>
    <cellStyle name="Total 2 3 6 3 6" xfId="53473"/>
    <cellStyle name="Total 2 3 6 4" xfId="53474"/>
    <cellStyle name="Total 2 3 6 5" xfId="53475"/>
    <cellStyle name="Total 2 3 7" xfId="53476"/>
    <cellStyle name="Total 2 3 7 2" xfId="53477"/>
    <cellStyle name="Total 2 3 7 2 2" xfId="53478"/>
    <cellStyle name="Total 2 3 7 2 2 2" xfId="53479"/>
    <cellStyle name="Total 2 3 7 2 2 3" xfId="53480"/>
    <cellStyle name="Total 2 3 7 2 2 4" xfId="53481"/>
    <cellStyle name="Total 2 3 7 2 3" xfId="53482"/>
    <cellStyle name="Total 2 3 7 2 4" xfId="53483"/>
    <cellStyle name="Total 2 3 7 2 5" xfId="53484"/>
    <cellStyle name="Total 2 3 7 3" xfId="53485"/>
    <cellStyle name="Total 2 3 7 3 2" xfId="53486"/>
    <cellStyle name="Total 2 3 7 3 2 2" xfId="53487"/>
    <cellStyle name="Total 2 3 7 3 2 3" xfId="53488"/>
    <cellStyle name="Total 2 3 7 3 2 4" xfId="53489"/>
    <cellStyle name="Total 2 3 7 3 3" xfId="53490"/>
    <cellStyle name="Total 2 3 7 3 3 2" xfId="53491"/>
    <cellStyle name="Total 2 3 7 3 3 3" xfId="53492"/>
    <cellStyle name="Total 2 3 7 3 3 4" xfId="53493"/>
    <cellStyle name="Total 2 3 7 3 4" xfId="53494"/>
    <cellStyle name="Total 2 3 7 3 5" xfId="53495"/>
    <cellStyle name="Total 2 3 7 3 6" xfId="53496"/>
    <cellStyle name="Total 2 3 7 4" xfId="53497"/>
    <cellStyle name="Total 2 3 7 5" xfId="53498"/>
    <cellStyle name="Total 2 3 8" xfId="53499"/>
    <cellStyle name="Total 2 3 8 2" xfId="53500"/>
    <cellStyle name="Total 2 3 8 2 2" xfId="53501"/>
    <cellStyle name="Total 2 3 8 2 2 2" xfId="53502"/>
    <cellStyle name="Total 2 3 8 2 2 3" xfId="53503"/>
    <cellStyle name="Total 2 3 8 2 2 4" xfId="53504"/>
    <cellStyle name="Total 2 3 8 2 3" xfId="53505"/>
    <cellStyle name="Total 2 3 8 2 4" xfId="53506"/>
    <cellStyle name="Total 2 3 8 2 5" xfId="53507"/>
    <cellStyle name="Total 2 3 8 3" xfId="53508"/>
    <cellStyle name="Total 2 3 8 3 2" xfId="53509"/>
    <cellStyle name="Total 2 3 8 3 2 2" xfId="53510"/>
    <cellStyle name="Total 2 3 8 3 2 3" xfId="53511"/>
    <cellStyle name="Total 2 3 8 3 2 4" xfId="53512"/>
    <cellStyle name="Total 2 3 8 3 3" xfId="53513"/>
    <cellStyle name="Total 2 3 8 3 3 2" xfId="53514"/>
    <cellStyle name="Total 2 3 8 3 3 3" xfId="53515"/>
    <cellStyle name="Total 2 3 8 3 3 4" xfId="53516"/>
    <cellStyle name="Total 2 3 8 3 4" xfId="53517"/>
    <cellStyle name="Total 2 3 8 3 5" xfId="53518"/>
    <cellStyle name="Total 2 3 8 3 6" xfId="53519"/>
    <cellStyle name="Total 2 3 8 4" xfId="53520"/>
    <cellStyle name="Total 2 3 8 5" xfId="53521"/>
    <cellStyle name="Total 2 3 9" xfId="53522"/>
    <cellStyle name="Total 2 3 9 2" xfId="53523"/>
    <cellStyle name="Total 2 3 9 2 2" xfId="53524"/>
    <cellStyle name="Total 2 3 9 2 2 2" xfId="53525"/>
    <cellStyle name="Total 2 3 9 2 2 3" xfId="53526"/>
    <cellStyle name="Total 2 3 9 2 2 4" xfId="53527"/>
    <cellStyle name="Total 2 3 9 2 3" xfId="53528"/>
    <cellStyle name="Total 2 3 9 2 4" xfId="53529"/>
    <cellStyle name="Total 2 3 9 2 5" xfId="53530"/>
    <cellStyle name="Total 2 3 9 3" xfId="53531"/>
    <cellStyle name="Total 2 3 9 3 2" xfId="53532"/>
    <cellStyle name="Total 2 3 9 3 2 2" xfId="53533"/>
    <cellStyle name="Total 2 3 9 3 2 3" xfId="53534"/>
    <cellStyle name="Total 2 3 9 3 2 4" xfId="53535"/>
    <cellStyle name="Total 2 3 9 3 3" xfId="53536"/>
    <cellStyle name="Total 2 3 9 3 3 2" xfId="53537"/>
    <cellStyle name="Total 2 3 9 3 3 3" xfId="53538"/>
    <cellStyle name="Total 2 3 9 3 3 4" xfId="53539"/>
    <cellStyle name="Total 2 3 9 3 4" xfId="53540"/>
    <cellStyle name="Total 2 3 9 3 5" xfId="53541"/>
    <cellStyle name="Total 2 3 9 3 6" xfId="53542"/>
    <cellStyle name="Total 2 3 9 4" xfId="53543"/>
    <cellStyle name="Total 2 3 9 5" xfId="53544"/>
    <cellStyle name="Total 2 4" xfId="53545"/>
    <cellStyle name="Total 2 4 10" xfId="53546"/>
    <cellStyle name="Total 2 4 10 2" xfId="53547"/>
    <cellStyle name="Total 2 4 10 2 2" xfId="53548"/>
    <cellStyle name="Total 2 4 10 2 2 2" xfId="53549"/>
    <cellStyle name="Total 2 4 10 2 2 3" xfId="53550"/>
    <cellStyle name="Total 2 4 10 2 2 4" xfId="53551"/>
    <cellStyle name="Total 2 4 10 2 3" xfId="53552"/>
    <cellStyle name="Total 2 4 10 2 4" xfId="53553"/>
    <cellStyle name="Total 2 4 10 2 5" xfId="53554"/>
    <cellStyle name="Total 2 4 10 3" xfId="53555"/>
    <cellStyle name="Total 2 4 10 3 2" xfId="53556"/>
    <cellStyle name="Total 2 4 10 3 2 2" xfId="53557"/>
    <cellStyle name="Total 2 4 10 3 2 3" xfId="53558"/>
    <cellStyle name="Total 2 4 10 3 2 4" xfId="53559"/>
    <cellStyle name="Total 2 4 10 3 3" xfId="53560"/>
    <cellStyle name="Total 2 4 10 3 3 2" xfId="53561"/>
    <cellStyle name="Total 2 4 10 3 3 3" xfId="53562"/>
    <cellStyle name="Total 2 4 10 3 3 4" xfId="53563"/>
    <cellStyle name="Total 2 4 10 3 4" xfId="53564"/>
    <cellStyle name="Total 2 4 10 3 5" xfId="53565"/>
    <cellStyle name="Total 2 4 10 3 6" xfId="53566"/>
    <cellStyle name="Total 2 4 10 4" xfId="53567"/>
    <cellStyle name="Total 2 4 10 5" xfId="53568"/>
    <cellStyle name="Total 2 4 11" xfId="53569"/>
    <cellStyle name="Total 2 4 11 2" xfId="53570"/>
    <cellStyle name="Total 2 4 11 2 2" xfId="53571"/>
    <cellStyle name="Total 2 4 11 2 2 2" xfId="53572"/>
    <cellStyle name="Total 2 4 11 2 2 3" xfId="53573"/>
    <cellStyle name="Total 2 4 11 2 2 4" xfId="53574"/>
    <cellStyle name="Total 2 4 11 2 3" xfId="53575"/>
    <cellStyle name="Total 2 4 11 2 4" xfId="53576"/>
    <cellStyle name="Total 2 4 11 2 5" xfId="53577"/>
    <cellStyle name="Total 2 4 11 3" xfId="53578"/>
    <cellStyle name="Total 2 4 11 3 2" xfId="53579"/>
    <cellStyle name="Total 2 4 11 3 2 2" xfId="53580"/>
    <cellStyle name="Total 2 4 11 3 2 3" xfId="53581"/>
    <cellStyle name="Total 2 4 11 3 2 4" xfId="53582"/>
    <cellStyle name="Total 2 4 11 3 3" xfId="53583"/>
    <cellStyle name="Total 2 4 11 3 3 2" xfId="53584"/>
    <cellStyle name="Total 2 4 11 3 3 3" xfId="53585"/>
    <cellStyle name="Total 2 4 11 3 3 4" xfId="53586"/>
    <cellStyle name="Total 2 4 11 3 4" xfId="53587"/>
    <cellStyle name="Total 2 4 11 3 5" xfId="53588"/>
    <cellStyle name="Total 2 4 11 3 6" xfId="53589"/>
    <cellStyle name="Total 2 4 11 4" xfId="53590"/>
    <cellStyle name="Total 2 4 11 5" xfId="53591"/>
    <cellStyle name="Total 2 4 12" xfId="53592"/>
    <cellStyle name="Total 2 4 12 2" xfId="53593"/>
    <cellStyle name="Total 2 4 12 2 2" xfId="53594"/>
    <cellStyle name="Total 2 4 12 2 2 2" xfId="53595"/>
    <cellStyle name="Total 2 4 12 2 2 3" xfId="53596"/>
    <cellStyle name="Total 2 4 12 2 2 4" xfId="53597"/>
    <cellStyle name="Total 2 4 12 2 3" xfId="53598"/>
    <cellStyle name="Total 2 4 12 2 3 2" xfId="53599"/>
    <cellStyle name="Total 2 4 12 2 3 3" xfId="53600"/>
    <cellStyle name="Total 2 4 12 2 3 4" xfId="53601"/>
    <cellStyle name="Total 2 4 12 2 4" xfId="53602"/>
    <cellStyle name="Total 2 4 12 2 5" xfId="53603"/>
    <cellStyle name="Total 2 4 12 2 6" xfId="53604"/>
    <cellStyle name="Total 2 4 12 3" xfId="53605"/>
    <cellStyle name="Total 2 4 12 3 2" xfId="53606"/>
    <cellStyle name="Total 2 4 12 3 2 2" xfId="53607"/>
    <cellStyle name="Total 2 4 12 3 2 3" xfId="53608"/>
    <cellStyle name="Total 2 4 12 3 2 4" xfId="53609"/>
    <cellStyle name="Total 2 4 12 3 3" xfId="53610"/>
    <cellStyle name="Total 2 4 12 3 3 2" xfId="53611"/>
    <cellStyle name="Total 2 4 12 3 3 3" xfId="53612"/>
    <cellStyle name="Total 2 4 12 3 3 4" xfId="53613"/>
    <cellStyle name="Total 2 4 12 3 4" xfId="53614"/>
    <cellStyle name="Total 2 4 12 3 5" xfId="53615"/>
    <cellStyle name="Total 2 4 12 3 6" xfId="53616"/>
    <cellStyle name="Total 2 4 12 4" xfId="53617"/>
    <cellStyle name="Total 2 4 12 5" xfId="53618"/>
    <cellStyle name="Total 2 4 12 6" xfId="53619"/>
    <cellStyle name="Total 2 4 13" xfId="53620"/>
    <cellStyle name="Total 2 4 14" xfId="53621"/>
    <cellStyle name="Total 2 4 2" xfId="53622"/>
    <cellStyle name="Total 2 4 2 2" xfId="53623"/>
    <cellStyle name="Total 2 4 2 2 2" xfId="53624"/>
    <cellStyle name="Total 2 4 2 2 2 2" xfId="53625"/>
    <cellStyle name="Total 2 4 2 2 2 2 2" xfId="53626"/>
    <cellStyle name="Total 2 4 2 2 2 2 3" xfId="53627"/>
    <cellStyle name="Total 2 4 2 2 2 2 4" xfId="53628"/>
    <cellStyle name="Total 2 4 2 2 2 3" xfId="53629"/>
    <cellStyle name="Total 2 4 2 2 2 3 2" xfId="53630"/>
    <cellStyle name="Total 2 4 2 2 2 3 3" xfId="53631"/>
    <cellStyle name="Total 2 4 2 2 2 3 4" xfId="53632"/>
    <cellStyle name="Total 2 4 2 2 2 4" xfId="53633"/>
    <cellStyle name="Total 2 4 2 2 2 5" xfId="53634"/>
    <cellStyle name="Total 2 4 2 2 2 6" xfId="53635"/>
    <cellStyle name="Total 2 4 2 2 3" xfId="53636"/>
    <cellStyle name="Total 2 4 2 2 3 2" xfId="53637"/>
    <cellStyle name="Total 2 4 2 2 3 2 2" xfId="53638"/>
    <cellStyle name="Total 2 4 2 2 3 2 3" xfId="53639"/>
    <cellStyle name="Total 2 4 2 2 3 2 4" xfId="53640"/>
    <cellStyle name="Total 2 4 2 2 3 3" xfId="53641"/>
    <cellStyle name="Total 2 4 2 2 3 3 2" xfId="53642"/>
    <cellStyle name="Total 2 4 2 2 3 3 3" xfId="53643"/>
    <cellStyle name="Total 2 4 2 2 3 3 4" xfId="53644"/>
    <cellStyle name="Total 2 4 2 2 3 4" xfId="53645"/>
    <cellStyle name="Total 2 4 2 2 3 5" xfId="53646"/>
    <cellStyle name="Total 2 4 2 2 3 6" xfId="53647"/>
    <cellStyle name="Total 2 4 2 2 4" xfId="53648"/>
    <cellStyle name="Total 2 4 2 2 5" xfId="53649"/>
    <cellStyle name="Total 2 4 2 2 6" xfId="53650"/>
    <cellStyle name="Total 2 4 2 3" xfId="53651"/>
    <cellStyle name="Total 2 4 2 4" xfId="53652"/>
    <cellStyle name="Total 2 4 3" xfId="53653"/>
    <cellStyle name="Total 2 4 3 2" xfId="53654"/>
    <cellStyle name="Total 2 4 3 2 2" xfId="53655"/>
    <cellStyle name="Total 2 4 3 2 2 2" xfId="53656"/>
    <cellStyle name="Total 2 4 3 2 2 2 2" xfId="53657"/>
    <cellStyle name="Total 2 4 3 2 2 2 3" xfId="53658"/>
    <cellStyle name="Total 2 4 3 2 2 2 4" xfId="53659"/>
    <cellStyle name="Total 2 4 3 2 2 3" xfId="53660"/>
    <cellStyle name="Total 2 4 3 2 2 3 2" xfId="53661"/>
    <cellStyle name="Total 2 4 3 2 2 3 3" xfId="53662"/>
    <cellStyle name="Total 2 4 3 2 2 3 4" xfId="53663"/>
    <cellStyle name="Total 2 4 3 2 2 4" xfId="53664"/>
    <cellStyle name="Total 2 4 3 2 2 5" xfId="53665"/>
    <cellStyle name="Total 2 4 3 2 2 6" xfId="53666"/>
    <cellStyle name="Total 2 4 3 2 3" xfId="53667"/>
    <cellStyle name="Total 2 4 3 2 3 2" xfId="53668"/>
    <cellStyle name="Total 2 4 3 2 3 2 2" xfId="53669"/>
    <cellStyle name="Total 2 4 3 2 3 2 3" xfId="53670"/>
    <cellStyle name="Total 2 4 3 2 3 2 4" xfId="53671"/>
    <cellStyle name="Total 2 4 3 2 3 3" xfId="53672"/>
    <cellStyle name="Total 2 4 3 2 3 3 2" xfId="53673"/>
    <cellStyle name="Total 2 4 3 2 3 3 3" xfId="53674"/>
    <cellStyle name="Total 2 4 3 2 3 3 4" xfId="53675"/>
    <cellStyle name="Total 2 4 3 2 3 4" xfId="53676"/>
    <cellStyle name="Total 2 4 3 2 3 5" xfId="53677"/>
    <cellStyle name="Total 2 4 3 2 3 6" xfId="53678"/>
    <cellStyle name="Total 2 4 3 2 4" xfId="53679"/>
    <cellStyle name="Total 2 4 3 2 5" xfId="53680"/>
    <cellStyle name="Total 2 4 3 2 6" xfId="53681"/>
    <cellStyle name="Total 2 4 3 3" xfId="53682"/>
    <cellStyle name="Total 2 4 3 4" xfId="53683"/>
    <cellStyle name="Total 2 4 4" xfId="53684"/>
    <cellStyle name="Total 2 4 4 2" xfId="53685"/>
    <cellStyle name="Total 2 4 4 2 2" xfId="53686"/>
    <cellStyle name="Total 2 4 4 2 2 2" xfId="53687"/>
    <cellStyle name="Total 2 4 4 2 2 2 2" xfId="53688"/>
    <cellStyle name="Total 2 4 4 2 2 2 3" xfId="53689"/>
    <cellStyle name="Total 2 4 4 2 2 2 4" xfId="53690"/>
    <cellStyle name="Total 2 4 4 2 2 3" xfId="53691"/>
    <cellStyle name="Total 2 4 4 2 2 3 2" xfId="53692"/>
    <cellStyle name="Total 2 4 4 2 2 3 3" xfId="53693"/>
    <cellStyle name="Total 2 4 4 2 2 3 4" xfId="53694"/>
    <cellStyle name="Total 2 4 4 2 2 4" xfId="53695"/>
    <cellStyle name="Total 2 4 4 2 2 5" xfId="53696"/>
    <cellStyle name="Total 2 4 4 2 2 6" xfId="53697"/>
    <cellStyle name="Total 2 4 4 2 3" xfId="53698"/>
    <cellStyle name="Total 2 4 4 2 3 2" xfId="53699"/>
    <cellStyle name="Total 2 4 4 2 3 2 2" xfId="53700"/>
    <cellStyle name="Total 2 4 4 2 3 2 3" xfId="53701"/>
    <cellStyle name="Total 2 4 4 2 3 2 4" xfId="53702"/>
    <cellStyle name="Total 2 4 4 2 3 3" xfId="53703"/>
    <cellStyle name="Total 2 4 4 2 3 3 2" xfId="53704"/>
    <cellStyle name="Total 2 4 4 2 3 3 3" xfId="53705"/>
    <cellStyle name="Total 2 4 4 2 3 3 4" xfId="53706"/>
    <cellStyle name="Total 2 4 4 2 3 4" xfId="53707"/>
    <cellStyle name="Total 2 4 4 2 3 5" xfId="53708"/>
    <cellStyle name="Total 2 4 4 2 3 6" xfId="53709"/>
    <cellStyle name="Total 2 4 4 2 4" xfId="53710"/>
    <cellStyle name="Total 2 4 4 2 5" xfId="53711"/>
    <cellStyle name="Total 2 4 4 2 6" xfId="53712"/>
    <cellStyle name="Total 2 4 4 3" xfId="53713"/>
    <cellStyle name="Total 2 4 4 4" xfId="53714"/>
    <cellStyle name="Total 2 4 5" xfId="53715"/>
    <cellStyle name="Total 2 4 5 2" xfId="53716"/>
    <cellStyle name="Total 2 4 5 2 2" xfId="53717"/>
    <cellStyle name="Total 2 4 5 2 2 2" xfId="53718"/>
    <cellStyle name="Total 2 4 5 2 2 3" xfId="53719"/>
    <cellStyle name="Total 2 4 5 2 2 4" xfId="53720"/>
    <cellStyle name="Total 2 4 5 2 3" xfId="53721"/>
    <cellStyle name="Total 2 4 5 2 4" xfId="53722"/>
    <cellStyle name="Total 2 4 5 2 5" xfId="53723"/>
    <cellStyle name="Total 2 4 5 3" xfId="53724"/>
    <cellStyle name="Total 2 4 5 3 2" xfId="53725"/>
    <cellStyle name="Total 2 4 5 3 2 2" xfId="53726"/>
    <cellStyle name="Total 2 4 5 3 2 3" xfId="53727"/>
    <cellStyle name="Total 2 4 5 3 2 4" xfId="53728"/>
    <cellStyle name="Total 2 4 5 3 3" xfId="53729"/>
    <cellStyle name="Total 2 4 5 3 3 2" xfId="53730"/>
    <cellStyle name="Total 2 4 5 3 3 3" xfId="53731"/>
    <cellStyle name="Total 2 4 5 3 3 4" xfId="53732"/>
    <cellStyle name="Total 2 4 5 3 4" xfId="53733"/>
    <cellStyle name="Total 2 4 5 3 5" xfId="53734"/>
    <cellStyle name="Total 2 4 5 3 6" xfId="53735"/>
    <cellStyle name="Total 2 4 5 4" xfId="53736"/>
    <cellStyle name="Total 2 4 5 5" xfId="53737"/>
    <cellStyle name="Total 2 4 6" xfId="53738"/>
    <cellStyle name="Total 2 4 6 2" xfId="53739"/>
    <cellStyle name="Total 2 4 6 2 2" xfId="53740"/>
    <cellStyle name="Total 2 4 6 2 2 2" xfId="53741"/>
    <cellStyle name="Total 2 4 6 2 2 3" xfId="53742"/>
    <cellStyle name="Total 2 4 6 2 2 4" xfId="53743"/>
    <cellStyle name="Total 2 4 6 2 3" xfId="53744"/>
    <cellStyle name="Total 2 4 6 2 4" xfId="53745"/>
    <cellStyle name="Total 2 4 6 2 5" xfId="53746"/>
    <cellStyle name="Total 2 4 6 3" xfId="53747"/>
    <cellStyle name="Total 2 4 6 3 2" xfId="53748"/>
    <cellStyle name="Total 2 4 6 3 2 2" xfId="53749"/>
    <cellStyle name="Total 2 4 6 3 2 3" xfId="53750"/>
    <cellStyle name="Total 2 4 6 3 2 4" xfId="53751"/>
    <cellStyle name="Total 2 4 6 3 3" xfId="53752"/>
    <cellStyle name="Total 2 4 6 3 3 2" xfId="53753"/>
    <cellStyle name="Total 2 4 6 3 3 3" xfId="53754"/>
    <cellStyle name="Total 2 4 6 3 3 4" xfId="53755"/>
    <cellStyle name="Total 2 4 6 3 4" xfId="53756"/>
    <cellStyle name="Total 2 4 6 3 5" xfId="53757"/>
    <cellStyle name="Total 2 4 6 3 6" xfId="53758"/>
    <cellStyle name="Total 2 4 6 4" xfId="53759"/>
    <cellStyle name="Total 2 4 6 5" xfId="53760"/>
    <cellStyle name="Total 2 4 7" xfId="53761"/>
    <cellStyle name="Total 2 4 7 2" xfId="53762"/>
    <cellStyle name="Total 2 4 7 2 2" xfId="53763"/>
    <cellStyle name="Total 2 4 7 2 2 2" xfId="53764"/>
    <cellStyle name="Total 2 4 7 2 2 3" xfId="53765"/>
    <cellStyle name="Total 2 4 7 2 2 4" xfId="53766"/>
    <cellStyle name="Total 2 4 7 2 3" xfId="53767"/>
    <cellStyle name="Total 2 4 7 2 4" xfId="53768"/>
    <cellStyle name="Total 2 4 7 2 5" xfId="53769"/>
    <cellStyle name="Total 2 4 7 3" xfId="53770"/>
    <cellStyle name="Total 2 4 7 3 2" xfId="53771"/>
    <cellStyle name="Total 2 4 7 3 2 2" xfId="53772"/>
    <cellStyle name="Total 2 4 7 3 2 3" xfId="53773"/>
    <cellStyle name="Total 2 4 7 3 2 4" xfId="53774"/>
    <cellStyle name="Total 2 4 7 3 3" xfId="53775"/>
    <cellStyle name="Total 2 4 7 3 3 2" xfId="53776"/>
    <cellStyle name="Total 2 4 7 3 3 3" xfId="53777"/>
    <cellStyle name="Total 2 4 7 3 3 4" xfId="53778"/>
    <cellStyle name="Total 2 4 7 3 4" xfId="53779"/>
    <cellStyle name="Total 2 4 7 3 5" xfId="53780"/>
    <cellStyle name="Total 2 4 7 3 6" xfId="53781"/>
    <cellStyle name="Total 2 4 7 4" xfId="53782"/>
    <cellStyle name="Total 2 4 7 5" xfId="53783"/>
    <cellStyle name="Total 2 4 8" xfId="53784"/>
    <cellStyle name="Total 2 4 8 2" xfId="53785"/>
    <cellStyle name="Total 2 4 8 2 2" xfId="53786"/>
    <cellStyle name="Total 2 4 8 2 2 2" xfId="53787"/>
    <cellStyle name="Total 2 4 8 2 2 3" xfId="53788"/>
    <cellStyle name="Total 2 4 8 2 2 4" xfId="53789"/>
    <cellStyle name="Total 2 4 8 2 3" xfId="53790"/>
    <cellStyle name="Total 2 4 8 2 4" xfId="53791"/>
    <cellStyle name="Total 2 4 8 2 5" xfId="53792"/>
    <cellStyle name="Total 2 4 8 3" xfId="53793"/>
    <cellStyle name="Total 2 4 8 3 2" xfId="53794"/>
    <cellStyle name="Total 2 4 8 3 2 2" xfId="53795"/>
    <cellStyle name="Total 2 4 8 3 2 3" xfId="53796"/>
    <cellStyle name="Total 2 4 8 3 2 4" xfId="53797"/>
    <cellStyle name="Total 2 4 8 3 3" xfId="53798"/>
    <cellStyle name="Total 2 4 8 3 3 2" xfId="53799"/>
    <cellStyle name="Total 2 4 8 3 3 3" xfId="53800"/>
    <cellStyle name="Total 2 4 8 3 3 4" xfId="53801"/>
    <cellStyle name="Total 2 4 8 3 4" xfId="53802"/>
    <cellStyle name="Total 2 4 8 3 5" xfId="53803"/>
    <cellStyle name="Total 2 4 8 3 6" xfId="53804"/>
    <cellStyle name="Total 2 4 8 4" xfId="53805"/>
    <cellStyle name="Total 2 4 8 5" xfId="53806"/>
    <cellStyle name="Total 2 4 9" xfId="53807"/>
    <cellStyle name="Total 2 4 9 2" xfId="53808"/>
    <cellStyle name="Total 2 4 9 2 2" xfId="53809"/>
    <cellStyle name="Total 2 4 9 2 2 2" xfId="53810"/>
    <cellStyle name="Total 2 4 9 2 2 3" xfId="53811"/>
    <cellStyle name="Total 2 4 9 2 2 4" xfId="53812"/>
    <cellStyle name="Total 2 4 9 2 3" xfId="53813"/>
    <cellStyle name="Total 2 4 9 2 4" xfId="53814"/>
    <cellStyle name="Total 2 4 9 2 5" xfId="53815"/>
    <cellStyle name="Total 2 4 9 3" xfId="53816"/>
    <cellStyle name="Total 2 4 9 3 2" xfId="53817"/>
    <cellStyle name="Total 2 4 9 3 2 2" xfId="53818"/>
    <cellStyle name="Total 2 4 9 3 2 3" xfId="53819"/>
    <cellStyle name="Total 2 4 9 3 2 4" xfId="53820"/>
    <cellStyle name="Total 2 4 9 3 3" xfId="53821"/>
    <cellStyle name="Total 2 4 9 3 3 2" xfId="53822"/>
    <cellStyle name="Total 2 4 9 3 3 3" xfId="53823"/>
    <cellStyle name="Total 2 4 9 3 3 4" xfId="53824"/>
    <cellStyle name="Total 2 4 9 3 4" xfId="53825"/>
    <cellStyle name="Total 2 4 9 3 5" xfId="53826"/>
    <cellStyle name="Total 2 4 9 3 6" xfId="53827"/>
    <cellStyle name="Total 2 4 9 4" xfId="53828"/>
    <cellStyle name="Total 2 4 9 5" xfId="53829"/>
    <cellStyle name="Total 2 5" xfId="53830"/>
    <cellStyle name="Total 2 5 2" xfId="53831"/>
    <cellStyle name="Total 2 5 2 2" xfId="53832"/>
    <cellStyle name="Total 2 5 2 2 2" xfId="53833"/>
    <cellStyle name="Total 2 5 2 2 3" xfId="53834"/>
    <cellStyle name="Total 2 5 2 2 4" xfId="53835"/>
    <cellStyle name="Total 2 5 2 3" xfId="53836"/>
    <cellStyle name="Total 2 5 2 4" xfId="53837"/>
    <cellStyle name="Total 2 5 2 5" xfId="53838"/>
    <cellStyle name="Total 2 5 3" xfId="53839"/>
    <cellStyle name="Total 2 5 3 2" xfId="53840"/>
    <cellStyle name="Total 2 5 3 2 2" xfId="53841"/>
    <cellStyle name="Total 2 5 3 2 3" xfId="53842"/>
    <cellStyle name="Total 2 5 3 2 4" xfId="53843"/>
    <cellStyle name="Total 2 5 3 3" xfId="53844"/>
    <cellStyle name="Total 2 5 3 3 2" xfId="53845"/>
    <cellStyle name="Total 2 5 3 3 3" xfId="53846"/>
    <cellStyle name="Total 2 5 3 3 4" xfId="53847"/>
    <cellStyle name="Total 2 5 3 4" xfId="53848"/>
    <cellStyle name="Total 2 5 3 5" xfId="53849"/>
    <cellStyle name="Total 2 5 3 6" xfId="53850"/>
    <cellStyle name="Total 2 5 4" xfId="53851"/>
    <cellStyle name="Total 2 5 5" xfId="53852"/>
    <cellStyle name="Total 2 6" xfId="53853"/>
    <cellStyle name="Total 2 6 2" xfId="53854"/>
    <cellStyle name="Total 2 6 2 2" xfId="53855"/>
    <cellStyle name="Total 2 6 2 2 2" xfId="53856"/>
    <cellStyle name="Total 2 6 2 2 3" xfId="53857"/>
    <cellStyle name="Total 2 6 2 2 4" xfId="53858"/>
    <cellStyle name="Total 2 6 2 3" xfId="53859"/>
    <cellStyle name="Total 2 6 2 3 2" xfId="53860"/>
    <cellStyle name="Total 2 6 2 3 3" xfId="53861"/>
    <cellStyle name="Total 2 6 2 3 4" xfId="53862"/>
    <cellStyle name="Total 2 6 2 4" xfId="53863"/>
    <cellStyle name="Total 2 6 2 5" xfId="53864"/>
    <cellStyle name="Total 2 6 2 6" xfId="53865"/>
    <cellStyle name="Total 2 6 3" xfId="53866"/>
    <cellStyle name="Total 2 6 3 2" xfId="53867"/>
    <cellStyle name="Total 2 6 3 2 2" xfId="53868"/>
    <cellStyle name="Total 2 6 3 2 3" xfId="53869"/>
    <cellStyle name="Total 2 6 3 2 4" xfId="53870"/>
    <cellStyle name="Total 2 6 3 3" xfId="53871"/>
    <cellStyle name="Total 2 6 3 3 2" xfId="53872"/>
    <cellStyle name="Total 2 6 3 3 3" xfId="53873"/>
    <cellStyle name="Total 2 6 3 3 4" xfId="53874"/>
    <cellStyle name="Total 2 6 3 4" xfId="53875"/>
    <cellStyle name="Total 2 6 3 5" xfId="53876"/>
    <cellStyle name="Total 2 6 3 6" xfId="53877"/>
    <cellStyle name="Total 2 6 4" xfId="53878"/>
    <cellStyle name="Total 2 6 5" xfId="53879"/>
    <cellStyle name="Total 2 6 6" xfId="53880"/>
    <cellStyle name="Total 2 7" xfId="53881"/>
    <cellStyle name="Total 2 8" xfId="53882"/>
    <cellStyle name="Total 3" xfId="53883"/>
    <cellStyle name="Total 3 2" xfId="53884"/>
    <cellStyle name="Total 3 2 2" xfId="53885"/>
    <cellStyle name="Total 3 2 2 10" xfId="53886"/>
    <cellStyle name="Total 3 2 2 10 2" xfId="53887"/>
    <cellStyle name="Total 3 2 2 10 2 2" xfId="53888"/>
    <cellStyle name="Total 3 2 2 10 2 2 2" xfId="53889"/>
    <cellStyle name="Total 3 2 2 10 2 2 3" xfId="53890"/>
    <cellStyle name="Total 3 2 2 10 2 2 4" xfId="53891"/>
    <cellStyle name="Total 3 2 2 10 2 3" xfId="53892"/>
    <cellStyle name="Total 3 2 2 10 2 4" xfId="53893"/>
    <cellStyle name="Total 3 2 2 10 2 5" xfId="53894"/>
    <cellStyle name="Total 3 2 2 10 3" xfId="53895"/>
    <cellStyle name="Total 3 2 2 10 3 2" xfId="53896"/>
    <cellStyle name="Total 3 2 2 10 3 2 2" xfId="53897"/>
    <cellStyle name="Total 3 2 2 10 3 2 3" xfId="53898"/>
    <cellStyle name="Total 3 2 2 10 3 2 4" xfId="53899"/>
    <cellStyle name="Total 3 2 2 10 3 3" xfId="53900"/>
    <cellStyle name="Total 3 2 2 10 3 3 2" xfId="53901"/>
    <cellStyle name="Total 3 2 2 10 3 3 3" xfId="53902"/>
    <cellStyle name="Total 3 2 2 10 3 3 4" xfId="53903"/>
    <cellStyle name="Total 3 2 2 10 3 4" xfId="53904"/>
    <cellStyle name="Total 3 2 2 10 3 5" xfId="53905"/>
    <cellStyle name="Total 3 2 2 10 3 6" xfId="53906"/>
    <cellStyle name="Total 3 2 2 10 4" xfId="53907"/>
    <cellStyle name="Total 3 2 2 10 5" xfId="53908"/>
    <cellStyle name="Total 3 2 2 11" xfId="53909"/>
    <cellStyle name="Total 3 2 2 11 2" xfId="53910"/>
    <cellStyle name="Total 3 2 2 11 2 2" xfId="53911"/>
    <cellStyle name="Total 3 2 2 11 2 2 2" xfId="53912"/>
    <cellStyle name="Total 3 2 2 11 2 2 3" xfId="53913"/>
    <cellStyle name="Total 3 2 2 11 2 2 4" xfId="53914"/>
    <cellStyle name="Total 3 2 2 11 2 3" xfId="53915"/>
    <cellStyle name="Total 3 2 2 11 2 4" xfId="53916"/>
    <cellStyle name="Total 3 2 2 11 2 5" xfId="53917"/>
    <cellStyle name="Total 3 2 2 11 3" xfId="53918"/>
    <cellStyle name="Total 3 2 2 11 3 2" xfId="53919"/>
    <cellStyle name="Total 3 2 2 11 3 2 2" xfId="53920"/>
    <cellStyle name="Total 3 2 2 11 3 2 3" xfId="53921"/>
    <cellStyle name="Total 3 2 2 11 3 2 4" xfId="53922"/>
    <cellStyle name="Total 3 2 2 11 3 3" xfId="53923"/>
    <cellStyle name="Total 3 2 2 11 3 3 2" xfId="53924"/>
    <cellStyle name="Total 3 2 2 11 3 3 3" xfId="53925"/>
    <cellStyle name="Total 3 2 2 11 3 3 4" xfId="53926"/>
    <cellStyle name="Total 3 2 2 11 3 4" xfId="53927"/>
    <cellStyle name="Total 3 2 2 11 3 5" xfId="53928"/>
    <cellStyle name="Total 3 2 2 11 3 6" xfId="53929"/>
    <cellStyle name="Total 3 2 2 11 4" xfId="53930"/>
    <cellStyle name="Total 3 2 2 11 5" xfId="53931"/>
    <cellStyle name="Total 3 2 2 12" xfId="53932"/>
    <cellStyle name="Total 3 2 2 12 2" xfId="53933"/>
    <cellStyle name="Total 3 2 2 12 2 2" xfId="53934"/>
    <cellStyle name="Total 3 2 2 12 2 2 2" xfId="53935"/>
    <cellStyle name="Total 3 2 2 12 2 2 3" xfId="53936"/>
    <cellStyle name="Total 3 2 2 12 2 2 4" xfId="53937"/>
    <cellStyle name="Total 3 2 2 12 2 3" xfId="53938"/>
    <cellStyle name="Total 3 2 2 12 2 3 2" xfId="53939"/>
    <cellStyle name="Total 3 2 2 12 2 3 3" xfId="53940"/>
    <cellStyle name="Total 3 2 2 12 2 3 4" xfId="53941"/>
    <cellStyle name="Total 3 2 2 12 2 4" xfId="53942"/>
    <cellStyle name="Total 3 2 2 12 2 5" xfId="53943"/>
    <cellStyle name="Total 3 2 2 12 2 6" xfId="53944"/>
    <cellStyle name="Total 3 2 2 12 3" xfId="53945"/>
    <cellStyle name="Total 3 2 2 12 3 2" xfId="53946"/>
    <cellStyle name="Total 3 2 2 12 3 2 2" xfId="53947"/>
    <cellStyle name="Total 3 2 2 12 3 2 3" xfId="53948"/>
    <cellStyle name="Total 3 2 2 12 3 2 4" xfId="53949"/>
    <cellStyle name="Total 3 2 2 12 3 3" xfId="53950"/>
    <cellStyle name="Total 3 2 2 12 3 3 2" xfId="53951"/>
    <cellStyle name="Total 3 2 2 12 3 3 3" xfId="53952"/>
    <cellStyle name="Total 3 2 2 12 3 3 4" xfId="53953"/>
    <cellStyle name="Total 3 2 2 12 3 4" xfId="53954"/>
    <cellStyle name="Total 3 2 2 12 3 5" xfId="53955"/>
    <cellStyle name="Total 3 2 2 12 3 6" xfId="53956"/>
    <cellStyle name="Total 3 2 2 12 4" xfId="53957"/>
    <cellStyle name="Total 3 2 2 12 5" xfId="53958"/>
    <cellStyle name="Total 3 2 2 12 6" xfId="53959"/>
    <cellStyle name="Total 3 2 2 13" xfId="53960"/>
    <cellStyle name="Total 3 2 2 14" xfId="53961"/>
    <cellStyle name="Total 3 2 2 2" xfId="53962"/>
    <cellStyle name="Total 3 2 2 2 2" xfId="53963"/>
    <cellStyle name="Total 3 2 2 2 2 2" xfId="53964"/>
    <cellStyle name="Total 3 2 2 2 2 2 2" xfId="53965"/>
    <cellStyle name="Total 3 2 2 2 2 2 2 2" xfId="53966"/>
    <cellStyle name="Total 3 2 2 2 2 2 2 3" xfId="53967"/>
    <cellStyle name="Total 3 2 2 2 2 2 2 4" xfId="53968"/>
    <cellStyle name="Total 3 2 2 2 2 2 3" xfId="53969"/>
    <cellStyle name="Total 3 2 2 2 2 2 3 2" xfId="53970"/>
    <cellStyle name="Total 3 2 2 2 2 2 3 3" xfId="53971"/>
    <cellStyle name="Total 3 2 2 2 2 2 3 4" xfId="53972"/>
    <cellStyle name="Total 3 2 2 2 2 2 4" xfId="53973"/>
    <cellStyle name="Total 3 2 2 2 2 2 5" xfId="53974"/>
    <cellStyle name="Total 3 2 2 2 2 2 6" xfId="53975"/>
    <cellStyle name="Total 3 2 2 2 2 3" xfId="53976"/>
    <cellStyle name="Total 3 2 2 2 2 3 2" xfId="53977"/>
    <cellStyle name="Total 3 2 2 2 2 3 2 2" xfId="53978"/>
    <cellStyle name="Total 3 2 2 2 2 3 2 3" xfId="53979"/>
    <cellStyle name="Total 3 2 2 2 2 3 2 4" xfId="53980"/>
    <cellStyle name="Total 3 2 2 2 2 3 3" xfId="53981"/>
    <cellStyle name="Total 3 2 2 2 2 3 3 2" xfId="53982"/>
    <cellStyle name="Total 3 2 2 2 2 3 3 3" xfId="53983"/>
    <cellStyle name="Total 3 2 2 2 2 3 3 4" xfId="53984"/>
    <cellStyle name="Total 3 2 2 2 2 3 4" xfId="53985"/>
    <cellStyle name="Total 3 2 2 2 2 3 5" xfId="53986"/>
    <cellStyle name="Total 3 2 2 2 2 3 6" xfId="53987"/>
    <cellStyle name="Total 3 2 2 2 2 4" xfId="53988"/>
    <cellStyle name="Total 3 2 2 2 2 5" xfId="53989"/>
    <cellStyle name="Total 3 2 2 2 2 6" xfId="53990"/>
    <cellStyle name="Total 3 2 2 2 3" xfId="53991"/>
    <cellStyle name="Total 3 2 2 2 4" xfId="53992"/>
    <cellStyle name="Total 3 2 2 3" xfId="53993"/>
    <cellStyle name="Total 3 2 2 3 2" xfId="53994"/>
    <cellStyle name="Total 3 2 2 3 2 2" xfId="53995"/>
    <cellStyle name="Total 3 2 2 3 2 2 2" xfId="53996"/>
    <cellStyle name="Total 3 2 2 3 2 2 2 2" xfId="53997"/>
    <cellStyle name="Total 3 2 2 3 2 2 2 3" xfId="53998"/>
    <cellStyle name="Total 3 2 2 3 2 2 2 4" xfId="53999"/>
    <cellStyle name="Total 3 2 2 3 2 2 3" xfId="54000"/>
    <cellStyle name="Total 3 2 2 3 2 2 3 2" xfId="54001"/>
    <cellStyle name="Total 3 2 2 3 2 2 3 3" xfId="54002"/>
    <cellStyle name="Total 3 2 2 3 2 2 3 4" xfId="54003"/>
    <cellStyle name="Total 3 2 2 3 2 2 4" xfId="54004"/>
    <cellStyle name="Total 3 2 2 3 2 2 5" xfId="54005"/>
    <cellStyle name="Total 3 2 2 3 2 2 6" xfId="54006"/>
    <cellStyle name="Total 3 2 2 3 2 3" xfId="54007"/>
    <cellStyle name="Total 3 2 2 3 2 3 2" xfId="54008"/>
    <cellStyle name="Total 3 2 2 3 2 3 2 2" xfId="54009"/>
    <cellStyle name="Total 3 2 2 3 2 3 2 3" xfId="54010"/>
    <cellStyle name="Total 3 2 2 3 2 3 2 4" xfId="54011"/>
    <cellStyle name="Total 3 2 2 3 2 3 3" xfId="54012"/>
    <cellStyle name="Total 3 2 2 3 2 3 3 2" xfId="54013"/>
    <cellStyle name="Total 3 2 2 3 2 3 3 3" xfId="54014"/>
    <cellStyle name="Total 3 2 2 3 2 3 3 4" xfId="54015"/>
    <cellStyle name="Total 3 2 2 3 2 3 4" xfId="54016"/>
    <cellStyle name="Total 3 2 2 3 2 3 5" xfId="54017"/>
    <cellStyle name="Total 3 2 2 3 2 3 6" xfId="54018"/>
    <cellStyle name="Total 3 2 2 3 2 4" xfId="54019"/>
    <cellStyle name="Total 3 2 2 3 2 5" xfId="54020"/>
    <cellStyle name="Total 3 2 2 3 2 6" xfId="54021"/>
    <cellStyle name="Total 3 2 2 3 3" xfId="54022"/>
    <cellStyle name="Total 3 2 2 3 4" xfId="54023"/>
    <cellStyle name="Total 3 2 2 4" xfId="54024"/>
    <cellStyle name="Total 3 2 2 4 2" xfId="54025"/>
    <cellStyle name="Total 3 2 2 4 2 2" xfId="54026"/>
    <cellStyle name="Total 3 2 2 4 2 2 2" xfId="54027"/>
    <cellStyle name="Total 3 2 2 4 2 2 2 2" xfId="54028"/>
    <cellStyle name="Total 3 2 2 4 2 2 2 3" xfId="54029"/>
    <cellStyle name="Total 3 2 2 4 2 2 2 4" xfId="54030"/>
    <cellStyle name="Total 3 2 2 4 2 2 3" xfId="54031"/>
    <cellStyle name="Total 3 2 2 4 2 2 3 2" xfId="54032"/>
    <cellStyle name="Total 3 2 2 4 2 2 3 3" xfId="54033"/>
    <cellStyle name="Total 3 2 2 4 2 2 3 4" xfId="54034"/>
    <cellStyle name="Total 3 2 2 4 2 2 4" xfId="54035"/>
    <cellStyle name="Total 3 2 2 4 2 2 5" xfId="54036"/>
    <cellStyle name="Total 3 2 2 4 2 2 6" xfId="54037"/>
    <cellStyle name="Total 3 2 2 4 2 3" xfId="54038"/>
    <cellStyle name="Total 3 2 2 4 2 3 2" xfId="54039"/>
    <cellStyle name="Total 3 2 2 4 2 3 2 2" xfId="54040"/>
    <cellStyle name="Total 3 2 2 4 2 3 2 3" xfId="54041"/>
    <cellStyle name="Total 3 2 2 4 2 3 2 4" xfId="54042"/>
    <cellStyle name="Total 3 2 2 4 2 3 3" xfId="54043"/>
    <cellStyle name="Total 3 2 2 4 2 3 3 2" xfId="54044"/>
    <cellStyle name="Total 3 2 2 4 2 3 3 3" xfId="54045"/>
    <cellStyle name="Total 3 2 2 4 2 3 3 4" xfId="54046"/>
    <cellStyle name="Total 3 2 2 4 2 3 4" xfId="54047"/>
    <cellStyle name="Total 3 2 2 4 2 3 5" xfId="54048"/>
    <cellStyle name="Total 3 2 2 4 2 3 6" xfId="54049"/>
    <cellStyle name="Total 3 2 2 4 2 4" xfId="54050"/>
    <cellStyle name="Total 3 2 2 4 2 5" xfId="54051"/>
    <cellStyle name="Total 3 2 2 4 2 6" xfId="54052"/>
    <cellStyle name="Total 3 2 2 4 3" xfId="54053"/>
    <cellStyle name="Total 3 2 2 4 4" xfId="54054"/>
    <cellStyle name="Total 3 2 2 5" xfId="54055"/>
    <cellStyle name="Total 3 2 2 5 2" xfId="54056"/>
    <cellStyle name="Total 3 2 2 5 2 2" xfId="54057"/>
    <cellStyle name="Total 3 2 2 5 2 2 2" xfId="54058"/>
    <cellStyle name="Total 3 2 2 5 2 2 3" xfId="54059"/>
    <cellStyle name="Total 3 2 2 5 2 2 4" xfId="54060"/>
    <cellStyle name="Total 3 2 2 5 2 3" xfId="54061"/>
    <cellStyle name="Total 3 2 2 5 2 4" xfId="54062"/>
    <cellStyle name="Total 3 2 2 5 2 5" xfId="54063"/>
    <cellStyle name="Total 3 2 2 5 3" xfId="54064"/>
    <cellStyle name="Total 3 2 2 5 3 2" xfId="54065"/>
    <cellStyle name="Total 3 2 2 5 3 2 2" xfId="54066"/>
    <cellStyle name="Total 3 2 2 5 3 2 3" xfId="54067"/>
    <cellStyle name="Total 3 2 2 5 3 2 4" xfId="54068"/>
    <cellStyle name="Total 3 2 2 5 3 3" xfId="54069"/>
    <cellStyle name="Total 3 2 2 5 3 3 2" xfId="54070"/>
    <cellStyle name="Total 3 2 2 5 3 3 3" xfId="54071"/>
    <cellStyle name="Total 3 2 2 5 3 3 4" xfId="54072"/>
    <cellStyle name="Total 3 2 2 5 3 4" xfId="54073"/>
    <cellStyle name="Total 3 2 2 5 3 5" xfId="54074"/>
    <cellStyle name="Total 3 2 2 5 3 6" xfId="54075"/>
    <cellStyle name="Total 3 2 2 5 4" xfId="54076"/>
    <cellStyle name="Total 3 2 2 5 5" xfId="54077"/>
    <cellStyle name="Total 3 2 2 6" xfId="54078"/>
    <cellStyle name="Total 3 2 2 6 2" xfId="54079"/>
    <cellStyle name="Total 3 2 2 6 2 2" xfId="54080"/>
    <cellStyle name="Total 3 2 2 6 2 2 2" xfId="54081"/>
    <cellStyle name="Total 3 2 2 6 2 2 3" xfId="54082"/>
    <cellStyle name="Total 3 2 2 6 2 2 4" xfId="54083"/>
    <cellStyle name="Total 3 2 2 6 2 3" xfId="54084"/>
    <cellStyle name="Total 3 2 2 6 2 4" xfId="54085"/>
    <cellStyle name="Total 3 2 2 6 2 5" xfId="54086"/>
    <cellStyle name="Total 3 2 2 6 3" xfId="54087"/>
    <cellStyle name="Total 3 2 2 6 3 2" xfId="54088"/>
    <cellStyle name="Total 3 2 2 6 3 2 2" xfId="54089"/>
    <cellStyle name="Total 3 2 2 6 3 2 3" xfId="54090"/>
    <cellStyle name="Total 3 2 2 6 3 2 4" xfId="54091"/>
    <cellStyle name="Total 3 2 2 6 3 3" xfId="54092"/>
    <cellStyle name="Total 3 2 2 6 3 3 2" xfId="54093"/>
    <cellStyle name="Total 3 2 2 6 3 3 3" xfId="54094"/>
    <cellStyle name="Total 3 2 2 6 3 3 4" xfId="54095"/>
    <cellStyle name="Total 3 2 2 6 3 4" xfId="54096"/>
    <cellStyle name="Total 3 2 2 6 3 5" xfId="54097"/>
    <cellStyle name="Total 3 2 2 6 3 6" xfId="54098"/>
    <cellStyle name="Total 3 2 2 6 4" xfId="54099"/>
    <cellStyle name="Total 3 2 2 6 5" xfId="54100"/>
    <cellStyle name="Total 3 2 2 7" xfId="54101"/>
    <cellStyle name="Total 3 2 2 7 2" xfId="54102"/>
    <cellStyle name="Total 3 2 2 7 2 2" xfId="54103"/>
    <cellStyle name="Total 3 2 2 7 2 2 2" xfId="54104"/>
    <cellStyle name="Total 3 2 2 7 2 2 3" xfId="54105"/>
    <cellStyle name="Total 3 2 2 7 2 2 4" xfId="54106"/>
    <cellStyle name="Total 3 2 2 7 2 3" xfId="54107"/>
    <cellStyle name="Total 3 2 2 7 2 4" xfId="54108"/>
    <cellStyle name="Total 3 2 2 7 2 5" xfId="54109"/>
    <cellStyle name="Total 3 2 2 7 3" xfId="54110"/>
    <cellStyle name="Total 3 2 2 7 3 2" xfId="54111"/>
    <cellStyle name="Total 3 2 2 7 3 2 2" xfId="54112"/>
    <cellStyle name="Total 3 2 2 7 3 2 3" xfId="54113"/>
    <cellStyle name="Total 3 2 2 7 3 2 4" xfId="54114"/>
    <cellStyle name="Total 3 2 2 7 3 3" xfId="54115"/>
    <cellStyle name="Total 3 2 2 7 3 3 2" xfId="54116"/>
    <cellStyle name="Total 3 2 2 7 3 3 3" xfId="54117"/>
    <cellStyle name="Total 3 2 2 7 3 3 4" xfId="54118"/>
    <cellStyle name="Total 3 2 2 7 3 4" xfId="54119"/>
    <cellStyle name="Total 3 2 2 7 3 5" xfId="54120"/>
    <cellStyle name="Total 3 2 2 7 3 6" xfId="54121"/>
    <cellStyle name="Total 3 2 2 7 4" xfId="54122"/>
    <cellStyle name="Total 3 2 2 7 5" xfId="54123"/>
    <cellStyle name="Total 3 2 2 8" xfId="54124"/>
    <cellStyle name="Total 3 2 2 8 2" xfId="54125"/>
    <cellStyle name="Total 3 2 2 8 2 2" xfId="54126"/>
    <cellStyle name="Total 3 2 2 8 2 2 2" xfId="54127"/>
    <cellStyle name="Total 3 2 2 8 2 2 3" xfId="54128"/>
    <cellStyle name="Total 3 2 2 8 2 2 4" xfId="54129"/>
    <cellStyle name="Total 3 2 2 8 2 3" xfId="54130"/>
    <cellStyle name="Total 3 2 2 8 2 4" xfId="54131"/>
    <cellStyle name="Total 3 2 2 8 2 5" xfId="54132"/>
    <cellStyle name="Total 3 2 2 8 3" xfId="54133"/>
    <cellStyle name="Total 3 2 2 8 3 2" xfId="54134"/>
    <cellStyle name="Total 3 2 2 8 3 2 2" xfId="54135"/>
    <cellStyle name="Total 3 2 2 8 3 2 3" xfId="54136"/>
    <cellStyle name="Total 3 2 2 8 3 2 4" xfId="54137"/>
    <cellStyle name="Total 3 2 2 8 3 3" xfId="54138"/>
    <cellStyle name="Total 3 2 2 8 3 3 2" xfId="54139"/>
    <cellStyle name="Total 3 2 2 8 3 3 3" xfId="54140"/>
    <cellStyle name="Total 3 2 2 8 3 3 4" xfId="54141"/>
    <cellStyle name="Total 3 2 2 8 3 4" xfId="54142"/>
    <cellStyle name="Total 3 2 2 8 3 5" xfId="54143"/>
    <cellStyle name="Total 3 2 2 8 3 6" xfId="54144"/>
    <cellStyle name="Total 3 2 2 8 4" xfId="54145"/>
    <cellStyle name="Total 3 2 2 8 5" xfId="54146"/>
    <cellStyle name="Total 3 2 2 9" xfId="54147"/>
    <cellStyle name="Total 3 2 2 9 2" xfId="54148"/>
    <cellStyle name="Total 3 2 2 9 2 2" xfId="54149"/>
    <cellStyle name="Total 3 2 2 9 2 2 2" xfId="54150"/>
    <cellStyle name="Total 3 2 2 9 2 2 3" xfId="54151"/>
    <cellStyle name="Total 3 2 2 9 2 2 4" xfId="54152"/>
    <cellStyle name="Total 3 2 2 9 2 3" xfId="54153"/>
    <cellStyle name="Total 3 2 2 9 2 4" xfId="54154"/>
    <cellStyle name="Total 3 2 2 9 2 5" xfId="54155"/>
    <cellStyle name="Total 3 2 2 9 3" xfId="54156"/>
    <cellStyle name="Total 3 2 2 9 3 2" xfId="54157"/>
    <cellStyle name="Total 3 2 2 9 3 2 2" xfId="54158"/>
    <cellStyle name="Total 3 2 2 9 3 2 3" xfId="54159"/>
    <cellStyle name="Total 3 2 2 9 3 2 4" xfId="54160"/>
    <cellStyle name="Total 3 2 2 9 3 3" xfId="54161"/>
    <cellStyle name="Total 3 2 2 9 3 3 2" xfId="54162"/>
    <cellStyle name="Total 3 2 2 9 3 3 3" xfId="54163"/>
    <cellStyle name="Total 3 2 2 9 3 3 4" xfId="54164"/>
    <cellStyle name="Total 3 2 2 9 3 4" xfId="54165"/>
    <cellStyle name="Total 3 2 2 9 3 5" xfId="54166"/>
    <cellStyle name="Total 3 2 2 9 3 6" xfId="54167"/>
    <cellStyle name="Total 3 2 2 9 4" xfId="54168"/>
    <cellStyle name="Total 3 2 2 9 5" xfId="54169"/>
    <cellStyle name="Total 3 2 3" xfId="54170"/>
    <cellStyle name="Total 3 2 3 2" xfId="54171"/>
    <cellStyle name="Total 3 2 3 2 2" xfId="54172"/>
    <cellStyle name="Total 3 2 3 2 2 2" xfId="54173"/>
    <cellStyle name="Total 3 2 3 2 2 3" xfId="54174"/>
    <cellStyle name="Total 3 2 3 2 2 4" xfId="54175"/>
    <cellStyle name="Total 3 2 3 2 3" xfId="54176"/>
    <cellStyle name="Total 3 2 3 2 4" xfId="54177"/>
    <cellStyle name="Total 3 2 3 2 5" xfId="54178"/>
    <cellStyle name="Total 3 2 3 3" xfId="54179"/>
    <cellStyle name="Total 3 2 3 3 2" xfId="54180"/>
    <cellStyle name="Total 3 2 3 3 2 2" xfId="54181"/>
    <cellStyle name="Total 3 2 3 3 2 3" xfId="54182"/>
    <cellStyle name="Total 3 2 3 3 2 4" xfId="54183"/>
    <cellStyle name="Total 3 2 3 3 3" xfId="54184"/>
    <cellStyle name="Total 3 2 3 3 3 2" xfId="54185"/>
    <cellStyle name="Total 3 2 3 3 3 3" xfId="54186"/>
    <cellStyle name="Total 3 2 3 3 3 4" xfId="54187"/>
    <cellStyle name="Total 3 2 3 3 4" xfId="54188"/>
    <cellStyle name="Total 3 2 3 3 5" xfId="54189"/>
    <cellStyle name="Total 3 2 3 3 6" xfId="54190"/>
    <cellStyle name="Total 3 2 3 4" xfId="54191"/>
    <cellStyle name="Total 3 2 3 5" xfId="54192"/>
    <cellStyle name="Total 3 2 4" xfId="54193"/>
    <cellStyle name="Total 3 2 4 2" xfId="54194"/>
    <cellStyle name="Total 3 2 4 2 2" xfId="54195"/>
    <cellStyle name="Total 3 2 4 2 2 2" xfId="54196"/>
    <cellStyle name="Total 3 2 4 2 2 3" xfId="54197"/>
    <cellStyle name="Total 3 2 4 2 2 4" xfId="54198"/>
    <cellStyle name="Total 3 2 4 2 3" xfId="54199"/>
    <cellStyle name="Total 3 2 4 2 3 2" xfId="54200"/>
    <cellStyle name="Total 3 2 4 2 3 3" xfId="54201"/>
    <cellStyle name="Total 3 2 4 2 3 4" xfId="54202"/>
    <cellStyle name="Total 3 2 4 2 4" xfId="54203"/>
    <cellStyle name="Total 3 2 4 2 5" xfId="54204"/>
    <cellStyle name="Total 3 2 4 2 6" xfId="54205"/>
    <cellStyle name="Total 3 2 4 3" xfId="54206"/>
    <cellStyle name="Total 3 2 4 3 2" xfId="54207"/>
    <cellStyle name="Total 3 2 4 3 2 2" xfId="54208"/>
    <cellStyle name="Total 3 2 4 3 2 3" xfId="54209"/>
    <cellStyle name="Total 3 2 4 3 2 4" xfId="54210"/>
    <cellStyle name="Total 3 2 4 3 3" xfId="54211"/>
    <cellStyle name="Total 3 2 4 3 3 2" xfId="54212"/>
    <cellStyle name="Total 3 2 4 3 3 3" xfId="54213"/>
    <cellStyle name="Total 3 2 4 3 3 4" xfId="54214"/>
    <cellStyle name="Total 3 2 4 3 4" xfId="54215"/>
    <cellStyle name="Total 3 2 4 3 5" xfId="54216"/>
    <cellStyle name="Total 3 2 4 3 6" xfId="54217"/>
    <cellStyle name="Total 3 2 4 4" xfId="54218"/>
    <cellStyle name="Total 3 2 4 5" xfId="54219"/>
    <cellStyle name="Total 3 2 4 6" xfId="54220"/>
    <cellStyle name="Total 3 2 5" xfId="54221"/>
    <cellStyle name="Total 3 2 6" xfId="54222"/>
    <cellStyle name="Total 3 3" xfId="54223"/>
    <cellStyle name="Total 3 3 10" xfId="54224"/>
    <cellStyle name="Total 3 3 10 2" xfId="54225"/>
    <cellStyle name="Total 3 3 10 2 2" xfId="54226"/>
    <cellStyle name="Total 3 3 10 2 2 2" xfId="54227"/>
    <cellStyle name="Total 3 3 10 2 2 3" xfId="54228"/>
    <cellStyle name="Total 3 3 10 2 2 4" xfId="54229"/>
    <cellStyle name="Total 3 3 10 2 3" xfId="54230"/>
    <cellStyle name="Total 3 3 10 2 4" xfId="54231"/>
    <cellStyle name="Total 3 3 10 2 5" xfId="54232"/>
    <cellStyle name="Total 3 3 10 3" xfId="54233"/>
    <cellStyle name="Total 3 3 10 3 2" xfId="54234"/>
    <cellStyle name="Total 3 3 10 3 2 2" xfId="54235"/>
    <cellStyle name="Total 3 3 10 3 2 3" xfId="54236"/>
    <cellStyle name="Total 3 3 10 3 2 4" xfId="54237"/>
    <cellStyle name="Total 3 3 10 3 3" xfId="54238"/>
    <cellStyle name="Total 3 3 10 3 3 2" xfId="54239"/>
    <cellStyle name="Total 3 3 10 3 3 3" xfId="54240"/>
    <cellStyle name="Total 3 3 10 3 3 4" xfId="54241"/>
    <cellStyle name="Total 3 3 10 3 4" xfId="54242"/>
    <cellStyle name="Total 3 3 10 3 5" xfId="54243"/>
    <cellStyle name="Total 3 3 10 3 6" xfId="54244"/>
    <cellStyle name="Total 3 3 10 4" xfId="54245"/>
    <cellStyle name="Total 3 3 10 5" xfId="54246"/>
    <cellStyle name="Total 3 3 11" xfId="54247"/>
    <cellStyle name="Total 3 3 11 2" xfId="54248"/>
    <cellStyle name="Total 3 3 11 2 2" xfId="54249"/>
    <cellStyle name="Total 3 3 11 2 2 2" xfId="54250"/>
    <cellStyle name="Total 3 3 11 2 2 3" xfId="54251"/>
    <cellStyle name="Total 3 3 11 2 2 4" xfId="54252"/>
    <cellStyle name="Total 3 3 11 2 3" xfId="54253"/>
    <cellStyle name="Total 3 3 11 2 4" xfId="54254"/>
    <cellStyle name="Total 3 3 11 2 5" xfId="54255"/>
    <cellStyle name="Total 3 3 11 3" xfId="54256"/>
    <cellStyle name="Total 3 3 11 3 2" xfId="54257"/>
    <cellStyle name="Total 3 3 11 3 2 2" xfId="54258"/>
    <cellStyle name="Total 3 3 11 3 2 3" xfId="54259"/>
    <cellStyle name="Total 3 3 11 3 2 4" xfId="54260"/>
    <cellStyle name="Total 3 3 11 3 3" xfId="54261"/>
    <cellStyle name="Total 3 3 11 3 3 2" xfId="54262"/>
    <cellStyle name="Total 3 3 11 3 3 3" xfId="54263"/>
    <cellStyle name="Total 3 3 11 3 3 4" xfId="54264"/>
    <cellStyle name="Total 3 3 11 3 4" xfId="54265"/>
    <cellStyle name="Total 3 3 11 3 5" xfId="54266"/>
    <cellStyle name="Total 3 3 11 3 6" xfId="54267"/>
    <cellStyle name="Total 3 3 11 4" xfId="54268"/>
    <cellStyle name="Total 3 3 11 5" xfId="54269"/>
    <cellStyle name="Total 3 3 12" xfId="54270"/>
    <cellStyle name="Total 3 3 12 2" xfId="54271"/>
    <cellStyle name="Total 3 3 12 2 2" xfId="54272"/>
    <cellStyle name="Total 3 3 12 2 2 2" xfId="54273"/>
    <cellStyle name="Total 3 3 12 2 2 3" xfId="54274"/>
    <cellStyle name="Total 3 3 12 2 2 4" xfId="54275"/>
    <cellStyle name="Total 3 3 12 2 3" xfId="54276"/>
    <cellStyle name="Total 3 3 12 2 3 2" xfId="54277"/>
    <cellStyle name="Total 3 3 12 2 3 3" xfId="54278"/>
    <cellStyle name="Total 3 3 12 2 3 4" xfId="54279"/>
    <cellStyle name="Total 3 3 12 2 4" xfId="54280"/>
    <cellStyle name="Total 3 3 12 2 5" xfId="54281"/>
    <cellStyle name="Total 3 3 12 2 6" xfId="54282"/>
    <cellStyle name="Total 3 3 12 3" xfId="54283"/>
    <cellStyle name="Total 3 3 12 3 2" xfId="54284"/>
    <cellStyle name="Total 3 3 12 3 2 2" xfId="54285"/>
    <cellStyle name="Total 3 3 12 3 2 3" xfId="54286"/>
    <cellStyle name="Total 3 3 12 3 2 4" xfId="54287"/>
    <cellStyle name="Total 3 3 12 3 3" xfId="54288"/>
    <cellStyle name="Total 3 3 12 3 3 2" xfId="54289"/>
    <cellStyle name="Total 3 3 12 3 3 3" xfId="54290"/>
    <cellStyle name="Total 3 3 12 3 3 4" xfId="54291"/>
    <cellStyle name="Total 3 3 12 3 4" xfId="54292"/>
    <cellStyle name="Total 3 3 12 3 5" xfId="54293"/>
    <cellStyle name="Total 3 3 12 3 6" xfId="54294"/>
    <cellStyle name="Total 3 3 12 4" xfId="54295"/>
    <cellStyle name="Total 3 3 12 5" xfId="54296"/>
    <cellStyle name="Total 3 3 12 6" xfId="54297"/>
    <cellStyle name="Total 3 3 13" xfId="54298"/>
    <cellStyle name="Total 3 3 14" xfId="54299"/>
    <cellStyle name="Total 3 3 2" xfId="54300"/>
    <cellStyle name="Total 3 3 2 2" xfId="54301"/>
    <cellStyle name="Total 3 3 2 2 2" xfId="54302"/>
    <cellStyle name="Total 3 3 2 2 2 2" xfId="54303"/>
    <cellStyle name="Total 3 3 2 2 2 2 2" xfId="54304"/>
    <cellStyle name="Total 3 3 2 2 2 2 3" xfId="54305"/>
    <cellStyle name="Total 3 3 2 2 2 2 4" xfId="54306"/>
    <cellStyle name="Total 3 3 2 2 2 3" xfId="54307"/>
    <cellStyle name="Total 3 3 2 2 2 3 2" xfId="54308"/>
    <cellStyle name="Total 3 3 2 2 2 3 3" xfId="54309"/>
    <cellStyle name="Total 3 3 2 2 2 3 4" xfId="54310"/>
    <cellStyle name="Total 3 3 2 2 2 4" xfId="54311"/>
    <cellStyle name="Total 3 3 2 2 2 5" xfId="54312"/>
    <cellStyle name="Total 3 3 2 2 2 6" xfId="54313"/>
    <cellStyle name="Total 3 3 2 2 3" xfId="54314"/>
    <cellStyle name="Total 3 3 2 2 3 2" xfId="54315"/>
    <cellStyle name="Total 3 3 2 2 3 2 2" xfId="54316"/>
    <cellStyle name="Total 3 3 2 2 3 2 3" xfId="54317"/>
    <cellStyle name="Total 3 3 2 2 3 2 4" xfId="54318"/>
    <cellStyle name="Total 3 3 2 2 3 3" xfId="54319"/>
    <cellStyle name="Total 3 3 2 2 3 3 2" xfId="54320"/>
    <cellStyle name="Total 3 3 2 2 3 3 3" xfId="54321"/>
    <cellStyle name="Total 3 3 2 2 3 3 4" xfId="54322"/>
    <cellStyle name="Total 3 3 2 2 3 4" xfId="54323"/>
    <cellStyle name="Total 3 3 2 2 3 5" xfId="54324"/>
    <cellStyle name="Total 3 3 2 2 3 6" xfId="54325"/>
    <cellStyle name="Total 3 3 2 2 4" xfId="54326"/>
    <cellStyle name="Total 3 3 2 2 5" xfId="54327"/>
    <cellStyle name="Total 3 3 2 2 6" xfId="54328"/>
    <cellStyle name="Total 3 3 2 3" xfId="54329"/>
    <cellStyle name="Total 3 3 2 4" xfId="54330"/>
    <cellStyle name="Total 3 3 3" xfId="54331"/>
    <cellStyle name="Total 3 3 3 2" xfId="54332"/>
    <cellStyle name="Total 3 3 3 2 2" xfId="54333"/>
    <cellStyle name="Total 3 3 3 2 2 2" xfId="54334"/>
    <cellStyle name="Total 3 3 3 2 2 2 2" xfId="54335"/>
    <cellStyle name="Total 3 3 3 2 2 2 3" xfId="54336"/>
    <cellStyle name="Total 3 3 3 2 2 2 4" xfId="54337"/>
    <cellStyle name="Total 3 3 3 2 2 3" xfId="54338"/>
    <cellStyle name="Total 3 3 3 2 2 3 2" xfId="54339"/>
    <cellStyle name="Total 3 3 3 2 2 3 3" xfId="54340"/>
    <cellStyle name="Total 3 3 3 2 2 3 4" xfId="54341"/>
    <cellStyle name="Total 3 3 3 2 2 4" xfId="54342"/>
    <cellStyle name="Total 3 3 3 2 2 5" xfId="54343"/>
    <cellStyle name="Total 3 3 3 2 2 6" xfId="54344"/>
    <cellStyle name="Total 3 3 3 2 3" xfId="54345"/>
    <cellStyle name="Total 3 3 3 2 3 2" xfId="54346"/>
    <cellStyle name="Total 3 3 3 2 3 2 2" xfId="54347"/>
    <cellStyle name="Total 3 3 3 2 3 2 3" xfId="54348"/>
    <cellStyle name="Total 3 3 3 2 3 2 4" xfId="54349"/>
    <cellStyle name="Total 3 3 3 2 3 3" xfId="54350"/>
    <cellStyle name="Total 3 3 3 2 3 3 2" xfId="54351"/>
    <cellStyle name="Total 3 3 3 2 3 3 3" xfId="54352"/>
    <cellStyle name="Total 3 3 3 2 3 3 4" xfId="54353"/>
    <cellStyle name="Total 3 3 3 2 3 4" xfId="54354"/>
    <cellStyle name="Total 3 3 3 2 3 5" xfId="54355"/>
    <cellStyle name="Total 3 3 3 2 3 6" xfId="54356"/>
    <cellStyle name="Total 3 3 3 2 4" xfId="54357"/>
    <cellStyle name="Total 3 3 3 2 5" xfId="54358"/>
    <cellStyle name="Total 3 3 3 2 6" xfId="54359"/>
    <cellStyle name="Total 3 3 3 3" xfId="54360"/>
    <cellStyle name="Total 3 3 3 4" xfId="54361"/>
    <cellStyle name="Total 3 3 4" xfId="54362"/>
    <cellStyle name="Total 3 3 4 2" xfId="54363"/>
    <cellStyle name="Total 3 3 4 2 2" xfId="54364"/>
    <cellStyle name="Total 3 3 4 2 2 2" xfId="54365"/>
    <cellStyle name="Total 3 3 4 2 2 2 2" xfId="54366"/>
    <cellStyle name="Total 3 3 4 2 2 2 3" xfId="54367"/>
    <cellStyle name="Total 3 3 4 2 2 2 4" xfId="54368"/>
    <cellStyle name="Total 3 3 4 2 2 3" xfId="54369"/>
    <cellStyle name="Total 3 3 4 2 2 3 2" xfId="54370"/>
    <cellStyle name="Total 3 3 4 2 2 3 3" xfId="54371"/>
    <cellStyle name="Total 3 3 4 2 2 3 4" xfId="54372"/>
    <cellStyle name="Total 3 3 4 2 2 4" xfId="54373"/>
    <cellStyle name="Total 3 3 4 2 2 5" xfId="54374"/>
    <cellStyle name="Total 3 3 4 2 2 6" xfId="54375"/>
    <cellStyle name="Total 3 3 4 2 3" xfId="54376"/>
    <cellStyle name="Total 3 3 4 2 3 2" xfId="54377"/>
    <cellStyle name="Total 3 3 4 2 3 2 2" xfId="54378"/>
    <cellStyle name="Total 3 3 4 2 3 2 3" xfId="54379"/>
    <cellStyle name="Total 3 3 4 2 3 2 4" xfId="54380"/>
    <cellStyle name="Total 3 3 4 2 3 3" xfId="54381"/>
    <cellStyle name="Total 3 3 4 2 3 3 2" xfId="54382"/>
    <cellStyle name="Total 3 3 4 2 3 3 3" xfId="54383"/>
    <cellStyle name="Total 3 3 4 2 3 3 4" xfId="54384"/>
    <cellStyle name="Total 3 3 4 2 3 4" xfId="54385"/>
    <cellStyle name="Total 3 3 4 2 3 5" xfId="54386"/>
    <cellStyle name="Total 3 3 4 2 3 6" xfId="54387"/>
    <cellStyle name="Total 3 3 4 2 4" xfId="54388"/>
    <cellStyle name="Total 3 3 4 2 5" xfId="54389"/>
    <cellStyle name="Total 3 3 4 2 6" xfId="54390"/>
    <cellStyle name="Total 3 3 4 3" xfId="54391"/>
    <cellStyle name="Total 3 3 4 4" xfId="54392"/>
    <cellStyle name="Total 3 3 5" xfId="54393"/>
    <cellStyle name="Total 3 3 5 2" xfId="54394"/>
    <cellStyle name="Total 3 3 5 2 2" xfId="54395"/>
    <cellStyle name="Total 3 3 5 2 2 2" xfId="54396"/>
    <cellStyle name="Total 3 3 5 2 2 3" xfId="54397"/>
    <cellStyle name="Total 3 3 5 2 2 4" xfId="54398"/>
    <cellStyle name="Total 3 3 5 2 3" xfId="54399"/>
    <cellStyle name="Total 3 3 5 2 4" xfId="54400"/>
    <cellStyle name="Total 3 3 5 2 5" xfId="54401"/>
    <cellStyle name="Total 3 3 5 3" xfId="54402"/>
    <cellStyle name="Total 3 3 5 3 2" xfId="54403"/>
    <cellStyle name="Total 3 3 5 3 2 2" xfId="54404"/>
    <cellStyle name="Total 3 3 5 3 2 3" xfId="54405"/>
    <cellStyle name="Total 3 3 5 3 2 4" xfId="54406"/>
    <cellStyle name="Total 3 3 5 3 3" xfId="54407"/>
    <cellStyle name="Total 3 3 5 3 3 2" xfId="54408"/>
    <cellStyle name="Total 3 3 5 3 3 3" xfId="54409"/>
    <cellStyle name="Total 3 3 5 3 3 4" xfId="54410"/>
    <cellStyle name="Total 3 3 5 3 4" xfId="54411"/>
    <cellStyle name="Total 3 3 5 3 5" xfId="54412"/>
    <cellStyle name="Total 3 3 5 3 6" xfId="54413"/>
    <cellStyle name="Total 3 3 5 4" xfId="54414"/>
    <cellStyle name="Total 3 3 5 5" xfId="54415"/>
    <cellStyle name="Total 3 3 6" xfId="54416"/>
    <cellStyle name="Total 3 3 6 2" xfId="54417"/>
    <cellStyle name="Total 3 3 6 2 2" xfId="54418"/>
    <cellStyle name="Total 3 3 6 2 2 2" xfId="54419"/>
    <cellStyle name="Total 3 3 6 2 2 3" xfId="54420"/>
    <cellStyle name="Total 3 3 6 2 2 4" xfId="54421"/>
    <cellStyle name="Total 3 3 6 2 3" xfId="54422"/>
    <cellStyle name="Total 3 3 6 2 4" xfId="54423"/>
    <cellStyle name="Total 3 3 6 2 5" xfId="54424"/>
    <cellStyle name="Total 3 3 6 3" xfId="54425"/>
    <cellStyle name="Total 3 3 6 3 2" xfId="54426"/>
    <cellStyle name="Total 3 3 6 3 2 2" xfId="54427"/>
    <cellStyle name="Total 3 3 6 3 2 3" xfId="54428"/>
    <cellStyle name="Total 3 3 6 3 2 4" xfId="54429"/>
    <cellStyle name="Total 3 3 6 3 3" xfId="54430"/>
    <cellStyle name="Total 3 3 6 3 3 2" xfId="54431"/>
    <cellStyle name="Total 3 3 6 3 3 3" xfId="54432"/>
    <cellStyle name="Total 3 3 6 3 3 4" xfId="54433"/>
    <cellStyle name="Total 3 3 6 3 4" xfId="54434"/>
    <cellStyle name="Total 3 3 6 3 5" xfId="54435"/>
    <cellStyle name="Total 3 3 6 3 6" xfId="54436"/>
    <cellStyle name="Total 3 3 6 4" xfId="54437"/>
    <cellStyle name="Total 3 3 6 5" xfId="54438"/>
    <cellStyle name="Total 3 3 7" xfId="54439"/>
    <cellStyle name="Total 3 3 7 2" xfId="54440"/>
    <cellStyle name="Total 3 3 7 2 2" xfId="54441"/>
    <cellStyle name="Total 3 3 7 2 2 2" xfId="54442"/>
    <cellStyle name="Total 3 3 7 2 2 3" xfId="54443"/>
    <cellStyle name="Total 3 3 7 2 2 4" xfId="54444"/>
    <cellStyle name="Total 3 3 7 2 3" xfId="54445"/>
    <cellStyle name="Total 3 3 7 2 4" xfId="54446"/>
    <cellStyle name="Total 3 3 7 2 5" xfId="54447"/>
    <cellStyle name="Total 3 3 7 3" xfId="54448"/>
    <cellStyle name="Total 3 3 7 3 2" xfId="54449"/>
    <cellStyle name="Total 3 3 7 3 2 2" xfId="54450"/>
    <cellStyle name="Total 3 3 7 3 2 3" xfId="54451"/>
    <cellStyle name="Total 3 3 7 3 2 4" xfId="54452"/>
    <cellStyle name="Total 3 3 7 3 3" xfId="54453"/>
    <cellStyle name="Total 3 3 7 3 3 2" xfId="54454"/>
    <cellStyle name="Total 3 3 7 3 3 3" xfId="54455"/>
    <cellStyle name="Total 3 3 7 3 3 4" xfId="54456"/>
    <cellStyle name="Total 3 3 7 3 4" xfId="54457"/>
    <cellStyle name="Total 3 3 7 3 5" xfId="54458"/>
    <cellStyle name="Total 3 3 7 3 6" xfId="54459"/>
    <cellStyle name="Total 3 3 7 4" xfId="54460"/>
    <cellStyle name="Total 3 3 7 5" xfId="54461"/>
    <cellStyle name="Total 3 3 8" xfId="54462"/>
    <cellStyle name="Total 3 3 8 2" xfId="54463"/>
    <cellStyle name="Total 3 3 8 2 2" xfId="54464"/>
    <cellStyle name="Total 3 3 8 2 2 2" xfId="54465"/>
    <cellStyle name="Total 3 3 8 2 2 3" xfId="54466"/>
    <cellStyle name="Total 3 3 8 2 2 4" xfId="54467"/>
    <cellStyle name="Total 3 3 8 2 3" xfId="54468"/>
    <cellStyle name="Total 3 3 8 2 4" xfId="54469"/>
    <cellStyle name="Total 3 3 8 2 5" xfId="54470"/>
    <cellStyle name="Total 3 3 8 3" xfId="54471"/>
    <cellStyle name="Total 3 3 8 3 2" xfId="54472"/>
    <cellStyle name="Total 3 3 8 3 2 2" xfId="54473"/>
    <cellStyle name="Total 3 3 8 3 2 3" xfId="54474"/>
    <cellStyle name="Total 3 3 8 3 2 4" xfId="54475"/>
    <cellStyle name="Total 3 3 8 3 3" xfId="54476"/>
    <cellStyle name="Total 3 3 8 3 3 2" xfId="54477"/>
    <cellStyle name="Total 3 3 8 3 3 3" xfId="54478"/>
    <cellStyle name="Total 3 3 8 3 3 4" xfId="54479"/>
    <cellStyle name="Total 3 3 8 3 4" xfId="54480"/>
    <cellStyle name="Total 3 3 8 3 5" xfId="54481"/>
    <cellStyle name="Total 3 3 8 3 6" xfId="54482"/>
    <cellStyle name="Total 3 3 8 4" xfId="54483"/>
    <cellStyle name="Total 3 3 8 5" xfId="54484"/>
    <cellStyle name="Total 3 3 9" xfId="54485"/>
    <cellStyle name="Total 3 3 9 2" xfId="54486"/>
    <cellStyle name="Total 3 3 9 2 2" xfId="54487"/>
    <cellStyle name="Total 3 3 9 2 2 2" xfId="54488"/>
    <cellStyle name="Total 3 3 9 2 2 3" xfId="54489"/>
    <cellStyle name="Total 3 3 9 2 2 4" xfId="54490"/>
    <cellStyle name="Total 3 3 9 2 3" xfId="54491"/>
    <cellStyle name="Total 3 3 9 2 4" xfId="54492"/>
    <cellStyle name="Total 3 3 9 2 5" xfId="54493"/>
    <cellStyle name="Total 3 3 9 3" xfId="54494"/>
    <cellStyle name="Total 3 3 9 3 2" xfId="54495"/>
    <cellStyle name="Total 3 3 9 3 2 2" xfId="54496"/>
    <cellStyle name="Total 3 3 9 3 2 3" xfId="54497"/>
    <cellStyle name="Total 3 3 9 3 2 4" xfId="54498"/>
    <cellStyle name="Total 3 3 9 3 3" xfId="54499"/>
    <cellStyle name="Total 3 3 9 3 3 2" xfId="54500"/>
    <cellStyle name="Total 3 3 9 3 3 3" xfId="54501"/>
    <cellStyle name="Total 3 3 9 3 3 4" xfId="54502"/>
    <cellStyle name="Total 3 3 9 3 4" xfId="54503"/>
    <cellStyle name="Total 3 3 9 3 5" xfId="54504"/>
    <cellStyle name="Total 3 3 9 3 6" xfId="54505"/>
    <cellStyle name="Total 3 3 9 4" xfId="54506"/>
    <cellStyle name="Total 3 3 9 5" xfId="54507"/>
    <cellStyle name="Total 3 4" xfId="54508"/>
    <cellStyle name="Total 3 4 10" xfId="54509"/>
    <cellStyle name="Total 3 4 10 2" xfId="54510"/>
    <cellStyle name="Total 3 4 10 2 2" xfId="54511"/>
    <cellStyle name="Total 3 4 10 2 2 2" xfId="54512"/>
    <cellStyle name="Total 3 4 10 2 2 3" xfId="54513"/>
    <cellStyle name="Total 3 4 10 2 2 4" xfId="54514"/>
    <cellStyle name="Total 3 4 10 2 3" xfId="54515"/>
    <cellStyle name="Total 3 4 10 2 4" xfId="54516"/>
    <cellStyle name="Total 3 4 10 2 5" xfId="54517"/>
    <cellStyle name="Total 3 4 10 3" xfId="54518"/>
    <cellStyle name="Total 3 4 10 3 2" xfId="54519"/>
    <cellStyle name="Total 3 4 10 3 2 2" xfId="54520"/>
    <cellStyle name="Total 3 4 10 3 2 3" xfId="54521"/>
    <cellStyle name="Total 3 4 10 3 2 4" xfId="54522"/>
    <cellStyle name="Total 3 4 10 3 3" xfId="54523"/>
    <cellStyle name="Total 3 4 10 3 3 2" xfId="54524"/>
    <cellStyle name="Total 3 4 10 3 3 3" xfId="54525"/>
    <cellStyle name="Total 3 4 10 3 3 4" xfId="54526"/>
    <cellStyle name="Total 3 4 10 3 4" xfId="54527"/>
    <cellStyle name="Total 3 4 10 3 5" xfId="54528"/>
    <cellStyle name="Total 3 4 10 3 6" xfId="54529"/>
    <cellStyle name="Total 3 4 10 4" xfId="54530"/>
    <cellStyle name="Total 3 4 10 5" xfId="54531"/>
    <cellStyle name="Total 3 4 11" xfId="54532"/>
    <cellStyle name="Total 3 4 11 2" xfId="54533"/>
    <cellStyle name="Total 3 4 11 2 2" xfId="54534"/>
    <cellStyle name="Total 3 4 11 2 2 2" xfId="54535"/>
    <cellStyle name="Total 3 4 11 2 2 3" xfId="54536"/>
    <cellStyle name="Total 3 4 11 2 2 4" xfId="54537"/>
    <cellStyle name="Total 3 4 11 2 3" xfId="54538"/>
    <cellStyle name="Total 3 4 11 2 4" xfId="54539"/>
    <cellStyle name="Total 3 4 11 2 5" xfId="54540"/>
    <cellStyle name="Total 3 4 11 3" xfId="54541"/>
    <cellStyle name="Total 3 4 11 3 2" xfId="54542"/>
    <cellStyle name="Total 3 4 11 3 2 2" xfId="54543"/>
    <cellStyle name="Total 3 4 11 3 2 3" xfId="54544"/>
    <cellStyle name="Total 3 4 11 3 2 4" xfId="54545"/>
    <cellStyle name="Total 3 4 11 3 3" xfId="54546"/>
    <cellStyle name="Total 3 4 11 3 3 2" xfId="54547"/>
    <cellStyle name="Total 3 4 11 3 3 3" xfId="54548"/>
    <cellStyle name="Total 3 4 11 3 3 4" xfId="54549"/>
    <cellStyle name="Total 3 4 11 3 4" xfId="54550"/>
    <cellStyle name="Total 3 4 11 3 5" xfId="54551"/>
    <cellStyle name="Total 3 4 11 3 6" xfId="54552"/>
    <cellStyle name="Total 3 4 11 4" xfId="54553"/>
    <cellStyle name="Total 3 4 11 5" xfId="54554"/>
    <cellStyle name="Total 3 4 12" xfId="54555"/>
    <cellStyle name="Total 3 4 12 2" xfId="54556"/>
    <cellStyle name="Total 3 4 12 2 2" xfId="54557"/>
    <cellStyle name="Total 3 4 12 2 2 2" xfId="54558"/>
    <cellStyle name="Total 3 4 12 2 2 3" xfId="54559"/>
    <cellStyle name="Total 3 4 12 2 2 4" xfId="54560"/>
    <cellStyle name="Total 3 4 12 2 3" xfId="54561"/>
    <cellStyle name="Total 3 4 12 2 3 2" xfId="54562"/>
    <cellStyle name="Total 3 4 12 2 3 3" xfId="54563"/>
    <cellStyle name="Total 3 4 12 2 3 4" xfId="54564"/>
    <cellStyle name="Total 3 4 12 2 4" xfId="54565"/>
    <cellStyle name="Total 3 4 12 2 5" xfId="54566"/>
    <cellStyle name="Total 3 4 12 2 6" xfId="54567"/>
    <cellStyle name="Total 3 4 12 3" xfId="54568"/>
    <cellStyle name="Total 3 4 12 3 2" xfId="54569"/>
    <cellStyle name="Total 3 4 12 3 2 2" xfId="54570"/>
    <cellStyle name="Total 3 4 12 3 2 3" xfId="54571"/>
    <cellStyle name="Total 3 4 12 3 2 4" xfId="54572"/>
    <cellStyle name="Total 3 4 12 3 3" xfId="54573"/>
    <cellStyle name="Total 3 4 12 3 3 2" xfId="54574"/>
    <cellStyle name="Total 3 4 12 3 3 3" xfId="54575"/>
    <cellStyle name="Total 3 4 12 3 3 4" xfId="54576"/>
    <cellStyle name="Total 3 4 12 3 4" xfId="54577"/>
    <cellStyle name="Total 3 4 12 3 5" xfId="54578"/>
    <cellStyle name="Total 3 4 12 3 6" xfId="54579"/>
    <cellStyle name="Total 3 4 12 4" xfId="54580"/>
    <cellStyle name="Total 3 4 12 5" xfId="54581"/>
    <cellStyle name="Total 3 4 12 6" xfId="54582"/>
    <cellStyle name="Total 3 4 13" xfId="54583"/>
    <cellStyle name="Total 3 4 14" xfId="54584"/>
    <cellStyle name="Total 3 4 2" xfId="54585"/>
    <cellStyle name="Total 3 4 2 2" xfId="54586"/>
    <cellStyle name="Total 3 4 2 2 2" xfId="54587"/>
    <cellStyle name="Total 3 4 2 2 2 2" xfId="54588"/>
    <cellStyle name="Total 3 4 2 2 2 2 2" xfId="54589"/>
    <cellStyle name="Total 3 4 2 2 2 2 3" xfId="54590"/>
    <cellStyle name="Total 3 4 2 2 2 2 4" xfId="54591"/>
    <cellStyle name="Total 3 4 2 2 2 3" xfId="54592"/>
    <cellStyle name="Total 3 4 2 2 2 3 2" xfId="54593"/>
    <cellStyle name="Total 3 4 2 2 2 3 3" xfId="54594"/>
    <cellStyle name="Total 3 4 2 2 2 3 4" xfId="54595"/>
    <cellStyle name="Total 3 4 2 2 2 4" xfId="54596"/>
    <cellStyle name="Total 3 4 2 2 2 5" xfId="54597"/>
    <cellStyle name="Total 3 4 2 2 2 6" xfId="54598"/>
    <cellStyle name="Total 3 4 2 2 3" xfId="54599"/>
    <cellStyle name="Total 3 4 2 2 3 2" xfId="54600"/>
    <cellStyle name="Total 3 4 2 2 3 2 2" xfId="54601"/>
    <cellStyle name="Total 3 4 2 2 3 2 3" xfId="54602"/>
    <cellStyle name="Total 3 4 2 2 3 2 4" xfId="54603"/>
    <cellStyle name="Total 3 4 2 2 3 3" xfId="54604"/>
    <cellStyle name="Total 3 4 2 2 3 3 2" xfId="54605"/>
    <cellStyle name="Total 3 4 2 2 3 3 3" xfId="54606"/>
    <cellStyle name="Total 3 4 2 2 3 3 4" xfId="54607"/>
    <cellStyle name="Total 3 4 2 2 3 4" xfId="54608"/>
    <cellStyle name="Total 3 4 2 2 3 5" xfId="54609"/>
    <cellStyle name="Total 3 4 2 2 3 6" xfId="54610"/>
    <cellStyle name="Total 3 4 2 2 4" xfId="54611"/>
    <cellStyle name="Total 3 4 2 2 5" xfId="54612"/>
    <cellStyle name="Total 3 4 2 2 6" xfId="54613"/>
    <cellStyle name="Total 3 4 2 3" xfId="54614"/>
    <cellStyle name="Total 3 4 2 4" xfId="54615"/>
    <cellStyle name="Total 3 4 3" xfId="54616"/>
    <cellStyle name="Total 3 4 3 2" xfId="54617"/>
    <cellStyle name="Total 3 4 3 2 2" xfId="54618"/>
    <cellStyle name="Total 3 4 3 2 2 2" xfId="54619"/>
    <cellStyle name="Total 3 4 3 2 2 2 2" xfId="54620"/>
    <cellStyle name="Total 3 4 3 2 2 2 3" xfId="54621"/>
    <cellStyle name="Total 3 4 3 2 2 2 4" xfId="54622"/>
    <cellStyle name="Total 3 4 3 2 2 3" xfId="54623"/>
    <cellStyle name="Total 3 4 3 2 2 3 2" xfId="54624"/>
    <cellStyle name="Total 3 4 3 2 2 3 3" xfId="54625"/>
    <cellStyle name="Total 3 4 3 2 2 3 4" xfId="54626"/>
    <cellStyle name="Total 3 4 3 2 2 4" xfId="54627"/>
    <cellStyle name="Total 3 4 3 2 2 5" xfId="54628"/>
    <cellStyle name="Total 3 4 3 2 2 6" xfId="54629"/>
    <cellStyle name="Total 3 4 3 2 3" xfId="54630"/>
    <cellStyle name="Total 3 4 3 2 3 2" xfId="54631"/>
    <cellStyle name="Total 3 4 3 2 3 2 2" xfId="54632"/>
    <cellStyle name="Total 3 4 3 2 3 2 3" xfId="54633"/>
    <cellStyle name="Total 3 4 3 2 3 2 4" xfId="54634"/>
    <cellStyle name="Total 3 4 3 2 3 3" xfId="54635"/>
    <cellStyle name="Total 3 4 3 2 3 3 2" xfId="54636"/>
    <cellStyle name="Total 3 4 3 2 3 3 3" xfId="54637"/>
    <cellStyle name="Total 3 4 3 2 3 3 4" xfId="54638"/>
    <cellStyle name="Total 3 4 3 2 3 4" xfId="54639"/>
    <cellStyle name="Total 3 4 3 2 3 5" xfId="54640"/>
    <cellStyle name="Total 3 4 3 2 3 6" xfId="54641"/>
    <cellStyle name="Total 3 4 3 2 4" xfId="54642"/>
    <cellStyle name="Total 3 4 3 2 5" xfId="54643"/>
    <cellStyle name="Total 3 4 3 2 6" xfId="54644"/>
    <cellStyle name="Total 3 4 3 3" xfId="54645"/>
    <cellStyle name="Total 3 4 3 4" xfId="54646"/>
    <cellStyle name="Total 3 4 4" xfId="54647"/>
    <cellStyle name="Total 3 4 4 2" xfId="54648"/>
    <cellStyle name="Total 3 4 4 2 2" xfId="54649"/>
    <cellStyle name="Total 3 4 4 2 2 2" xfId="54650"/>
    <cellStyle name="Total 3 4 4 2 2 2 2" xfId="54651"/>
    <cellStyle name="Total 3 4 4 2 2 2 3" xfId="54652"/>
    <cellStyle name="Total 3 4 4 2 2 2 4" xfId="54653"/>
    <cellStyle name="Total 3 4 4 2 2 3" xfId="54654"/>
    <cellStyle name="Total 3 4 4 2 2 3 2" xfId="54655"/>
    <cellStyle name="Total 3 4 4 2 2 3 3" xfId="54656"/>
    <cellStyle name="Total 3 4 4 2 2 3 4" xfId="54657"/>
    <cellStyle name="Total 3 4 4 2 2 4" xfId="54658"/>
    <cellStyle name="Total 3 4 4 2 2 5" xfId="54659"/>
    <cellStyle name="Total 3 4 4 2 2 6" xfId="54660"/>
    <cellStyle name="Total 3 4 4 2 3" xfId="54661"/>
    <cellStyle name="Total 3 4 4 2 3 2" xfId="54662"/>
    <cellStyle name="Total 3 4 4 2 3 2 2" xfId="54663"/>
    <cellStyle name="Total 3 4 4 2 3 2 3" xfId="54664"/>
    <cellStyle name="Total 3 4 4 2 3 2 4" xfId="54665"/>
    <cellStyle name="Total 3 4 4 2 3 3" xfId="54666"/>
    <cellStyle name="Total 3 4 4 2 3 3 2" xfId="54667"/>
    <cellStyle name="Total 3 4 4 2 3 3 3" xfId="54668"/>
    <cellStyle name="Total 3 4 4 2 3 3 4" xfId="54669"/>
    <cellStyle name="Total 3 4 4 2 3 4" xfId="54670"/>
    <cellStyle name="Total 3 4 4 2 3 5" xfId="54671"/>
    <cellStyle name="Total 3 4 4 2 3 6" xfId="54672"/>
    <cellStyle name="Total 3 4 4 2 4" xfId="54673"/>
    <cellStyle name="Total 3 4 4 2 5" xfId="54674"/>
    <cellStyle name="Total 3 4 4 2 6" xfId="54675"/>
    <cellStyle name="Total 3 4 4 3" xfId="54676"/>
    <cellStyle name="Total 3 4 4 4" xfId="54677"/>
    <cellStyle name="Total 3 4 5" xfId="54678"/>
    <cellStyle name="Total 3 4 5 2" xfId="54679"/>
    <cellStyle name="Total 3 4 5 2 2" xfId="54680"/>
    <cellStyle name="Total 3 4 5 2 2 2" xfId="54681"/>
    <cellStyle name="Total 3 4 5 2 2 3" xfId="54682"/>
    <cellStyle name="Total 3 4 5 2 2 4" xfId="54683"/>
    <cellStyle name="Total 3 4 5 2 3" xfId="54684"/>
    <cellStyle name="Total 3 4 5 2 4" xfId="54685"/>
    <cellStyle name="Total 3 4 5 2 5" xfId="54686"/>
    <cellStyle name="Total 3 4 5 3" xfId="54687"/>
    <cellStyle name="Total 3 4 5 3 2" xfId="54688"/>
    <cellStyle name="Total 3 4 5 3 2 2" xfId="54689"/>
    <cellStyle name="Total 3 4 5 3 2 3" xfId="54690"/>
    <cellStyle name="Total 3 4 5 3 2 4" xfId="54691"/>
    <cellStyle name="Total 3 4 5 3 3" xfId="54692"/>
    <cellStyle name="Total 3 4 5 3 3 2" xfId="54693"/>
    <cellStyle name="Total 3 4 5 3 3 3" xfId="54694"/>
    <cellStyle name="Total 3 4 5 3 3 4" xfId="54695"/>
    <cellStyle name="Total 3 4 5 3 4" xfId="54696"/>
    <cellStyle name="Total 3 4 5 3 5" xfId="54697"/>
    <cellStyle name="Total 3 4 5 3 6" xfId="54698"/>
    <cellStyle name="Total 3 4 5 4" xfId="54699"/>
    <cellStyle name="Total 3 4 5 5" xfId="54700"/>
    <cellStyle name="Total 3 4 6" xfId="54701"/>
    <cellStyle name="Total 3 4 6 2" xfId="54702"/>
    <cellStyle name="Total 3 4 6 2 2" xfId="54703"/>
    <cellStyle name="Total 3 4 6 2 2 2" xfId="54704"/>
    <cellStyle name="Total 3 4 6 2 2 3" xfId="54705"/>
    <cellStyle name="Total 3 4 6 2 2 4" xfId="54706"/>
    <cellStyle name="Total 3 4 6 2 3" xfId="54707"/>
    <cellStyle name="Total 3 4 6 2 4" xfId="54708"/>
    <cellStyle name="Total 3 4 6 2 5" xfId="54709"/>
    <cellStyle name="Total 3 4 6 3" xfId="54710"/>
    <cellStyle name="Total 3 4 6 3 2" xfId="54711"/>
    <cellStyle name="Total 3 4 6 3 2 2" xfId="54712"/>
    <cellStyle name="Total 3 4 6 3 2 3" xfId="54713"/>
    <cellStyle name="Total 3 4 6 3 2 4" xfId="54714"/>
    <cellStyle name="Total 3 4 6 3 3" xfId="54715"/>
    <cellStyle name="Total 3 4 6 3 3 2" xfId="54716"/>
    <cellStyle name="Total 3 4 6 3 3 3" xfId="54717"/>
    <cellStyle name="Total 3 4 6 3 3 4" xfId="54718"/>
    <cellStyle name="Total 3 4 6 3 4" xfId="54719"/>
    <cellStyle name="Total 3 4 6 3 5" xfId="54720"/>
    <cellStyle name="Total 3 4 6 3 6" xfId="54721"/>
    <cellStyle name="Total 3 4 6 4" xfId="54722"/>
    <cellStyle name="Total 3 4 6 5" xfId="54723"/>
    <cellStyle name="Total 3 4 7" xfId="54724"/>
    <cellStyle name="Total 3 4 7 2" xfId="54725"/>
    <cellStyle name="Total 3 4 7 2 2" xfId="54726"/>
    <cellStyle name="Total 3 4 7 2 2 2" xfId="54727"/>
    <cellStyle name="Total 3 4 7 2 2 3" xfId="54728"/>
    <cellStyle name="Total 3 4 7 2 2 4" xfId="54729"/>
    <cellStyle name="Total 3 4 7 2 3" xfId="54730"/>
    <cellStyle name="Total 3 4 7 2 4" xfId="54731"/>
    <cellStyle name="Total 3 4 7 2 5" xfId="54732"/>
    <cellStyle name="Total 3 4 7 3" xfId="54733"/>
    <cellStyle name="Total 3 4 7 3 2" xfId="54734"/>
    <cellStyle name="Total 3 4 7 3 2 2" xfId="54735"/>
    <cellStyle name="Total 3 4 7 3 2 3" xfId="54736"/>
    <cellStyle name="Total 3 4 7 3 2 4" xfId="54737"/>
    <cellStyle name="Total 3 4 7 3 3" xfId="54738"/>
    <cellStyle name="Total 3 4 7 3 3 2" xfId="54739"/>
    <cellStyle name="Total 3 4 7 3 3 3" xfId="54740"/>
    <cellStyle name="Total 3 4 7 3 3 4" xfId="54741"/>
    <cellStyle name="Total 3 4 7 3 4" xfId="54742"/>
    <cellStyle name="Total 3 4 7 3 5" xfId="54743"/>
    <cellStyle name="Total 3 4 7 3 6" xfId="54744"/>
    <cellStyle name="Total 3 4 7 4" xfId="54745"/>
    <cellStyle name="Total 3 4 7 5" xfId="54746"/>
    <cellStyle name="Total 3 4 8" xfId="54747"/>
    <cellStyle name="Total 3 4 8 2" xfId="54748"/>
    <cellStyle name="Total 3 4 8 2 2" xfId="54749"/>
    <cellStyle name="Total 3 4 8 2 2 2" xfId="54750"/>
    <cellStyle name="Total 3 4 8 2 2 3" xfId="54751"/>
    <cellStyle name="Total 3 4 8 2 2 4" xfId="54752"/>
    <cellStyle name="Total 3 4 8 2 3" xfId="54753"/>
    <cellStyle name="Total 3 4 8 2 4" xfId="54754"/>
    <cellStyle name="Total 3 4 8 2 5" xfId="54755"/>
    <cellStyle name="Total 3 4 8 3" xfId="54756"/>
    <cellStyle name="Total 3 4 8 3 2" xfId="54757"/>
    <cellStyle name="Total 3 4 8 3 2 2" xfId="54758"/>
    <cellStyle name="Total 3 4 8 3 2 3" xfId="54759"/>
    <cellStyle name="Total 3 4 8 3 2 4" xfId="54760"/>
    <cellStyle name="Total 3 4 8 3 3" xfId="54761"/>
    <cellStyle name="Total 3 4 8 3 3 2" xfId="54762"/>
    <cellStyle name="Total 3 4 8 3 3 3" xfId="54763"/>
    <cellStyle name="Total 3 4 8 3 3 4" xfId="54764"/>
    <cellStyle name="Total 3 4 8 3 4" xfId="54765"/>
    <cellStyle name="Total 3 4 8 3 5" xfId="54766"/>
    <cellStyle name="Total 3 4 8 3 6" xfId="54767"/>
    <cellStyle name="Total 3 4 8 4" xfId="54768"/>
    <cellStyle name="Total 3 4 8 5" xfId="54769"/>
    <cellStyle name="Total 3 4 9" xfId="54770"/>
    <cellStyle name="Total 3 4 9 2" xfId="54771"/>
    <cellStyle name="Total 3 4 9 2 2" xfId="54772"/>
    <cellStyle name="Total 3 4 9 2 2 2" xfId="54773"/>
    <cellStyle name="Total 3 4 9 2 2 3" xfId="54774"/>
    <cellStyle name="Total 3 4 9 2 2 4" xfId="54775"/>
    <cellStyle name="Total 3 4 9 2 3" xfId="54776"/>
    <cellStyle name="Total 3 4 9 2 4" xfId="54777"/>
    <cellStyle name="Total 3 4 9 2 5" xfId="54778"/>
    <cellStyle name="Total 3 4 9 3" xfId="54779"/>
    <cellStyle name="Total 3 4 9 3 2" xfId="54780"/>
    <cellStyle name="Total 3 4 9 3 2 2" xfId="54781"/>
    <cellStyle name="Total 3 4 9 3 2 3" xfId="54782"/>
    <cellStyle name="Total 3 4 9 3 2 4" xfId="54783"/>
    <cellStyle name="Total 3 4 9 3 3" xfId="54784"/>
    <cellStyle name="Total 3 4 9 3 3 2" xfId="54785"/>
    <cellStyle name="Total 3 4 9 3 3 3" xfId="54786"/>
    <cellStyle name="Total 3 4 9 3 3 4" xfId="54787"/>
    <cellStyle name="Total 3 4 9 3 4" xfId="54788"/>
    <cellStyle name="Total 3 4 9 3 5" xfId="54789"/>
    <cellStyle name="Total 3 4 9 3 6" xfId="54790"/>
    <cellStyle name="Total 3 4 9 4" xfId="54791"/>
    <cellStyle name="Total 3 4 9 5" xfId="54792"/>
    <cellStyle name="Total 3 5" xfId="54793"/>
    <cellStyle name="Total 3 5 2" xfId="54794"/>
    <cellStyle name="Total 3 5 2 2" xfId="54795"/>
    <cellStyle name="Total 3 5 2 2 2" xfId="54796"/>
    <cellStyle name="Total 3 5 2 2 3" xfId="54797"/>
    <cellStyle name="Total 3 5 2 2 4" xfId="54798"/>
    <cellStyle name="Total 3 5 2 3" xfId="54799"/>
    <cellStyle name="Total 3 5 2 4" xfId="54800"/>
    <cellStyle name="Total 3 5 2 5" xfId="54801"/>
    <cellStyle name="Total 3 5 3" xfId="54802"/>
    <cellStyle name="Total 3 5 3 2" xfId="54803"/>
    <cellStyle name="Total 3 5 3 2 2" xfId="54804"/>
    <cellStyle name="Total 3 5 3 2 3" xfId="54805"/>
    <cellStyle name="Total 3 5 3 2 4" xfId="54806"/>
    <cellStyle name="Total 3 5 3 3" xfId="54807"/>
    <cellStyle name="Total 3 5 3 3 2" xfId="54808"/>
    <cellStyle name="Total 3 5 3 3 3" xfId="54809"/>
    <cellStyle name="Total 3 5 3 3 4" xfId="54810"/>
    <cellStyle name="Total 3 5 3 4" xfId="54811"/>
    <cellStyle name="Total 3 5 3 5" xfId="54812"/>
    <cellStyle name="Total 3 5 3 6" xfId="54813"/>
    <cellStyle name="Total 3 5 4" xfId="54814"/>
    <cellStyle name="Total 3 5 5" xfId="54815"/>
    <cellStyle name="Total 3 6" xfId="54816"/>
    <cellStyle name="Total 3 6 2" xfId="54817"/>
    <cellStyle name="Total 3 6 2 2" xfId="54818"/>
    <cellStyle name="Total 3 6 2 2 2" xfId="54819"/>
    <cellStyle name="Total 3 6 2 2 3" xfId="54820"/>
    <cellStyle name="Total 3 6 2 2 4" xfId="54821"/>
    <cellStyle name="Total 3 6 2 3" xfId="54822"/>
    <cellStyle name="Total 3 6 2 3 2" xfId="54823"/>
    <cellStyle name="Total 3 6 2 3 3" xfId="54824"/>
    <cellStyle name="Total 3 6 2 3 4" xfId="54825"/>
    <cellStyle name="Total 3 6 2 4" xfId="54826"/>
    <cellStyle name="Total 3 6 2 5" xfId="54827"/>
    <cellStyle name="Total 3 6 2 6" xfId="54828"/>
    <cellStyle name="Total 3 6 3" xfId="54829"/>
    <cellStyle name="Total 3 6 3 2" xfId="54830"/>
    <cellStyle name="Total 3 6 3 2 2" xfId="54831"/>
    <cellStyle name="Total 3 6 3 2 3" xfId="54832"/>
    <cellStyle name="Total 3 6 3 2 4" xfId="54833"/>
    <cellStyle name="Total 3 6 3 3" xfId="54834"/>
    <cellStyle name="Total 3 6 3 3 2" xfId="54835"/>
    <cellStyle name="Total 3 6 3 3 3" xfId="54836"/>
    <cellStyle name="Total 3 6 3 3 4" xfId="54837"/>
    <cellStyle name="Total 3 6 3 4" xfId="54838"/>
    <cellStyle name="Total 3 6 3 5" xfId="54839"/>
    <cellStyle name="Total 3 6 3 6" xfId="54840"/>
    <cellStyle name="Total 3 6 4" xfId="54841"/>
    <cellStyle name="Total 3 6 5" xfId="54842"/>
    <cellStyle name="Total 3 6 6" xfId="54843"/>
    <cellStyle name="Total 3 7" xfId="54844"/>
    <cellStyle name="Total 3 8" xfId="54845"/>
    <cellStyle name="Total 4" xfId="54846"/>
    <cellStyle name="Total 4 2" xfId="54847"/>
    <cellStyle name="Total 4 2 2" xfId="54848"/>
    <cellStyle name="Total 4 2 2 10" xfId="54849"/>
    <cellStyle name="Total 4 2 2 10 2" xfId="54850"/>
    <cellStyle name="Total 4 2 2 10 2 2" xfId="54851"/>
    <cellStyle name="Total 4 2 2 10 2 2 2" xfId="54852"/>
    <cellStyle name="Total 4 2 2 10 2 2 3" xfId="54853"/>
    <cellStyle name="Total 4 2 2 10 2 2 4" xfId="54854"/>
    <cellStyle name="Total 4 2 2 10 2 3" xfId="54855"/>
    <cellStyle name="Total 4 2 2 10 2 4" xfId="54856"/>
    <cellStyle name="Total 4 2 2 10 2 5" xfId="54857"/>
    <cellStyle name="Total 4 2 2 10 3" xfId="54858"/>
    <cellStyle name="Total 4 2 2 10 3 2" xfId="54859"/>
    <cellStyle name="Total 4 2 2 10 3 2 2" xfId="54860"/>
    <cellStyle name="Total 4 2 2 10 3 2 3" xfId="54861"/>
    <cellStyle name="Total 4 2 2 10 3 2 4" xfId="54862"/>
    <cellStyle name="Total 4 2 2 10 3 3" xfId="54863"/>
    <cellStyle name="Total 4 2 2 10 3 3 2" xfId="54864"/>
    <cellStyle name="Total 4 2 2 10 3 3 3" xfId="54865"/>
    <cellStyle name="Total 4 2 2 10 3 3 4" xfId="54866"/>
    <cellStyle name="Total 4 2 2 10 3 4" xfId="54867"/>
    <cellStyle name="Total 4 2 2 10 3 5" xfId="54868"/>
    <cellStyle name="Total 4 2 2 10 3 6" xfId="54869"/>
    <cellStyle name="Total 4 2 2 10 4" xfId="54870"/>
    <cellStyle name="Total 4 2 2 10 5" xfId="54871"/>
    <cellStyle name="Total 4 2 2 11" xfId="54872"/>
    <cellStyle name="Total 4 2 2 11 2" xfId="54873"/>
    <cellStyle name="Total 4 2 2 11 2 2" xfId="54874"/>
    <cellStyle name="Total 4 2 2 11 2 2 2" xfId="54875"/>
    <cellStyle name="Total 4 2 2 11 2 2 3" xfId="54876"/>
    <cellStyle name="Total 4 2 2 11 2 2 4" xfId="54877"/>
    <cellStyle name="Total 4 2 2 11 2 3" xfId="54878"/>
    <cellStyle name="Total 4 2 2 11 2 4" xfId="54879"/>
    <cellStyle name="Total 4 2 2 11 2 5" xfId="54880"/>
    <cellStyle name="Total 4 2 2 11 3" xfId="54881"/>
    <cellStyle name="Total 4 2 2 11 3 2" xfId="54882"/>
    <cellStyle name="Total 4 2 2 11 3 2 2" xfId="54883"/>
    <cellStyle name="Total 4 2 2 11 3 2 3" xfId="54884"/>
    <cellStyle name="Total 4 2 2 11 3 2 4" xfId="54885"/>
    <cellStyle name="Total 4 2 2 11 3 3" xfId="54886"/>
    <cellStyle name="Total 4 2 2 11 3 3 2" xfId="54887"/>
    <cellStyle name="Total 4 2 2 11 3 3 3" xfId="54888"/>
    <cellStyle name="Total 4 2 2 11 3 3 4" xfId="54889"/>
    <cellStyle name="Total 4 2 2 11 3 4" xfId="54890"/>
    <cellStyle name="Total 4 2 2 11 3 5" xfId="54891"/>
    <cellStyle name="Total 4 2 2 11 3 6" xfId="54892"/>
    <cellStyle name="Total 4 2 2 11 4" xfId="54893"/>
    <cellStyle name="Total 4 2 2 11 5" xfId="54894"/>
    <cellStyle name="Total 4 2 2 12" xfId="54895"/>
    <cellStyle name="Total 4 2 2 12 2" xfId="54896"/>
    <cellStyle name="Total 4 2 2 12 2 2" xfId="54897"/>
    <cellStyle name="Total 4 2 2 12 2 2 2" xfId="54898"/>
    <cellStyle name="Total 4 2 2 12 2 2 3" xfId="54899"/>
    <cellStyle name="Total 4 2 2 12 2 2 4" xfId="54900"/>
    <cellStyle name="Total 4 2 2 12 2 3" xfId="54901"/>
    <cellStyle name="Total 4 2 2 12 2 3 2" xfId="54902"/>
    <cellStyle name="Total 4 2 2 12 2 3 3" xfId="54903"/>
    <cellStyle name="Total 4 2 2 12 2 3 4" xfId="54904"/>
    <cellStyle name="Total 4 2 2 12 2 4" xfId="54905"/>
    <cellStyle name="Total 4 2 2 12 2 5" xfId="54906"/>
    <cellStyle name="Total 4 2 2 12 2 6" xfId="54907"/>
    <cellStyle name="Total 4 2 2 12 3" xfId="54908"/>
    <cellStyle name="Total 4 2 2 12 3 2" xfId="54909"/>
    <cellStyle name="Total 4 2 2 12 3 2 2" xfId="54910"/>
    <cellStyle name="Total 4 2 2 12 3 2 3" xfId="54911"/>
    <cellStyle name="Total 4 2 2 12 3 2 4" xfId="54912"/>
    <cellStyle name="Total 4 2 2 12 3 3" xfId="54913"/>
    <cellStyle name="Total 4 2 2 12 3 3 2" xfId="54914"/>
    <cellStyle name="Total 4 2 2 12 3 3 3" xfId="54915"/>
    <cellStyle name="Total 4 2 2 12 3 3 4" xfId="54916"/>
    <cellStyle name="Total 4 2 2 12 3 4" xfId="54917"/>
    <cellStyle name="Total 4 2 2 12 3 5" xfId="54918"/>
    <cellStyle name="Total 4 2 2 12 3 6" xfId="54919"/>
    <cellStyle name="Total 4 2 2 12 4" xfId="54920"/>
    <cellStyle name="Total 4 2 2 12 5" xfId="54921"/>
    <cellStyle name="Total 4 2 2 12 6" xfId="54922"/>
    <cellStyle name="Total 4 2 2 13" xfId="54923"/>
    <cellStyle name="Total 4 2 2 14" xfId="54924"/>
    <cellStyle name="Total 4 2 2 2" xfId="54925"/>
    <cellStyle name="Total 4 2 2 2 2" xfId="54926"/>
    <cellStyle name="Total 4 2 2 2 2 2" xfId="54927"/>
    <cellStyle name="Total 4 2 2 2 2 2 2" xfId="54928"/>
    <cellStyle name="Total 4 2 2 2 2 2 2 2" xfId="54929"/>
    <cellStyle name="Total 4 2 2 2 2 2 2 3" xfId="54930"/>
    <cellStyle name="Total 4 2 2 2 2 2 2 4" xfId="54931"/>
    <cellStyle name="Total 4 2 2 2 2 2 3" xfId="54932"/>
    <cellStyle name="Total 4 2 2 2 2 2 3 2" xfId="54933"/>
    <cellStyle name="Total 4 2 2 2 2 2 3 3" xfId="54934"/>
    <cellStyle name="Total 4 2 2 2 2 2 3 4" xfId="54935"/>
    <cellStyle name="Total 4 2 2 2 2 2 4" xfId="54936"/>
    <cellStyle name="Total 4 2 2 2 2 2 5" xfId="54937"/>
    <cellStyle name="Total 4 2 2 2 2 2 6" xfId="54938"/>
    <cellStyle name="Total 4 2 2 2 2 3" xfId="54939"/>
    <cellStyle name="Total 4 2 2 2 2 3 2" xfId="54940"/>
    <cellStyle name="Total 4 2 2 2 2 3 2 2" xfId="54941"/>
    <cellStyle name="Total 4 2 2 2 2 3 2 3" xfId="54942"/>
    <cellStyle name="Total 4 2 2 2 2 3 2 4" xfId="54943"/>
    <cellStyle name="Total 4 2 2 2 2 3 3" xfId="54944"/>
    <cellStyle name="Total 4 2 2 2 2 3 3 2" xfId="54945"/>
    <cellStyle name="Total 4 2 2 2 2 3 3 3" xfId="54946"/>
    <cellStyle name="Total 4 2 2 2 2 3 3 4" xfId="54947"/>
    <cellStyle name="Total 4 2 2 2 2 3 4" xfId="54948"/>
    <cellStyle name="Total 4 2 2 2 2 3 5" xfId="54949"/>
    <cellStyle name="Total 4 2 2 2 2 3 6" xfId="54950"/>
    <cellStyle name="Total 4 2 2 2 2 4" xfId="54951"/>
    <cellStyle name="Total 4 2 2 2 2 5" xfId="54952"/>
    <cellStyle name="Total 4 2 2 2 2 6" xfId="54953"/>
    <cellStyle name="Total 4 2 2 2 3" xfId="54954"/>
    <cellStyle name="Total 4 2 2 2 4" xfId="54955"/>
    <cellStyle name="Total 4 2 2 3" xfId="54956"/>
    <cellStyle name="Total 4 2 2 3 2" xfId="54957"/>
    <cellStyle name="Total 4 2 2 3 2 2" xfId="54958"/>
    <cellStyle name="Total 4 2 2 3 2 2 2" xfId="54959"/>
    <cellStyle name="Total 4 2 2 3 2 2 2 2" xfId="54960"/>
    <cellStyle name="Total 4 2 2 3 2 2 2 3" xfId="54961"/>
    <cellStyle name="Total 4 2 2 3 2 2 2 4" xfId="54962"/>
    <cellStyle name="Total 4 2 2 3 2 2 3" xfId="54963"/>
    <cellStyle name="Total 4 2 2 3 2 2 3 2" xfId="54964"/>
    <cellStyle name="Total 4 2 2 3 2 2 3 3" xfId="54965"/>
    <cellStyle name="Total 4 2 2 3 2 2 3 4" xfId="54966"/>
    <cellStyle name="Total 4 2 2 3 2 2 4" xfId="54967"/>
    <cellStyle name="Total 4 2 2 3 2 2 5" xfId="54968"/>
    <cellStyle name="Total 4 2 2 3 2 2 6" xfId="54969"/>
    <cellStyle name="Total 4 2 2 3 2 3" xfId="54970"/>
    <cellStyle name="Total 4 2 2 3 2 3 2" xfId="54971"/>
    <cellStyle name="Total 4 2 2 3 2 3 2 2" xfId="54972"/>
    <cellStyle name="Total 4 2 2 3 2 3 2 3" xfId="54973"/>
    <cellStyle name="Total 4 2 2 3 2 3 2 4" xfId="54974"/>
    <cellStyle name="Total 4 2 2 3 2 3 3" xfId="54975"/>
    <cellStyle name="Total 4 2 2 3 2 3 3 2" xfId="54976"/>
    <cellStyle name="Total 4 2 2 3 2 3 3 3" xfId="54977"/>
    <cellStyle name="Total 4 2 2 3 2 3 3 4" xfId="54978"/>
    <cellStyle name="Total 4 2 2 3 2 3 4" xfId="54979"/>
    <cellStyle name="Total 4 2 2 3 2 3 5" xfId="54980"/>
    <cellStyle name="Total 4 2 2 3 2 3 6" xfId="54981"/>
    <cellStyle name="Total 4 2 2 3 2 4" xfId="54982"/>
    <cellStyle name="Total 4 2 2 3 2 5" xfId="54983"/>
    <cellStyle name="Total 4 2 2 3 2 6" xfId="54984"/>
    <cellStyle name="Total 4 2 2 3 3" xfId="54985"/>
    <cellStyle name="Total 4 2 2 3 4" xfId="54986"/>
    <cellStyle name="Total 4 2 2 4" xfId="54987"/>
    <cellStyle name="Total 4 2 2 4 2" xfId="54988"/>
    <cellStyle name="Total 4 2 2 4 2 2" xfId="54989"/>
    <cellStyle name="Total 4 2 2 4 2 2 2" xfId="54990"/>
    <cellStyle name="Total 4 2 2 4 2 2 2 2" xfId="54991"/>
    <cellStyle name="Total 4 2 2 4 2 2 2 3" xfId="54992"/>
    <cellStyle name="Total 4 2 2 4 2 2 2 4" xfId="54993"/>
    <cellStyle name="Total 4 2 2 4 2 2 3" xfId="54994"/>
    <cellStyle name="Total 4 2 2 4 2 2 3 2" xfId="54995"/>
    <cellStyle name="Total 4 2 2 4 2 2 3 3" xfId="54996"/>
    <cellStyle name="Total 4 2 2 4 2 2 3 4" xfId="54997"/>
    <cellStyle name="Total 4 2 2 4 2 2 4" xfId="54998"/>
    <cellStyle name="Total 4 2 2 4 2 2 5" xfId="54999"/>
    <cellStyle name="Total 4 2 2 4 2 2 6" xfId="55000"/>
    <cellStyle name="Total 4 2 2 4 2 3" xfId="55001"/>
    <cellStyle name="Total 4 2 2 4 2 3 2" xfId="55002"/>
    <cellStyle name="Total 4 2 2 4 2 3 2 2" xfId="55003"/>
    <cellStyle name="Total 4 2 2 4 2 3 2 3" xfId="55004"/>
    <cellStyle name="Total 4 2 2 4 2 3 2 4" xfId="55005"/>
    <cellStyle name="Total 4 2 2 4 2 3 3" xfId="55006"/>
    <cellStyle name="Total 4 2 2 4 2 3 3 2" xfId="55007"/>
    <cellStyle name="Total 4 2 2 4 2 3 3 3" xfId="55008"/>
    <cellStyle name="Total 4 2 2 4 2 3 3 4" xfId="55009"/>
    <cellStyle name="Total 4 2 2 4 2 3 4" xfId="55010"/>
    <cellStyle name="Total 4 2 2 4 2 3 5" xfId="55011"/>
    <cellStyle name="Total 4 2 2 4 2 3 6" xfId="55012"/>
    <cellStyle name="Total 4 2 2 4 2 4" xfId="55013"/>
    <cellStyle name="Total 4 2 2 4 2 5" xfId="55014"/>
    <cellStyle name="Total 4 2 2 4 2 6" xfId="55015"/>
    <cellStyle name="Total 4 2 2 4 3" xfId="55016"/>
    <cellStyle name="Total 4 2 2 4 4" xfId="55017"/>
    <cellStyle name="Total 4 2 2 5" xfId="55018"/>
    <cellStyle name="Total 4 2 2 5 2" xfId="55019"/>
    <cellStyle name="Total 4 2 2 5 2 2" xfId="55020"/>
    <cellStyle name="Total 4 2 2 5 2 2 2" xfId="55021"/>
    <cellStyle name="Total 4 2 2 5 2 2 3" xfId="55022"/>
    <cellStyle name="Total 4 2 2 5 2 2 4" xfId="55023"/>
    <cellStyle name="Total 4 2 2 5 2 3" xfId="55024"/>
    <cellStyle name="Total 4 2 2 5 2 4" xfId="55025"/>
    <cellStyle name="Total 4 2 2 5 2 5" xfId="55026"/>
    <cellStyle name="Total 4 2 2 5 3" xfId="55027"/>
    <cellStyle name="Total 4 2 2 5 3 2" xfId="55028"/>
    <cellStyle name="Total 4 2 2 5 3 2 2" xfId="55029"/>
    <cellStyle name="Total 4 2 2 5 3 2 3" xfId="55030"/>
    <cellStyle name="Total 4 2 2 5 3 2 4" xfId="55031"/>
    <cellStyle name="Total 4 2 2 5 3 3" xfId="55032"/>
    <cellStyle name="Total 4 2 2 5 3 3 2" xfId="55033"/>
    <cellStyle name="Total 4 2 2 5 3 3 3" xfId="55034"/>
    <cellStyle name="Total 4 2 2 5 3 3 4" xfId="55035"/>
    <cellStyle name="Total 4 2 2 5 3 4" xfId="55036"/>
    <cellStyle name="Total 4 2 2 5 3 5" xfId="55037"/>
    <cellStyle name="Total 4 2 2 5 3 6" xfId="55038"/>
    <cellStyle name="Total 4 2 2 5 4" xfId="55039"/>
    <cellStyle name="Total 4 2 2 5 5" xfId="55040"/>
    <cellStyle name="Total 4 2 2 6" xfId="55041"/>
    <cellStyle name="Total 4 2 2 6 2" xfId="55042"/>
    <cellStyle name="Total 4 2 2 6 2 2" xfId="55043"/>
    <cellStyle name="Total 4 2 2 6 2 2 2" xfId="55044"/>
    <cellStyle name="Total 4 2 2 6 2 2 3" xfId="55045"/>
    <cellStyle name="Total 4 2 2 6 2 2 4" xfId="55046"/>
    <cellStyle name="Total 4 2 2 6 2 3" xfId="55047"/>
    <cellStyle name="Total 4 2 2 6 2 4" xfId="55048"/>
    <cellStyle name="Total 4 2 2 6 2 5" xfId="55049"/>
    <cellStyle name="Total 4 2 2 6 3" xfId="55050"/>
    <cellStyle name="Total 4 2 2 6 3 2" xfId="55051"/>
    <cellStyle name="Total 4 2 2 6 3 2 2" xfId="55052"/>
    <cellStyle name="Total 4 2 2 6 3 2 3" xfId="55053"/>
    <cellStyle name="Total 4 2 2 6 3 2 4" xfId="55054"/>
    <cellStyle name="Total 4 2 2 6 3 3" xfId="55055"/>
    <cellStyle name="Total 4 2 2 6 3 3 2" xfId="55056"/>
    <cellStyle name="Total 4 2 2 6 3 3 3" xfId="55057"/>
    <cellStyle name="Total 4 2 2 6 3 3 4" xfId="55058"/>
    <cellStyle name="Total 4 2 2 6 3 4" xfId="55059"/>
    <cellStyle name="Total 4 2 2 6 3 5" xfId="55060"/>
    <cellStyle name="Total 4 2 2 6 3 6" xfId="55061"/>
    <cellStyle name="Total 4 2 2 6 4" xfId="55062"/>
    <cellStyle name="Total 4 2 2 6 5" xfId="55063"/>
    <cellStyle name="Total 4 2 2 7" xfId="55064"/>
    <cellStyle name="Total 4 2 2 7 2" xfId="55065"/>
    <cellStyle name="Total 4 2 2 7 2 2" xfId="55066"/>
    <cellStyle name="Total 4 2 2 7 2 2 2" xfId="55067"/>
    <cellStyle name="Total 4 2 2 7 2 2 3" xfId="55068"/>
    <cellStyle name="Total 4 2 2 7 2 2 4" xfId="55069"/>
    <cellStyle name="Total 4 2 2 7 2 3" xfId="55070"/>
    <cellStyle name="Total 4 2 2 7 2 4" xfId="55071"/>
    <cellStyle name="Total 4 2 2 7 2 5" xfId="55072"/>
    <cellStyle name="Total 4 2 2 7 3" xfId="55073"/>
    <cellStyle name="Total 4 2 2 7 3 2" xfId="55074"/>
    <cellStyle name="Total 4 2 2 7 3 2 2" xfId="55075"/>
    <cellStyle name="Total 4 2 2 7 3 2 3" xfId="55076"/>
    <cellStyle name="Total 4 2 2 7 3 2 4" xfId="55077"/>
    <cellStyle name="Total 4 2 2 7 3 3" xfId="55078"/>
    <cellStyle name="Total 4 2 2 7 3 3 2" xfId="55079"/>
    <cellStyle name="Total 4 2 2 7 3 3 3" xfId="55080"/>
    <cellStyle name="Total 4 2 2 7 3 3 4" xfId="55081"/>
    <cellStyle name="Total 4 2 2 7 3 4" xfId="55082"/>
    <cellStyle name="Total 4 2 2 7 3 5" xfId="55083"/>
    <cellStyle name="Total 4 2 2 7 3 6" xfId="55084"/>
    <cellStyle name="Total 4 2 2 7 4" xfId="55085"/>
    <cellStyle name="Total 4 2 2 7 5" xfId="55086"/>
    <cellStyle name="Total 4 2 2 8" xfId="55087"/>
    <cellStyle name="Total 4 2 2 8 2" xfId="55088"/>
    <cellStyle name="Total 4 2 2 8 2 2" xfId="55089"/>
    <cellStyle name="Total 4 2 2 8 2 2 2" xfId="55090"/>
    <cellStyle name="Total 4 2 2 8 2 2 3" xfId="55091"/>
    <cellStyle name="Total 4 2 2 8 2 2 4" xfId="55092"/>
    <cellStyle name="Total 4 2 2 8 2 3" xfId="55093"/>
    <cellStyle name="Total 4 2 2 8 2 4" xfId="55094"/>
    <cellStyle name="Total 4 2 2 8 2 5" xfId="55095"/>
    <cellStyle name="Total 4 2 2 8 3" xfId="55096"/>
    <cellStyle name="Total 4 2 2 8 3 2" xfId="55097"/>
    <cellStyle name="Total 4 2 2 8 3 2 2" xfId="55098"/>
    <cellStyle name="Total 4 2 2 8 3 2 3" xfId="55099"/>
    <cellStyle name="Total 4 2 2 8 3 2 4" xfId="55100"/>
    <cellStyle name="Total 4 2 2 8 3 3" xfId="55101"/>
    <cellStyle name="Total 4 2 2 8 3 3 2" xfId="55102"/>
    <cellStyle name="Total 4 2 2 8 3 3 3" xfId="55103"/>
    <cellStyle name="Total 4 2 2 8 3 3 4" xfId="55104"/>
    <cellStyle name="Total 4 2 2 8 3 4" xfId="55105"/>
    <cellStyle name="Total 4 2 2 8 3 5" xfId="55106"/>
    <cellStyle name="Total 4 2 2 8 3 6" xfId="55107"/>
    <cellStyle name="Total 4 2 2 8 4" xfId="55108"/>
    <cellStyle name="Total 4 2 2 8 5" xfId="55109"/>
    <cellStyle name="Total 4 2 2 9" xfId="55110"/>
    <cellStyle name="Total 4 2 2 9 2" xfId="55111"/>
    <cellStyle name="Total 4 2 2 9 2 2" xfId="55112"/>
    <cellStyle name="Total 4 2 2 9 2 2 2" xfId="55113"/>
    <cellStyle name="Total 4 2 2 9 2 2 3" xfId="55114"/>
    <cellStyle name="Total 4 2 2 9 2 2 4" xfId="55115"/>
    <cellStyle name="Total 4 2 2 9 2 3" xfId="55116"/>
    <cellStyle name="Total 4 2 2 9 2 4" xfId="55117"/>
    <cellStyle name="Total 4 2 2 9 2 5" xfId="55118"/>
    <cellStyle name="Total 4 2 2 9 3" xfId="55119"/>
    <cellStyle name="Total 4 2 2 9 3 2" xfId="55120"/>
    <cellStyle name="Total 4 2 2 9 3 2 2" xfId="55121"/>
    <cellStyle name="Total 4 2 2 9 3 2 3" xfId="55122"/>
    <cellStyle name="Total 4 2 2 9 3 2 4" xfId="55123"/>
    <cellStyle name="Total 4 2 2 9 3 3" xfId="55124"/>
    <cellStyle name="Total 4 2 2 9 3 3 2" xfId="55125"/>
    <cellStyle name="Total 4 2 2 9 3 3 3" xfId="55126"/>
    <cellStyle name="Total 4 2 2 9 3 3 4" xfId="55127"/>
    <cellStyle name="Total 4 2 2 9 3 4" xfId="55128"/>
    <cellStyle name="Total 4 2 2 9 3 5" xfId="55129"/>
    <cellStyle name="Total 4 2 2 9 3 6" xfId="55130"/>
    <cellStyle name="Total 4 2 2 9 4" xfId="55131"/>
    <cellStyle name="Total 4 2 2 9 5" xfId="55132"/>
    <cellStyle name="Total 4 2 3" xfId="55133"/>
    <cellStyle name="Total 4 2 3 2" xfId="55134"/>
    <cellStyle name="Total 4 2 3 2 2" xfId="55135"/>
    <cellStyle name="Total 4 2 3 2 2 2" xfId="55136"/>
    <cellStyle name="Total 4 2 3 2 2 3" xfId="55137"/>
    <cellStyle name="Total 4 2 3 2 2 4" xfId="55138"/>
    <cellStyle name="Total 4 2 3 2 3" xfId="55139"/>
    <cellStyle name="Total 4 2 3 2 4" xfId="55140"/>
    <cellStyle name="Total 4 2 3 2 5" xfId="55141"/>
    <cellStyle name="Total 4 2 3 3" xfId="55142"/>
    <cellStyle name="Total 4 2 3 3 2" xfId="55143"/>
    <cellStyle name="Total 4 2 3 3 2 2" xfId="55144"/>
    <cellStyle name="Total 4 2 3 3 2 3" xfId="55145"/>
    <cellStyle name="Total 4 2 3 3 2 4" xfId="55146"/>
    <cellStyle name="Total 4 2 3 3 3" xfId="55147"/>
    <cellStyle name="Total 4 2 3 3 3 2" xfId="55148"/>
    <cellStyle name="Total 4 2 3 3 3 3" xfId="55149"/>
    <cellStyle name="Total 4 2 3 3 3 4" xfId="55150"/>
    <cellStyle name="Total 4 2 3 3 4" xfId="55151"/>
    <cellStyle name="Total 4 2 3 3 5" xfId="55152"/>
    <cellStyle name="Total 4 2 3 3 6" xfId="55153"/>
    <cellStyle name="Total 4 2 3 4" xfId="55154"/>
    <cellStyle name="Total 4 2 3 5" xfId="55155"/>
    <cellStyle name="Total 4 2 4" xfId="55156"/>
    <cellStyle name="Total 4 2 4 2" xfId="55157"/>
    <cellStyle name="Total 4 2 4 2 2" xfId="55158"/>
    <cellStyle name="Total 4 2 4 2 2 2" xfId="55159"/>
    <cellStyle name="Total 4 2 4 2 2 3" xfId="55160"/>
    <cellStyle name="Total 4 2 4 2 2 4" xfId="55161"/>
    <cellStyle name="Total 4 2 4 2 3" xfId="55162"/>
    <cellStyle name="Total 4 2 4 2 3 2" xfId="55163"/>
    <cellStyle name="Total 4 2 4 2 3 3" xfId="55164"/>
    <cellStyle name="Total 4 2 4 2 3 4" xfId="55165"/>
    <cellStyle name="Total 4 2 4 2 4" xfId="55166"/>
    <cellStyle name="Total 4 2 4 2 5" xfId="55167"/>
    <cellStyle name="Total 4 2 4 2 6" xfId="55168"/>
    <cellStyle name="Total 4 2 4 3" xfId="55169"/>
    <cellStyle name="Total 4 2 4 3 2" xfId="55170"/>
    <cellStyle name="Total 4 2 4 3 2 2" xfId="55171"/>
    <cellStyle name="Total 4 2 4 3 2 3" xfId="55172"/>
    <cellStyle name="Total 4 2 4 3 2 4" xfId="55173"/>
    <cellStyle name="Total 4 2 4 3 3" xfId="55174"/>
    <cellStyle name="Total 4 2 4 3 3 2" xfId="55175"/>
    <cellStyle name="Total 4 2 4 3 3 3" xfId="55176"/>
    <cellStyle name="Total 4 2 4 3 3 4" xfId="55177"/>
    <cellStyle name="Total 4 2 4 3 4" xfId="55178"/>
    <cellStyle name="Total 4 2 4 3 5" xfId="55179"/>
    <cellStyle name="Total 4 2 4 3 6" xfId="55180"/>
    <cellStyle name="Total 4 2 4 4" xfId="55181"/>
    <cellStyle name="Total 4 2 4 5" xfId="55182"/>
    <cellStyle name="Total 4 2 4 6" xfId="55183"/>
    <cellStyle name="Total 4 2 5" xfId="55184"/>
    <cellStyle name="Total 4 2 6" xfId="55185"/>
    <cellStyle name="Total 4 3" xfId="55186"/>
    <cellStyle name="Total 4 3 10" xfId="55187"/>
    <cellStyle name="Total 4 3 10 2" xfId="55188"/>
    <cellStyle name="Total 4 3 10 2 2" xfId="55189"/>
    <cellStyle name="Total 4 3 10 2 2 2" xfId="55190"/>
    <cellStyle name="Total 4 3 10 2 2 3" xfId="55191"/>
    <cellStyle name="Total 4 3 10 2 2 4" xfId="55192"/>
    <cellStyle name="Total 4 3 10 2 3" xfId="55193"/>
    <cellStyle name="Total 4 3 10 2 4" xfId="55194"/>
    <cellStyle name="Total 4 3 10 2 5" xfId="55195"/>
    <cellStyle name="Total 4 3 10 3" xfId="55196"/>
    <cellStyle name="Total 4 3 10 3 2" xfId="55197"/>
    <cellStyle name="Total 4 3 10 3 2 2" xfId="55198"/>
    <cellStyle name="Total 4 3 10 3 2 3" xfId="55199"/>
    <cellStyle name="Total 4 3 10 3 2 4" xfId="55200"/>
    <cellStyle name="Total 4 3 10 3 3" xfId="55201"/>
    <cellStyle name="Total 4 3 10 3 3 2" xfId="55202"/>
    <cellStyle name="Total 4 3 10 3 3 3" xfId="55203"/>
    <cellStyle name="Total 4 3 10 3 3 4" xfId="55204"/>
    <cellStyle name="Total 4 3 10 3 4" xfId="55205"/>
    <cellStyle name="Total 4 3 10 3 5" xfId="55206"/>
    <cellStyle name="Total 4 3 10 3 6" xfId="55207"/>
    <cellStyle name="Total 4 3 10 4" xfId="55208"/>
    <cellStyle name="Total 4 3 10 5" xfId="55209"/>
    <cellStyle name="Total 4 3 11" xfId="55210"/>
    <cellStyle name="Total 4 3 11 2" xfId="55211"/>
    <cellStyle name="Total 4 3 11 2 2" xfId="55212"/>
    <cellStyle name="Total 4 3 11 2 2 2" xfId="55213"/>
    <cellStyle name="Total 4 3 11 2 2 3" xfId="55214"/>
    <cellStyle name="Total 4 3 11 2 2 4" xfId="55215"/>
    <cellStyle name="Total 4 3 11 2 3" xfId="55216"/>
    <cellStyle name="Total 4 3 11 2 4" xfId="55217"/>
    <cellStyle name="Total 4 3 11 2 5" xfId="55218"/>
    <cellStyle name="Total 4 3 11 3" xfId="55219"/>
    <cellStyle name="Total 4 3 11 3 2" xfId="55220"/>
    <cellStyle name="Total 4 3 11 3 2 2" xfId="55221"/>
    <cellStyle name="Total 4 3 11 3 2 3" xfId="55222"/>
    <cellStyle name="Total 4 3 11 3 2 4" xfId="55223"/>
    <cellStyle name="Total 4 3 11 3 3" xfId="55224"/>
    <cellStyle name="Total 4 3 11 3 3 2" xfId="55225"/>
    <cellStyle name="Total 4 3 11 3 3 3" xfId="55226"/>
    <cellStyle name="Total 4 3 11 3 3 4" xfId="55227"/>
    <cellStyle name="Total 4 3 11 3 4" xfId="55228"/>
    <cellStyle name="Total 4 3 11 3 5" xfId="55229"/>
    <cellStyle name="Total 4 3 11 3 6" xfId="55230"/>
    <cellStyle name="Total 4 3 11 4" xfId="55231"/>
    <cellStyle name="Total 4 3 11 5" xfId="55232"/>
    <cellStyle name="Total 4 3 12" xfId="55233"/>
    <cellStyle name="Total 4 3 12 2" xfId="55234"/>
    <cellStyle name="Total 4 3 12 2 2" xfId="55235"/>
    <cellStyle name="Total 4 3 12 2 2 2" xfId="55236"/>
    <cellStyle name="Total 4 3 12 2 2 3" xfId="55237"/>
    <cellStyle name="Total 4 3 12 2 2 4" xfId="55238"/>
    <cellStyle name="Total 4 3 12 2 3" xfId="55239"/>
    <cellStyle name="Total 4 3 12 2 3 2" xfId="55240"/>
    <cellStyle name="Total 4 3 12 2 3 3" xfId="55241"/>
    <cellStyle name="Total 4 3 12 2 3 4" xfId="55242"/>
    <cellStyle name="Total 4 3 12 2 4" xfId="55243"/>
    <cellStyle name="Total 4 3 12 2 5" xfId="55244"/>
    <cellStyle name="Total 4 3 12 2 6" xfId="55245"/>
    <cellStyle name="Total 4 3 12 3" xfId="55246"/>
    <cellStyle name="Total 4 3 12 3 2" xfId="55247"/>
    <cellStyle name="Total 4 3 12 3 2 2" xfId="55248"/>
    <cellStyle name="Total 4 3 12 3 2 3" xfId="55249"/>
    <cellStyle name="Total 4 3 12 3 2 4" xfId="55250"/>
    <cellStyle name="Total 4 3 12 3 3" xfId="55251"/>
    <cellStyle name="Total 4 3 12 3 3 2" xfId="55252"/>
    <cellStyle name="Total 4 3 12 3 3 3" xfId="55253"/>
    <cellStyle name="Total 4 3 12 3 3 4" xfId="55254"/>
    <cellStyle name="Total 4 3 12 3 4" xfId="55255"/>
    <cellStyle name="Total 4 3 12 3 5" xfId="55256"/>
    <cellStyle name="Total 4 3 12 3 6" xfId="55257"/>
    <cellStyle name="Total 4 3 12 4" xfId="55258"/>
    <cellStyle name="Total 4 3 12 5" xfId="55259"/>
    <cellStyle name="Total 4 3 12 6" xfId="55260"/>
    <cellStyle name="Total 4 3 13" xfId="55261"/>
    <cellStyle name="Total 4 3 14" xfId="55262"/>
    <cellStyle name="Total 4 3 2" xfId="55263"/>
    <cellStyle name="Total 4 3 2 2" xfId="55264"/>
    <cellStyle name="Total 4 3 2 2 2" xfId="55265"/>
    <cellStyle name="Total 4 3 2 2 2 2" xfId="55266"/>
    <cellStyle name="Total 4 3 2 2 2 2 2" xfId="55267"/>
    <cellStyle name="Total 4 3 2 2 2 2 3" xfId="55268"/>
    <cellStyle name="Total 4 3 2 2 2 2 4" xfId="55269"/>
    <cellStyle name="Total 4 3 2 2 2 3" xfId="55270"/>
    <cellStyle name="Total 4 3 2 2 2 3 2" xfId="55271"/>
    <cellStyle name="Total 4 3 2 2 2 3 3" xfId="55272"/>
    <cellStyle name="Total 4 3 2 2 2 3 4" xfId="55273"/>
    <cellStyle name="Total 4 3 2 2 2 4" xfId="55274"/>
    <cellStyle name="Total 4 3 2 2 2 5" xfId="55275"/>
    <cellStyle name="Total 4 3 2 2 2 6" xfId="55276"/>
    <cellStyle name="Total 4 3 2 2 3" xfId="55277"/>
    <cellStyle name="Total 4 3 2 2 3 2" xfId="55278"/>
    <cellStyle name="Total 4 3 2 2 3 2 2" xfId="55279"/>
    <cellStyle name="Total 4 3 2 2 3 2 3" xfId="55280"/>
    <cellStyle name="Total 4 3 2 2 3 2 4" xfId="55281"/>
    <cellStyle name="Total 4 3 2 2 3 3" xfId="55282"/>
    <cellStyle name="Total 4 3 2 2 3 3 2" xfId="55283"/>
    <cellStyle name="Total 4 3 2 2 3 3 3" xfId="55284"/>
    <cellStyle name="Total 4 3 2 2 3 3 4" xfId="55285"/>
    <cellStyle name="Total 4 3 2 2 3 4" xfId="55286"/>
    <cellStyle name="Total 4 3 2 2 3 5" xfId="55287"/>
    <cellStyle name="Total 4 3 2 2 3 6" xfId="55288"/>
    <cellStyle name="Total 4 3 2 2 4" xfId="55289"/>
    <cellStyle name="Total 4 3 2 2 5" xfId="55290"/>
    <cellStyle name="Total 4 3 2 2 6" xfId="55291"/>
    <cellStyle name="Total 4 3 2 3" xfId="55292"/>
    <cellStyle name="Total 4 3 2 4" xfId="55293"/>
    <cellStyle name="Total 4 3 3" xfId="55294"/>
    <cellStyle name="Total 4 3 3 2" xfId="55295"/>
    <cellStyle name="Total 4 3 3 2 2" xfId="55296"/>
    <cellStyle name="Total 4 3 3 2 2 2" xfId="55297"/>
    <cellStyle name="Total 4 3 3 2 2 2 2" xfId="55298"/>
    <cellStyle name="Total 4 3 3 2 2 2 3" xfId="55299"/>
    <cellStyle name="Total 4 3 3 2 2 2 4" xfId="55300"/>
    <cellStyle name="Total 4 3 3 2 2 3" xfId="55301"/>
    <cellStyle name="Total 4 3 3 2 2 3 2" xfId="55302"/>
    <cellStyle name="Total 4 3 3 2 2 3 3" xfId="55303"/>
    <cellStyle name="Total 4 3 3 2 2 3 4" xfId="55304"/>
    <cellStyle name="Total 4 3 3 2 2 4" xfId="55305"/>
    <cellStyle name="Total 4 3 3 2 2 5" xfId="55306"/>
    <cellStyle name="Total 4 3 3 2 2 6" xfId="55307"/>
    <cellStyle name="Total 4 3 3 2 3" xfId="55308"/>
    <cellStyle name="Total 4 3 3 2 3 2" xfId="55309"/>
    <cellStyle name="Total 4 3 3 2 3 2 2" xfId="55310"/>
    <cellStyle name="Total 4 3 3 2 3 2 3" xfId="55311"/>
    <cellStyle name="Total 4 3 3 2 3 2 4" xfId="55312"/>
    <cellStyle name="Total 4 3 3 2 3 3" xfId="55313"/>
    <cellStyle name="Total 4 3 3 2 3 3 2" xfId="55314"/>
    <cellStyle name="Total 4 3 3 2 3 3 3" xfId="55315"/>
    <cellStyle name="Total 4 3 3 2 3 3 4" xfId="55316"/>
    <cellStyle name="Total 4 3 3 2 3 4" xfId="55317"/>
    <cellStyle name="Total 4 3 3 2 3 5" xfId="55318"/>
    <cellStyle name="Total 4 3 3 2 3 6" xfId="55319"/>
    <cellStyle name="Total 4 3 3 2 4" xfId="55320"/>
    <cellStyle name="Total 4 3 3 2 5" xfId="55321"/>
    <cellStyle name="Total 4 3 3 2 6" xfId="55322"/>
    <cellStyle name="Total 4 3 3 3" xfId="55323"/>
    <cellStyle name="Total 4 3 3 4" xfId="55324"/>
    <cellStyle name="Total 4 3 4" xfId="55325"/>
    <cellStyle name="Total 4 3 4 2" xfId="55326"/>
    <cellStyle name="Total 4 3 4 2 2" xfId="55327"/>
    <cellStyle name="Total 4 3 4 2 2 2" xfId="55328"/>
    <cellStyle name="Total 4 3 4 2 2 2 2" xfId="55329"/>
    <cellStyle name="Total 4 3 4 2 2 2 3" xfId="55330"/>
    <cellStyle name="Total 4 3 4 2 2 2 4" xfId="55331"/>
    <cellStyle name="Total 4 3 4 2 2 3" xfId="55332"/>
    <cellStyle name="Total 4 3 4 2 2 3 2" xfId="55333"/>
    <cellStyle name="Total 4 3 4 2 2 3 3" xfId="55334"/>
    <cellStyle name="Total 4 3 4 2 2 3 4" xfId="55335"/>
    <cellStyle name="Total 4 3 4 2 2 4" xfId="55336"/>
    <cellStyle name="Total 4 3 4 2 2 5" xfId="55337"/>
    <cellStyle name="Total 4 3 4 2 2 6" xfId="55338"/>
    <cellStyle name="Total 4 3 4 2 3" xfId="55339"/>
    <cellStyle name="Total 4 3 4 2 3 2" xfId="55340"/>
    <cellStyle name="Total 4 3 4 2 3 2 2" xfId="55341"/>
    <cellStyle name="Total 4 3 4 2 3 2 3" xfId="55342"/>
    <cellStyle name="Total 4 3 4 2 3 2 4" xfId="55343"/>
    <cellStyle name="Total 4 3 4 2 3 3" xfId="55344"/>
    <cellStyle name="Total 4 3 4 2 3 3 2" xfId="55345"/>
    <cellStyle name="Total 4 3 4 2 3 3 3" xfId="55346"/>
    <cellStyle name="Total 4 3 4 2 3 3 4" xfId="55347"/>
    <cellStyle name="Total 4 3 4 2 3 4" xfId="55348"/>
    <cellStyle name="Total 4 3 4 2 3 5" xfId="55349"/>
    <cellStyle name="Total 4 3 4 2 3 6" xfId="55350"/>
    <cellStyle name="Total 4 3 4 2 4" xfId="55351"/>
    <cellStyle name="Total 4 3 4 2 5" xfId="55352"/>
    <cellStyle name="Total 4 3 4 2 6" xfId="55353"/>
    <cellStyle name="Total 4 3 4 3" xfId="55354"/>
    <cellStyle name="Total 4 3 4 4" xfId="55355"/>
    <cellStyle name="Total 4 3 5" xfId="55356"/>
    <cellStyle name="Total 4 3 5 2" xfId="55357"/>
    <cellStyle name="Total 4 3 5 2 2" xfId="55358"/>
    <cellStyle name="Total 4 3 5 2 2 2" xfId="55359"/>
    <cellStyle name="Total 4 3 5 2 2 3" xfId="55360"/>
    <cellStyle name="Total 4 3 5 2 2 4" xfId="55361"/>
    <cellStyle name="Total 4 3 5 2 3" xfId="55362"/>
    <cellStyle name="Total 4 3 5 2 4" xfId="55363"/>
    <cellStyle name="Total 4 3 5 2 5" xfId="55364"/>
    <cellStyle name="Total 4 3 5 3" xfId="55365"/>
    <cellStyle name="Total 4 3 5 3 2" xfId="55366"/>
    <cellStyle name="Total 4 3 5 3 2 2" xfId="55367"/>
    <cellStyle name="Total 4 3 5 3 2 3" xfId="55368"/>
    <cellStyle name="Total 4 3 5 3 2 4" xfId="55369"/>
    <cellStyle name="Total 4 3 5 3 3" xfId="55370"/>
    <cellStyle name="Total 4 3 5 3 3 2" xfId="55371"/>
    <cellStyle name="Total 4 3 5 3 3 3" xfId="55372"/>
    <cellStyle name="Total 4 3 5 3 3 4" xfId="55373"/>
    <cellStyle name="Total 4 3 5 3 4" xfId="55374"/>
    <cellStyle name="Total 4 3 5 3 5" xfId="55375"/>
    <cellStyle name="Total 4 3 5 3 6" xfId="55376"/>
    <cellStyle name="Total 4 3 5 4" xfId="55377"/>
    <cellStyle name="Total 4 3 5 5" xfId="55378"/>
    <cellStyle name="Total 4 3 6" xfId="55379"/>
    <cellStyle name="Total 4 3 6 2" xfId="55380"/>
    <cellStyle name="Total 4 3 6 2 2" xfId="55381"/>
    <cellStyle name="Total 4 3 6 2 2 2" xfId="55382"/>
    <cellStyle name="Total 4 3 6 2 2 3" xfId="55383"/>
    <cellStyle name="Total 4 3 6 2 2 4" xfId="55384"/>
    <cellStyle name="Total 4 3 6 2 3" xfId="55385"/>
    <cellStyle name="Total 4 3 6 2 4" xfId="55386"/>
    <cellStyle name="Total 4 3 6 2 5" xfId="55387"/>
    <cellStyle name="Total 4 3 6 3" xfId="55388"/>
    <cellStyle name="Total 4 3 6 3 2" xfId="55389"/>
    <cellStyle name="Total 4 3 6 3 2 2" xfId="55390"/>
    <cellStyle name="Total 4 3 6 3 2 3" xfId="55391"/>
    <cellStyle name="Total 4 3 6 3 2 4" xfId="55392"/>
    <cellStyle name="Total 4 3 6 3 3" xfId="55393"/>
    <cellStyle name="Total 4 3 6 3 3 2" xfId="55394"/>
    <cellStyle name="Total 4 3 6 3 3 3" xfId="55395"/>
    <cellStyle name="Total 4 3 6 3 3 4" xfId="55396"/>
    <cellStyle name="Total 4 3 6 3 4" xfId="55397"/>
    <cellStyle name="Total 4 3 6 3 5" xfId="55398"/>
    <cellStyle name="Total 4 3 6 3 6" xfId="55399"/>
    <cellStyle name="Total 4 3 6 4" xfId="55400"/>
    <cellStyle name="Total 4 3 6 5" xfId="55401"/>
    <cellStyle name="Total 4 3 7" xfId="55402"/>
    <cellStyle name="Total 4 3 7 2" xfId="55403"/>
    <cellStyle name="Total 4 3 7 2 2" xfId="55404"/>
    <cellStyle name="Total 4 3 7 2 2 2" xfId="55405"/>
    <cellStyle name="Total 4 3 7 2 2 3" xfId="55406"/>
    <cellStyle name="Total 4 3 7 2 2 4" xfId="55407"/>
    <cellStyle name="Total 4 3 7 2 3" xfId="55408"/>
    <cellStyle name="Total 4 3 7 2 4" xfId="55409"/>
    <cellStyle name="Total 4 3 7 2 5" xfId="55410"/>
    <cellStyle name="Total 4 3 7 3" xfId="55411"/>
    <cellStyle name="Total 4 3 7 3 2" xfId="55412"/>
    <cellStyle name="Total 4 3 7 3 2 2" xfId="55413"/>
    <cellStyle name="Total 4 3 7 3 2 3" xfId="55414"/>
    <cellStyle name="Total 4 3 7 3 2 4" xfId="55415"/>
    <cellStyle name="Total 4 3 7 3 3" xfId="55416"/>
    <cellStyle name="Total 4 3 7 3 3 2" xfId="55417"/>
    <cellStyle name="Total 4 3 7 3 3 3" xfId="55418"/>
    <cellStyle name="Total 4 3 7 3 3 4" xfId="55419"/>
    <cellStyle name="Total 4 3 7 3 4" xfId="55420"/>
    <cellStyle name="Total 4 3 7 3 5" xfId="55421"/>
    <cellStyle name="Total 4 3 7 3 6" xfId="55422"/>
    <cellStyle name="Total 4 3 7 4" xfId="55423"/>
    <cellStyle name="Total 4 3 7 5" xfId="55424"/>
    <cellStyle name="Total 4 3 8" xfId="55425"/>
    <cellStyle name="Total 4 3 8 2" xfId="55426"/>
    <cellStyle name="Total 4 3 8 2 2" xfId="55427"/>
    <cellStyle name="Total 4 3 8 2 2 2" xfId="55428"/>
    <cellStyle name="Total 4 3 8 2 2 3" xfId="55429"/>
    <cellStyle name="Total 4 3 8 2 2 4" xfId="55430"/>
    <cellStyle name="Total 4 3 8 2 3" xfId="55431"/>
    <cellStyle name="Total 4 3 8 2 4" xfId="55432"/>
    <cellStyle name="Total 4 3 8 2 5" xfId="55433"/>
    <cellStyle name="Total 4 3 8 3" xfId="55434"/>
    <cellStyle name="Total 4 3 8 3 2" xfId="55435"/>
    <cellStyle name="Total 4 3 8 3 2 2" xfId="55436"/>
    <cellStyle name="Total 4 3 8 3 2 3" xfId="55437"/>
    <cellStyle name="Total 4 3 8 3 2 4" xfId="55438"/>
    <cellStyle name="Total 4 3 8 3 3" xfId="55439"/>
    <cellStyle name="Total 4 3 8 3 3 2" xfId="55440"/>
    <cellStyle name="Total 4 3 8 3 3 3" xfId="55441"/>
    <cellStyle name="Total 4 3 8 3 3 4" xfId="55442"/>
    <cellStyle name="Total 4 3 8 3 4" xfId="55443"/>
    <cellStyle name="Total 4 3 8 3 5" xfId="55444"/>
    <cellStyle name="Total 4 3 8 3 6" xfId="55445"/>
    <cellStyle name="Total 4 3 8 4" xfId="55446"/>
    <cellStyle name="Total 4 3 8 5" xfId="55447"/>
    <cellStyle name="Total 4 3 9" xfId="55448"/>
    <cellStyle name="Total 4 3 9 2" xfId="55449"/>
    <cellStyle name="Total 4 3 9 2 2" xfId="55450"/>
    <cellStyle name="Total 4 3 9 2 2 2" xfId="55451"/>
    <cellStyle name="Total 4 3 9 2 2 3" xfId="55452"/>
    <cellStyle name="Total 4 3 9 2 2 4" xfId="55453"/>
    <cellStyle name="Total 4 3 9 2 3" xfId="55454"/>
    <cellStyle name="Total 4 3 9 2 4" xfId="55455"/>
    <cellStyle name="Total 4 3 9 2 5" xfId="55456"/>
    <cellStyle name="Total 4 3 9 3" xfId="55457"/>
    <cellStyle name="Total 4 3 9 3 2" xfId="55458"/>
    <cellStyle name="Total 4 3 9 3 2 2" xfId="55459"/>
    <cellStyle name="Total 4 3 9 3 2 3" xfId="55460"/>
    <cellStyle name="Total 4 3 9 3 2 4" xfId="55461"/>
    <cellStyle name="Total 4 3 9 3 3" xfId="55462"/>
    <cellStyle name="Total 4 3 9 3 3 2" xfId="55463"/>
    <cellStyle name="Total 4 3 9 3 3 3" xfId="55464"/>
    <cellStyle name="Total 4 3 9 3 3 4" xfId="55465"/>
    <cellStyle name="Total 4 3 9 3 4" xfId="55466"/>
    <cellStyle name="Total 4 3 9 3 5" xfId="55467"/>
    <cellStyle name="Total 4 3 9 3 6" xfId="55468"/>
    <cellStyle name="Total 4 3 9 4" xfId="55469"/>
    <cellStyle name="Total 4 3 9 5" xfId="55470"/>
    <cellStyle name="Total 4 4" xfId="55471"/>
    <cellStyle name="Total 4 4 10" xfId="55472"/>
    <cellStyle name="Total 4 4 10 2" xfId="55473"/>
    <cellStyle name="Total 4 4 10 2 2" xfId="55474"/>
    <cellStyle name="Total 4 4 10 2 2 2" xfId="55475"/>
    <cellStyle name="Total 4 4 10 2 2 3" xfId="55476"/>
    <cellStyle name="Total 4 4 10 2 2 4" xfId="55477"/>
    <cellStyle name="Total 4 4 10 2 3" xfId="55478"/>
    <cellStyle name="Total 4 4 10 2 4" xfId="55479"/>
    <cellStyle name="Total 4 4 10 2 5" xfId="55480"/>
    <cellStyle name="Total 4 4 10 3" xfId="55481"/>
    <cellStyle name="Total 4 4 10 3 2" xfId="55482"/>
    <cellStyle name="Total 4 4 10 3 2 2" xfId="55483"/>
    <cellStyle name="Total 4 4 10 3 2 3" xfId="55484"/>
    <cellStyle name="Total 4 4 10 3 2 4" xfId="55485"/>
    <cellStyle name="Total 4 4 10 3 3" xfId="55486"/>
    <cellStyle name="Total 4 4 10 3 3 2" xfId="55487"/>
    <cellStyle name="Total 4 4 10 3 3 3" xfId="55488"/>
    <cellStyle name="Total 4 4 10 3 3 4" xfId="55489"/>
    <cellStyle name="Total 4 4 10 3 4" xfId="55490"/>
    <cellStyle name="Total 4 4 10 3 5" xfId="55491"/>
    <cellStyle name="Total 4 4 10 3 6" xfId="55492"/>
    <cellStyle name="Total 4 4 10 4" xfId="55493"/>
    <cellStyle name="Total 4 4 10 5" xfId="55494"/>
    <cellStyle name="Total 4 4 11" xfId="55495"/>
    <cellStyle name="Total 4 4 11 2" xfId="55496"/>
    <cellStyle name="Total 4 4 11 2 2" xfId="55497"/>
    <cellStyle name="Total 4 4 11 2 2 2" xfId="55498"/>
    <cellStyle name="Total 4 4 11 2 2 3" xfId="55499"/>
    <cellStyle name="Total 4 4 11 2 2 4" xfId="55500"/>
    <cellStyle name="Total 4 4 11 2 3" xfId="55501"/>
    <cellStyle name="Total 4 4 11 2 4" xfId="55502"/>
    <cellStyle name="Total 4 4 11 2 5" xfId="55503"/>
    <cellStyle name="Total 4 4 11 3" xfId="55504"/>
    <cellStyle name="Total 4 4 11 3 2" xfId="55505"/>
    <cellStyle name="Total 4 4 11 3 2 2" xfId="55506"/>
    <cellStyle name="Total 4 4 11 3 2 3" xfId="55507"/>
    <cellStyle name="Total 4 4 11 3 2 4" xfId="55508"/>
    <cellStyle name="Total 4 4 11 3 3" xfId="55509"/>
    <cellStyle name="Total 4 4 11 3 3 2" xfId="55510"/>
    <cellStyle name="Total 4 4 11 3 3 3" xfId="55511"/>
    <cellStyle name="Total 4 4 11 3 3 4" xfId="55512"/>
    <cellStyle name="Total 4 4 11 3 4" xfId="55513"/>
    <cellStyle name="Total 4 4 11 3 5" xfId="55514"/>
    <cellStyle name="Total 4 4 11 3 6" xfId="55515"/>
    <cellStyle name="Total 4 4 11 4" xfId="55516"/>
    <cellStyle name="Total 4 4 11 5" xfId="55517"/>
    <cellStyle name="Total 4 4 12" xfId="55518"/>
    <cellStyle name="Total 4 4 12 2" xfId="55519"/>
    <cellStyle name="Total 4 4 12 2 2" xfId="55520"/>
    <cellStyle name="Total 4 4 12 2 2 2" xfId="55521"/>
    <cellStyle name="Total 4 4 12 2 2 3" xfId="55522"/>
    <cellStyle name="Total 4 4 12 2 2 4" xfId="55523"/>
    <cellStyle name="Total 4 4 12 2 3" xfId="55524"/>
    <cellStyle name="Total 4 4 12 2 3 2" xfId="55525"/>
    <cellStyle name="Total 4 4 12 2 3 3" xfId="55526"/>
    <cellStyle name="Total 4 4 12 2 3 4" xfId="55527"/>
    <cellStyle name="Total 4 4 12 2 4" xfId="55528"/>
    <cellStyle name="Total 4 4 12 2 5" xfId="55529"/>
    <cellStyle name="Total 4 4 12 2 6" xfId="55530"/>
    <cellStyle name="Total 4 4 12 3" xfId="55531"/>
    <cellStyle name="Total 4 4 12 3 2" xfId="55532"/>
    <cellStyle name="Total 4 4 12 3 2 2" xfId="55533"/>
    <cellStyle name="Total 4 4 12 3 2 3" xfId="55534"/>
    <cellStyle name="Total 4 4 12 3 2 4" xfId="55535"/>
    <cellStyle name="Total 4 4 12 3 3" xfId="55536"/>
    <cellStyle name="Total 4 4 12 3 3 2" xfId="55537"/>
    <cellStyle name="Total 4 4 12 3 3 3" xfId="55538"/>
    <cellStyle name="Total 4 4 12 3 3 4" xfId="55539"/>
    <cellStyle name="Total 4 4 12 3 4" xfId="55540"/>
    <cellStyle name="Total 4 4 12 3 5" xfId="55541"/>
    <cellStyle name="Total 4 4 12 3 6" xfId="55542"/>
    <cellStyle name="Total 4 4 12 4" xfId="55543"/>
    <cellStyle name="Total 4 4 12 5" xfId="55544"/>
    <cellStyle name="Total 4 4 12 6" xfId="55545"/>
    <cellStyle name="Total 4 4 13" xfId="55546"/>
    <cellStyle name="Total 4 4 14" xfId="55547"/>
    <cellStyle name="Total 4 4 2" xfId="55548"/>
    <cellStyle name="Total 4 4 2 2" xfId="55549"/>
    <cellStyle name="Total 4 4 2 2 2" xfId="55550"/>
    <cellStyle name="Total 4 4 2 2 2 2" xfId="55551"/>
    <cellStyle name="Total 4 4 2 2 2 2 2" xfId="55552"/>
    <cellStyle name="Total 4 4 2 2 2 2 3" xfId="55553"/>
    <cellStyle name="Total 4 4 2 2 2 2 4" xfId="55554"/>
    <cellStyle name="Total 4 4 2 2 2 3" xfId="55555"/>
    <cellStyle name="Total 4 4 2 2 2 3 2" xfId="55556"/>
    <cellStyle name="Total 4 4 2 2 2 3 3" xfId="55557"/>
    <cellStyle name="Total 4 4 2 2 2 3 4" xfId="55558"/>
    <cellStyle name="Total 4 4 2 2 2 4" xfId="55559"/>
    <cellStyle name="Total 4 4 2 2 2 5" xfId="55560"/>
    <cellStyle name="Total 4 4 2 2 2 6" xfId="55561"/>
    <cellStyle name="Total 4 4 2 2 3" xfId="55562"/>
    <cellStyle name="Total 4 4 2 2 3 2" xfId="55563"/>
    <cellStyle name="Total 4 4 2 2 3 2 2" xfId="55564"/>
    <cellStyle name="Total 4 4 2 2 3 2 3" xfId="55565"/>
    <cellStyle name="Total 4 4 2 2 3 2 4" xfId="55566"/>
    <cellStyle name="Total 4 4 2 2 3 3" xfId="55567"/>
    <cellStyle name="Total 4 4 2 2 3 3 2" xfId="55568"/>
    <cellStyle name="Total 4 4 2 2 3 3 3" xfId="55569"/>
    <cellStyle name="Total 4 4 2 2 3 3 4" xfId="55570"/>
    <cellStyle name="Total 4 4 2 2 3 4" xfId="55571"/>
    <cellStyle name="Total 4 4 2 2 3 5" xfId="55572"/>
    <cellStyle name="Total 4 4 2 2 3 6" xfId="55573"/>
    <cellStyle name="Total 4 4 2 2 4" xfId="55574"/>
    <cellStyle name="Total 4 4 2 2 5" xfId="55575"/>
    <cellStyle name="Total 4 4 2 2 6" xfId="55576"/>
    <cellStyle name="Total 4 4 2 3" xfId="55577"/>
    <cellStyle name="Total 4 4 2 4" xfId="55578"/>
    <cellStyle name="Total 4 4 3" xfId="55579"/>
    <cellStyle name="Total 4 4 3 2" xfId="55580"/>
    <cellStyle name="Total 4 4 3 2 2" xfId="55581"/>
    <cellStyle name="Total 4 4 3 2 2 2" xfId="55582"/>
    <cellStyle name="Total 4 4 3 2 2 2 2" xfId="55583"/>
    <cellStyle name="Total 4 4 3 2 2 2 3" xfId="55584"/>
    <cellStyle name="Total 4 4 3 2 2 2 4" xfId="55585"/>
    <cellStyle name="Total 4 4 3 2 2 3" xfId="55586"/>
    <cellStyle name="Total 4 4 3 2 2 3 2" xfId="55587"/>
    <cellStyle name="Total 4 4 3 2 2 3 3" xfId="55588"/>
    <cellStyle name="Total 4 4 3 2 2 3 4" xfId="55589"/>
    <cellStyle name="Total 4 4 3 2 2 4" xfId="55590"/>
    <cellStyle name="Total 4 4 3 2 2 5" xfId="55591"/>
    <cellStyle name="Total 4 4 3 2 2 6" xfId="55592"/>
    <cellStyle name="Total 4 4 3 2 3" xfId="55593"/>
    <cellStyle name="Total 4 4 3 2 3 2" xfId="55594"/>
    <cellStyle name="Total 4 4 3 2 3 2 2" xfId="55595"/>
    <cellStyle name="Total 4 4 3 2 3 2 3" xfId="55596"/>
    <cellStyle name="Total 4 4 3 2 3 2 4" xfId="55597"/>
    <cellStyle name="Total 4 4 3 2 3 3" xfId="55598"/>
    <cellStyle name="Total 4 4 3 2 3 3 2" xfId="55599"/>
    <cellStyle name="Total 4 4 3 2 3 3 3" xfId="55600"/>
    <cellStyle name="Total 4 4 3 2 3 3 4" xfId="55601"/>
    <cellStyle name="Total 4 4 3 2 3 4" xfId="55602"/>
    <cellStyle name="Total 4 4 3 2 3 5" xfId="55603"/>
    <cellStyle name="Total 4 4 3 2 3 6" xfId="55604"/>
    <cellStyle name="Total 4 4 3 2 4" xfId="55605"/>
    <cellStyle name="Total 4 4 3 2 5" xfId="55606"/>
    <cellStyle name="Total 4 4 3 2 6" xfId="55607"/>
    <cellStyle name="Total 4 4 3 3" xfId="55608"/>
    <cellStyle name="Total 4 4 3 4" xfId="55609"/>
    <cellStyle name="Total 4 4 4" xfId="55610"/>
    <cellStyle name="Total 4 4 4 2" xfId="55611"/>
    <cellStyle name="Total 4 4 4 2 2" xfId="55612"/>
    <cellStyle name="Total 4 4 4 2 2 2" xfId="55613"/>
    <cellStyle name="Total 4 4 4 2 2 2 2" xfId="55614"/>
    <cellStyle name="Total 4 4 4 2 2 2 3" xfId="55615"/>
    <cellStyle name="Total 4 4 4 2 2 2 4" xfId="55616"/>
    <cellStyle name="Total 4 4 4 2 2 3" xfId="55617"/>
    <cellStyle name="Total 4 4 4 2 2 3 2" xfId="55618"/>
    <cellStyle name="Total 4 4 4 2 2 3 3" xfId="55619"/>
    <cellStyle name="Total 4 4 4 2 2 3 4" xfId="55620"/>
    <cellStyle name="Total 4 4 4 2 2 4" xfId="55621"/>
    <cellStyle name="Total 4 4 4 2 2 5" xfId="55622"/>
    <cellStyle name="Total 4 4 4 2 2 6" xfId="55623"/>
    <cellStyle name="Total 4 4 4 2 3" xfId="55624"/>
    <cellStyle name="Total 4 4 4 2 3 2" xfId="55625"/>
    <cellStyle name="Total 4 4 4 2 3 2 2" xfId="55626"/>
    <cellStyle name="Total 4 4 4 2 3 2 3" xfId="55627"/>
    <cellStyle name="Total 4 4 4 2 3 2 4" xfId="55628"/>
    <cellStyle name="Total 4 4 4 2 3 3" xfId="55629"/>
    <cellStyle name="Total 4 4 4 2 3 3 2" xfId="55630"/>
    <cellStyle name="Total 4 4 4 2 3 3 3" xfId="55631"/>
    <cellStyle name="Total 4 4 4 2 3 3 4" xfId="55632"/>
    <cellStyle name="Total 4 4 4 2 3 4" xfId="55633"/>
    <cellStyle name="Total 4 4 4 2 3 5" xfId="55634"/>
    <cellStyle name="Total 4 4 4 2 3 6" xfId="55635"/>
    <cellStyle name="Total 4 4 4 2 4" xfId="55636"/>
    <cellStyle name="Total 4 4 4 2 5" xfId="55637"/>
    <cellStyle name="Total 4 4 4 2 6" xfId="55638"/>
    <cellStyle name="Total 4 4 4 3" xfId="55639"/>
    <cellStyle name="Total 4 4 4 4" xfId="55640"/>
    <cellStyle name="Total 4 4 5" xfId="55641"/>
    <cellStyle name="Total 4 4 5 2" xfId="55642"/>
    <cellStyle name="Total 4 4 5 2 2" xfId="55643"/>
    <cellStyle name="Total 4 4 5 2 2 2" xfId="55644"/>
    <cellStyle name="Total 4 4 5 2 2 3" xfId="55645"/>
    <cellStyle name="Total 4 4 5 2 2 4" xfId="55646"/>
    <cellStyle name="Total 4 4 5 2 3" xfId="55647"/>
    <cellStyle name="Total 4 4 5 2 4" xfId="55648"/>
    <cellStyle name="Total 4 4 5 2 5" xfId="55649"/>
    <cellStyle name="Total 4 4 5 3" xfId="55650"/>
    <cellStyle name="Total 4 4 5 3 2" xfId="55651"/>
    <cellStyle name="Total 4 4 5 3 2 2" xfId="55652"/>
    <cellStyle name="Total 4 4 5 3 2 3" xfId="55653"/>
    <cellStyle name="Total 4 4 5 3 2 4" xfId="55654"/>
    <cellStyle name="Total 4 4 5 3 3" xfId="55655"/>
    <cellStyle name="Total 4 4 5 3 3 2" xfId="55656"/>
    <cellStyle name="Total 4 4 5 3 3 3" xfId="55657"/>
    <cellStyle name="Total 4 4 5 3 3 4" xfId="55658"/>
    <cellStyle name="Total 4 4 5 3 4" xfId="55659"/>
    <cellStyle name="Total 4 4 5 3 5" xfId="55660"/>
    <cellStyle name="Total 4 4 5 3 6" xfId="55661"/>
    <cellStyle name="Total 4 4 5 4" xfId="55662"/>
    <cellStyle name="Total 4 4 5 5" xfId="55663"/>
    <cellStyle name="Total 4 4 6" xfId="55664"/>
    <cellStyle name="Total 4 4 6 2" xfId="55665"/>
    <cellStyle name="Total 4 4 6 2 2" xfId="55666"/>
    <cellStyle name="Total 4 4 6 2 2 2" xfId="55667"/>
    <cellStyle name="Total 4 4 6 2 2 3" xfId="55668"/>
    <cellStyle name="Total 4 4 6 2 2 4" xfId="55669"/>
    <cellStyle name="Total 4 4 6 2 3" xfId="55670"/>
    <cellStyle name="Total 4 4 6 2 4" xfId="55671"/>
    <cellStyle name="Total 4 4 6 2 5" xfId="55672"/>
    <cellStyle name="Total 4 4 6 3" xfId="55673"/>
    <cellStyle name="Total 4 4 6 3 2" xfId="55674"/>
    <cellStyle name="Total 4 4 6 3 2 2" xfId="55675"/>
    <cellStyle name="Total 4 4 6 3 2 3" xfId="55676"/>
    <cellStyle name="Total 4 4 6 3 2 4" xfId="55677"/>
    <cellStyle name="Total 4 4 6 3 3" xfId="55678"/>
    <cellStyle name="Total 4 4 6 3 3 2" xfId="55679"/>
    <cellStyle name="Total 4 4 6 3 3 3" xfId="55680"/>
    <cellStyle name="Total 4 4 6 3 3 4" xfId="55681"/>
    <cellStyle name="Total 4 4 6 3 4" xfId="55682"/>
    <cellStyle name="Total 4 4 6 3 5" xfId="55683"/>
    <cellStyle name="Total 4 4 6 3 6" xfId="55684"/>
    <cellStyle name="Total 4 4 6 4" xfId="55685"/>
    <cellStyle name="Total 4 4 6 5" xfId="55686"/>
    <cellStyle name="Total 4 4 7" xfId="55687"/>
    <cellStyle name="Total 4 4 7 2" xfId="55688"/>
    <cellStyle name="Total 4 4 7 2 2" xfId="55689"/>
    <cellStyle name="Total 4 4 7 2 2 2" xfId="55690"/>
    <cellStyle name="Total 4 4 7 2 2 3" xfId="55691"/>
    <cellStyle name="Total 4 4 7 2 2 4" xfId="55692"/>
    <cellStyle name="Total 4 4 7 2 3" xfId="55693"/>
    <cellStyle name="Total 4 4 7 2 4" xfId="55694"/>
    <cellStyle name="Total 4 4 7 2 5" xfId="55695"/>
    <cellStyle name="Total 4 4 7 3" xfId="55696"/>
    <cellStyle name="Total 4 4 7 3 2" xfId="55697"/>
    <cellStyle name="Total 4 4 7 3 2 2" xfId="55698"/>
    <cellStyle name="Total 4 4 7 3 2 3" xfId="55699"/>
    <cellStyle name="Total 4 4 7 3 2 4" xfId="55700"/>
    <cellStyle name="Total 4 4 7 3 3" xfId="55701"/>
    <cellStyle name="Total 4 4 7 3 3 2" xfId="55702"/>
    <cellStyle name="Total 4 4 7 3 3 3" xfId="55703"/>
    <cellStyle name="Total 4 4 7 3 3 4" xfId="55704"/>
    <cellStyle name="Total 4 4 7 3 4" xfId="55705"/>
    <cellStyle name="Total 4 4 7 3 5" xfId="55706"/>
    <cellStyle name="Total 4 4 7 3 6" xfId="55707"/>
    <cellStyle name="Total 4 4 7 4" xfId="55708"/>
    <cellStyle name="Total 4 4 7 5" xfId="55709"/>
    <cellStyle name="Total 4 4 8" xfId="55710"/>
    <cellStyle name="Total 4 4 8 2" xfId="55711"/>
    <cellStyle name="Total 4 4 8 2 2" xfId="55712"/>
    <cellStyle name="Total 4 4 8 2 2 2" xfId="55713"/>
    <cellStyle name="Total 4 4 8 2 2 3" xfId="55714"/>
    <cellStyle name="Total 4 4 8 2 2 4" xfId="55715"/>
    <cellStyle name="Total 4 4 8 2 3" xfId="55716"/>
    <cellStyle name="Total 4 4 8 2 4" xfId="55717"/>
    <cellStyle name="Total 4 4 8 2 5" xfId="55718"/>
    <cellStyle name="Total 4 4 8 3" xfId="55719"/>
    <cellStyle name="Total 4 4 8 3 2" xfId="55720"/>
    <cellStyle name="Total 4 4 8 3 2 2" xfId="55721"/>
    <cellStyle name="Total 4 4 8 3 2 3" xfId="55722"/>
    <cellStyle name="Total 4 4 8 3 2 4" xfId="55723"/>
    <cellStyle name="Total 4 4 8 3 3" xfId="55724"/>
    <cellStyle name="Total 4 4 8 3 3 2" xfId="55725"/>
    <cellStyle name="Total 4 4 8 3 3 3" xfId="55726"/>
    <cellStyle name="Total 4 4 8 3 3 4" xfId="55727"/>
    <cellStyle name="Total 4 4 8 3 4" xfId="55728"/>
    <cellStyle name="Total 4 4 8 3 5" xfId="55729"/>
    <cellStyle name="Total 4 4 8 3 6" xfId="55730"/>
    <cellStyle name="Total 4 4 8 4" xfId="55731"/>
    <cellStyle name="Total 4 4 8 5" xfId="55732"/>
    <cellStyle name="Total 4 4 9" xfId="55733"/>
    <cellStyle name="Total 4 4 9 2" xfId="55734"/>
    <cellStyle name="Total 4 4 9 2 2" xfId="55735"/>
    <cellStyle name="Total 4 4 9 2 2 2" xfId="55736"/>
    <cellStyle name="Total 4 4 9 2 2 3" xfId="55737"/>
    <cellStyle name="Total 4 4 9 2 2 4" xfId="55738"/>
    <cellStyle name="Total 4 4 9 2 3" xfId="55739"/>
    <cellStyle name="Total 4 4 9 2 4" xfId="55740"/>
    <cellStyle name="Total 4 4 9 2 5" xfId="55741"/>
    <cellStyle name="Total 4 4 9 3" xfId="55742"/>
    <cellStyle name="Total 4 4 9 3 2" xfId="55743"/>
    <cellStyle name="Total 4 4 9 3 2 2" xfId="55744"/>
    <cellStyle name="Total 4 4 9 3 2 3" xfId="55745"/>
    <cellStyle name="Total 4 4 9 3 2 4" xfId="55746"/>
    <cellStyle name="Total 4 4 9 3 3" xfId="55747"/>
    <cellStyle name="Total 4 4 9 3 3 2" xfId="55748"/>
    <cellStyle name="Total 4 4 9 3 3 3" xfId="55749"/>
    <cellStyle name="Total 4 4 9 3 3 4" xfId="55750"/>
    <cellStyle name="Total 4 4 9 3 4" xfId="55751"/>
    <cellStyle name="Total 4 4 9 3 5" xfId="55752"/>
    <cellStyle name="Total 4 4 9 3 6" xfId="55753"/>
    <cellStyle name="Total 4 4 9 4" xfId="55754"/>
    <cellStyle name="Total 4 4 9 5" xfId="55755"/>
    <cellStyle name="Total 4 5" xfId="55756"/>
    <cellStyle name="Total 4 5 2" xfId="55757"/>
    <cellStyle name="Total 4 5 2 2" xfId="55758"/>
    <cellStyle name="Total 4 5 2 2 2" xfId="55759"/>
    <cellStyle name="Total 4 5 2 2 3" xfId="55760"/>
    <cellStyle name="Total 4 5 2 2 4" xfId="55761"/>
    <cellStyle name="Total 4 5 2 3" xfId="55762"/>
    <cellStyle name="Total 4 5 2 4" xfId="55763"/>
    <cellStyle name="Total 4 5 2 5" xfId="55764"/>
    <cellStyle name="Total 4 5 3" xfId="55765"/>
    <cellStyle name="Total 4 5 3 2" xfId="55766"/>
    <cellStyle name="Total 4 5 3 2 2" xfId="55767"/>
    <cellStyle name="Total 4 5 3 2 3" xfId="55768"/>
    <cellStyle name="Total 4 5 3 2 4" xfId="55769"/>
    <cellStyle name="Total 4 5 3 3" xfId="55770"/>
    <cellStyle name="Total 4 5 3 3 2" xfId="55771"/>
    <cellStyle name="Total 4 5 3 3 3" xfId="55772"/>
    <cellStyle name="Total 4 5 3 3 4" xfId="55773"/>
    <cellStyle name="Total 4 5 3 4" xfId="55774"/>
    <cellStyle name="Total 4 5 3 5" xfId="55775"/>
    <cellStyle name="Total 4 5 3 6" xfId="55776"/>
    <cellStyle name="Total 4 5 4" xfId="55777"/>
    <cellStyle name="Total 4 5 5" xfId="55778"/>
    <cellStyle name="Total 4 6" xfId="55779"/>
    <cellStyle name="Total 4 6 2" xfId="55780"/>
    <cellStyle name="Total 4 6 2 2" xfId="55781"/>
    <cellStyle name="Total 4 6 2 2 2" xfId="55782"/>
    <cellStyle name="Total 4 6 2 2 3" xfId="55783"/>
    <cellStyle name="Total 4 6 2 2 4" xfId="55784"/>
    <cellStyle name="Total 4 6 2 3" xfId="55785"/>
    <cellStyle name="Total 4 6 2 3 2" xfId="55786"/>
    <cellStyle name="Total 4 6 2 3 3" xfId="55787"/>
    <cellStyle name="Total 4 6 2 3 4" xfId="55788"/>
    <cellStyle name="Total 4 6 2 4" xfId="55789"/>
    <cellStyle name="Total 4 6 2 5" xfId="55790"/>
    <cellStyle name="Total 4 6 2 6" xfId="55791"/>
    <cellStyle name="Total 4 6 3" xfId="55792"/>
    <cellStyle name="Total 4 6 3 2" xfId="55793"/>
    <cellStyle name="Total 4 6 3 2 2" xfId="55794"/>
    <cellStyle name="Total 4 6 3 2 3" xfId="55795"/>
    <cellStyle name="Total 4 6 3 2 4" xfId="55796"/>
    <cellStyle name="Total 4 6 3 3" xfId="55797"/>
    <cellStyle name="Total 4 6 3 3 2" xfId="55798"/>
    <cellStyle name="Total 4 6 3 3 3" xfId="55799"/>
    <cellStyle name="Total 4 6 3 3 4" xfId="55800"/>
    <cellStyle name="Total 4 6 3 4" xfId="55801"/>
    <cellStyle name="Total 4 6 3 5" xfId="55802"/>
    <cellStyle name="Total 4 6 3 6" xfId="55803"/>
    <cellStyle name="Total 4 6 4" xfId="55804"/>
    <cellStyle name="Total 4 6 5" xfId="55805"/>
    <cellStyle name="Total 4 6 6" xfId="55806"/>
    <cellStyle name="Total 4 7" xfId="55807"/>
    <cellStyle name="Total 4 8" xfId="55808"/>
    <cellStyle name="Total 5" xfId="55809"/>
    <cellStyle name="Total 5 2" xfId="55810"/>
    <cellStyle name="Total 5 2 2" xfId="55811"/>
    <cellStyle name="Total 5 2 2 10" xfId="55812"/>
    <cellStyle name="Total 5 2 2 10 2" xfId="55813"/>
    <cellStyle name="Total 5 2 2 10 2 2" xfId="55814"/>
    <cellStyle name="Total 5 2 2 10 2 2 2" xfId="55815"/>
    <cellStyle name="Total 5 2 2 10 2 2 3" xfId="55816"/>
    <cellStyle name="Total 5 2 2 10 2 2 4" xfId="55817"/>
    <cellStyle name="Total 5 2 2 10 2 3" xfId="55818"/>
    <cellStyle name="Total 5 2 2 10 2 4" xfId="55819"/>
    <cellStyle name="Total 5 2 2 10 2 5" xfId="55820"/>
    <cellStyle name="Total 5 2 2 10 3" xfId="55821"/>
    <cellStyle name="Total 5 2 2 10 3 2" xfId="55822"/>
    <cellStyle name="Total 5 2 2 10 3 2 2" xfId="55823"/>
    <cellStyle name="Total 5 2 2 10 3 2 3" xfId="55824"/>
    <cellStyle name="Total 5 2 2 10 3 2 4" xfId="55825"/>
    <cellStyle name="Total 5 2 2 10 3 3" xfId="55826"/>
    <cellStyle name="Total 5 2 2 10 3 3 2" xfId="55827"/>
    <cellStyle name="Total 5 2 2 10 3 3 3" xfId="55828"/>
    <cellStyle name="Total 5 2 2 10 3 3 4" xfId="55829"/>
    <cellStyle name="Total 5 2 2 10 3 4" xfId="55830"/>
    <cellStyle name="Total 5 2 2 10 3 5" xfId="55831"/>
    <cellStyle name="Total 5 2 2 10 3 6" xfId="55832"/>
    <cellStyle name="Total 5 2 2 10 4" xfId="55833"/>
    <cellStyle name="Total 5 2 2 10 5" xfId="55834"/>
    <cellStyle name="Total 5 2 2 11" xfId="55835"/>
    <cellStyle name="Total 5 2 2 11 2" xfId="55836"/>
    <cellStyle name="Total 5 2 2 11 2 2" xfId="55837"/>
    <cellStyle name="Total 5 2 2 11 2 2 2" xfId="55838"/>
    <cellStyle name="Total 5 2 2 11 2 2 3" xfId="55839"/>
    <cellStyle name="Total 5 2 2 11 2 2 4" xfId="55840"/>
    <cellStyle name="Total 5 2 2 11 2 3" xfId="55841"/>
    <cellStyle name="Total 5 2 2 11 2 4" xfId="55842"/>
    <cellStyle name="Total 5 2 2 11 2 5" xfId="55843"/>
    <cellStyle name="Total 5 2 2 11 3" xfId="55844"/>
    <cellStyle name="Total 5 2 2 11 3 2" xfId="55845"/>
    <cellStyle name="Total 5 2 2 11 3 2 2" xfId="55846"/>
    <cellStyle name="Total 5 2 2 11 3 2 3" xfId="55847"/>
    <cellStyle name="Total 5 2 2 11 3 2 4" xfId="55848"/>
    <cellStyle name="Total 5 2 2 11 3 3" xfId="55849"/>
    <cellStyle name="Total 5 2 2 11 3 3 2" xfId="55850"/>
    <cellStyle name="Total 5 2 2 11 3 3 3" xfId="55851"/>
    <cellStyle name="Total 5 2 2 11 3 3 4" xfId="55852"/>
    <cellStyle name="Total 5 2 2 11 3 4" xfId="55853"/>
    <cellStyle name="Total 5 2 2 11 3 5" xfId="55854"/>
    <cellStyle name="Total 5 2 2 11 3 6" xfId="55855"/>
    <cellStyle name="Total 5 2 2 11 4" xfId="55856"/>
    <cellStyle name="Total 5 2 2 11 5" xfId="55857"/>
    <cellStyle name="Total 5 2 2 12" xfId="55858"/>
    <cellStyle name="Total 5 2 2 12 2" xfId="55859"/>
    <cellStyle name="Total 5 2 2 12 2 2" xfId="55860"/>
    <cellStyle name="Total 5 2 2 12 2 2 2" xfId="55861"/>
    <cellStyle name="Total 5 2 2 12 2 2 3" xfId="55862"/>
    <cellStyle name="Total 5 2 2 12 2 2 4" xfId="55863"/>
    <cellStyle name="Total 5 2 2 12 2 3" xfId="55864"/>
    <cellStyle name="Total 5 2 2 12 2 3 2" xfId="55865"/>
    <cellStyle name="Total 5 2 2 12 2 3 3" xfId="55866"/>
    <cellStyle name="Total 5 2 2 12 2 3 4" xfId="55867"/>
    <cellStyle name="Total 5 2 2 12 2 4" xfId="55868"/>
    <cellStyle name="Total 5 2 2 12 2 5" xfId="55869"/>
    <cellStyle name="Total 5 2 2 12 2 6" xfId="55870"/>
    <cellStyle name="Total 5 2 2 12 3" xfId="55871"/>
    <cellStyle name="Total 5 2 2 12 3 2" xfId="55872"/>
    <cellStyle name="Total 5 2 2 12 3 2 2" xfId="55873"/>
    <cellStyle name="Total 5 2 2 12 3 2 3" xfId="55874"/>
    <cellStyle name="Total 5 2 2 12 3 2 4" xfId="55875"/>
    <cellStyle name="Total 5 2 2 12 3 3" xfId="55876"/>
    <cellStyle name="Total 5 2 2 12 3 3 2" xfId="55877"/>
    <cellStyle name="Total 5 2 2 12 3 3 3" xfId="55878"/>
    <cellStyle name="Total 5 2 2 12 3 3 4" xfId="55879"/>
    <cellStyle name="Total 5 2 2 12 3 4" xfId="55880"/>
    <cellStyle name="Total 5 2 2 12 3 5" xfId="55881"/>
    <cellStyle name="Total 5 2 2 12 3 6" xfId="55882"/>
    <cellStyle name="Total 5 2 2 12 4" xfId="55883"/>
    <cellStyle name="Total 5 2 2 12 5" xfId="55884"/>
    <cellStyle name="Total 5 2 2 12 6" xfId="55885"/>
    <cellStyle name="Total 5 2 2 13" xfId="55886"/>
    <cellStyle name="Total 5 2 2 14" xfId="55887"/>
    <cellStyle name="Total 5 2 2 2" xfId="55888"/>
    <cellStyle name="Total 5 2 2 2 2" xfId="55889"/>
    <cellStyle name="Total 5 2 2 2 2 2" xfId="55890"/>
    <cellStyle name="Total 5 2 2 2 2 2 2" xfId="55891"/>
    <cellStyle name="Total 5 2 2 2 2 2 2 2" xfId="55892"/>
    <cellStyle name="Total 5 2 2 2 2 2 2 3" xfId="55893"/>
    <cellStyle name="Total 5 2 2 2 2 2 2 4" xfId="55894"/>
    <cellStyle name="Total 5 2 2 2 2 2 3" xfId="55895"/>
    <cellStyle name="Total 5 2 2 2 2 2 3 2" xfId="55896"/>
    <cellStyle name="Total 5 2 2 2 2 2 3 3" xfId="55897"/>
    <cellStyle name="Total 5 2 2 2 2 2 3 4" xfId="55898"/>
    <cellStyle name="Total 5 2 2 2 2 2 4" xfId="55899"/>
    <cellStyle name="Total 5 2 2 2 2 2 5" xfId="55900"/>
    <cellStyle name="Total 5 2 2 2 2 2 6" xfId="55901"/>
    <cellStyle name="Total 5 2 2 2 2 3" xfId="55902"/>
    <cellStyle name="Total 5 2 2 2 2 3 2" xfId="55903"/>
    <cellStyle name="Total 5 2 2 2 2 3 2 2" xfId="55904"/>
    <cellStyle name="Total 5 2 2 2 2 3 2 3" xfId="55905"/>
    <cellStyle name="Total 5 2 2 2 2 3 2 4" xfId="55906"/>
    <cellStyle name="Total 5 2 2 2 2 3 3" xfId="55907"/>
    <cellStyle name="Total 5 2 2 2 2 3 3 2" xfId="55908"/>
    <cellStyle name="Total 5 2 2 2 2 3 3 3" xfId="55909"/>
    <cellStyle name="Total 5 2 2 2 2 3 3 4" xfId="55910"/>
    <cellStyle name="Total 5 2 2 2 2 3 4" xfId="55911"/>
    <cellStyle name="Total 5 2 2 2 2 3 5" xfId="55912"/>
    <cellStyle name="Total 5 2 2 2 2 3 6" xfId="55913"/>
    <cellStyle name="Total 5 2 2 2 2 4" xfId="55914"/>
    <cellStyle name="Total 5 2 2 2 2 5" xfId="55915"/>
    <cellStyle name="Total 5 2 2 2 2 6" xfId="55916"/>
    <cellStyle name="Total 5 2 2 2 3" xfId="55917"/>
    <cellStyle name="Total 5 2 2 2 4" xfId="55918"/>
    <cellStyle name="Total 5 2 2 3" xfId="55919"/>
    <cellStyle name="Total 5 2 2 3 2" xfId="55920"/>
    <cellStyle name="Total 5 2 2 3 2 2" xfId="55921"/>
    <cellStyle name="Total 5 2 2 3 2 2 2" xfId="55922"/>
    <cellStyle name="Total 5 2 2 3 2 2 2 2" xfId="55923"/>
    <cellStyle name="Total 5 2 2 3 2 2 2 3" xfId="55924"/>
    <cellStyle name="Total 5 2 2 3 2 2 2 4" xfId="55925"/>
    <cellStyle name="Total 5 2 2 3 2 2 3" xfId="55926"/>
    <cellStyle name="Total 5 2 2 3 2 2 3 2" xfId="55927"/>
    <cellStyle name="Total 5 2 2 3 2 2 3 3" xfId="55928"/>
    <cellStyle name="Total 5 2 2 3 2 2 3 4" xfId="55929"/>
    <cellStyle name="Total 5 2 2 3 2 2 4" xfId="55930"/>
    <cellStyle name="Total 5 2 2 3 2 2 5" xfId="55931"/>
    <cellStyle name="Total 5 2 2 3 2 2 6" xfId="55932"/>
    <cellStyle name="Total 5 2 2 3 2 3" xfId="55933"/>
    <cellStyle name="Total 5 2 2 3 2 3 2" xfId="55934"/>
    <cellStyle name="Total 5 2 2 3 2 3 2 2" xfId="55935"/>
    <cellStyle name="Total 5 2 2 3 2 3 2 3" xfId="55936"/>
    <cellStyle name="Total 5 2 2 3 2 3 2 4" xfId="55937"/>
    <cellStyle name="Total 5 2 2 3 2 3 3" xfId="55938"/>
    <cellStyle name="Total 5 2 2 3 2 3 3 2" xfId="55939"/>
    <cellStyle name="Total 5 2 2 3 2 3 3 3" xfId="55940"/>
    <cellStyle name="Total 5 2 2 3 2 3 3 4" xfId="55941"/>
    <cellStyle name="Total 5 2 2 3 2 3 4" xfId="55942"/>
    <cellStyle name="Total 5 2 2 3 2 3 5" xfId="55943"/>
    <cellStyle name="Total 5 2 2 3 2 3 6" xfId="55944"/>
    <cellStyle name="Total 5 2 2 3 2 4" xfId="55945"/>
    <cellStyle name="Total 5 2 2 3 2 5" xfId="55946"/>
    <cellStyle name="Total 5 2 2 3 2 6" xfId="55947"/>
    <cellStyle name="Total 5 2 2 3 3" xfId="55948"/>
    <cellStyle name="Total 5 2 2 3 4" xfId="55949"/>
    <cellStyle name="Total 5 2 2 4" xfId="55950"/>
    <cellStyle name="Total 5 2 2 4 2" xfId="55951"/>
    <cellStyle name="Total 5 2 2 4 2 2" xfId="55952"/>
    <cellStyle name="Total 5 2 2 4 2 2 2" xfId="55953"/>
    <cellStyle name="Total 5 2 2 4 2 2 2 2" xfId="55954"/>
    <cellStyle name="Total 5 2 2 4 2 2 2 3" xfId="55955"/>
    <cellStyle name="Total 5 2 2 4 2 2 2 4" xfId="55956"/>
    <cellStyle name="Total 5 2 2 4 2 2 3" xfId="55957"/>
    <cellStyle name="Total 5 2 2 4 2 2 3 2" xfId="55958"/>
    <cellStyle name="Total 5 2 2 4 2 2 3 3" xfId="55959"/>
    <cellStyle name="Total 5 2 2 4 2 2 3 4" xfId="55960"/>
    <cellStyle name="Total 5 2 2 4 2 2 4" xfId="55961"/>
    <cellStyle name="Total 5 2 2 4 2 2 5" xfId="55962"/>
    <cellStyle name="Total 5 2 2 4 2 2 6" xfId="55963"/>
    <cellStyle name="Total 5 2 2 4 2 3" xfId="55964"/>
    <cellStyle name="Total 5 2 2 4 2 3 2" xfId="55965"/>
    <cellStyle name="Total 5 2 2 4 2 3 2 2" xfId="55966"/>
    <cellStyle name="Total 5 2 2 4 2 3 2 3" xfId="55967"/>
    <cellStyle name="Total 5 2 2 4 2 3 2 4" xfId="55968"/>
    <cellStyle name="Total 5 2 2 4 2 3 3" xfId="55969"/>
    <cellStyle name="Total 5 2 2 4 2 3 3 2" xfId="55970"/>
    <cellStyle name="Total 5 2 2 4 2 3 3 3" xfId="55971"/>
    <cellStyle name="Total 5 2 2 4 2 3 3 4" xfId="55972"/>
    <cellStyle name="Total 5 2 2 4 2 3 4" xfId="55973"/>
    <cellStyle name="Total 5 2 2 4 2 3 5" xfId="55974"/>
    <cellStyle name="Total 5 2 2 4 2 3 6" xfId="55975"/>
    <cellStyle name="Total 5 2 2 4 2 4" xfId="55976"/>
    <cellStyle name="Total 5 2 2 4 2 5" xfId="55977"/>
    <cellStyle name="Total 5 2 2 4 2 6" xfId="55978"/>
    <cellStyle name="Total 5 2 2 4 3" xfId="55979"/>
    <cellStyle name="Total 5 2 2 4 4" xfId="55980"/>
    <cellStyle name="Total 5 2 2 5" xfId="55981"/>
    <cellStyle name="Total 5 2 2 5 2" xfId="55982"/>
    <cellStyle name="Total 5 2 2 5 2 2" xfId="55983"/>
    <cellStyle name="Total 5 2 2 5 2 2 2" xfId="55984"/>
    <cellStyle name="Total 5 2 2 5 2 2 3" xfId="55985"/>
    <cellStyle name="Total 5 2 2 5 2 2 4" xfId="55986"/>
    <cellStyle name="Total 5 2 2 5 2 3" xfId="55987"/>
    <cellStyle name="Total 5 2 2 5 2 4" xfId="55988"/>
    <cellStyle name="Total 5 2 2 5 2 5" xfId="55989"/>
    <cellStyle name="Total 5 2 2 5 3" xfId="55990"/>
    <cellStyle name="Total 5 2 2 5 3 2" xfId="55991"/>
    <cellStyle name="Total 5 2 2 5 3 2 2" xfId="55992"/>
    <cellStyle name="Total 5 2 2 5 3 2 3" xfId="55993"/>
    <cellStyle name="Total 5 2 2 5 3 2 4" xfId="55994"/>
    <cellStyle name="Total 5 2 2 5 3 3" xfId="55995"/>
    <cellStyle name="Total 5 2 2 5 3 3 2" xfId="55996"/>
    <cellStyle name="Total 5 2 2 5 3 3 3" xfId="55997"/>
    <cellStyle name="Total 5 2 2 5 3 3 4" xfId="55998"/>
    <cellStyle name="Total 5 2 2 5 3 4" xfId="55999"/>
    <cellStyle name="Total 5 2 2 5 3 5" xfId="56000"/>
    <cellStyle name="Total 5 2 2 5 3 6" xfId="56001"/>
    <cellStyle name="Total 5 2 2 5 4" xfId="56002"/>
    <cellStyle name="Total 5 2 2 5 5" xfId="56003"/>
    <cellStyle name="Total 5 2 2 6" xfId="56004"/>
    <cellStyle name="Total 5 2 2 6 2" xfId="56005"/>
    <cellStyle name="Total 5 2 2 6 2 2" xfId="56006"/>
    <cellStyle name="Total 5 2 2 6 2 2 2" xfId="56007"/>
    <cellStyle name="Total 5 2 2 6 2 2 3" xfId="56008"/>
    <cellStyle name="Total 5 2 2 6 2 2 4" xfId="56009"/>
    <cellStyle name="Total 5 2 2 6 2 3" xfId="56010"/>
    <cellStyle name="Total 5 2 2 6 2 4" xfId="56011"/>
    <cellStyle name="Total 5 2 2 6 2 5" xfId="56012"/>
    <cellStyle name="Total 5 2 2 6 3" xfId="56013"/>
    <cellStyle name="Total 5 2 2 6 3 2" xfId="56014"/>
    <cellStyle name="Total 5 2 2 6 3 2 2" xfId="56015"/>
    <cellStyle name="Total 5 2 2 6 3 2 3" xfId="56016"/>
    <cellStyle name="Total 5 2 2 6 3 2 4" xfId="56017"/>
    <cellStyle name="Total 5 2 2 6 3 3" xfId="56018"/>
    <cellStyle name="Total 5 2 2 6 3 3 2" xfId="56019"/>
    <cellStyle name="Total 5 2 2 6 3 3 3" xfId="56020"/>
    <cellStyle name="Total 5 2 2 6 3 3 4" xfId="56021"/>
    <cellStyle name="Total 5 2 2 6 3 4" xfId="56022"/>
    <cellStyle name="Total 5 2 2 6 3 5" xfId="56023"/>
    <cellStyle name="Total 5 2 2 6 3 6" xfId="56024"/>
    <cellStyle name="Total 5 2 2 6 4" xfId="56025"/>
    <cellStyle name="Total 5 2 2 6 5" xfId="56026"/>
    <cellStyle name="Total 5 2 2 7" xfId="56027"/>
    <cellStyle name="Total 5 2 2 7 2" xfId="56028"/>
    <cellStyle name="Total 5 2 2 7 2 2" xfId="56029"/>
    <cellStyle name="Total 5 2 2 7 2 2 2" xfId="56030"/>
    <cellStyle name="Total 5 2 2 7 2 2 3" xfId="56031"/>
    <cellStyle name="Total 5 2 2 7 2 2 4" xfId="56032"/>
    <cellStyle name="Total 5 2 2 7 2 3" xfId="56033"/>
    <cellStyle name="Total 5 2 2 7 2 4" xfId="56034"/>
    <cellStyle name="Total 5 2 2 7 2 5" xfId="56035"/>
    <cellStyle name="Total 5 2 2 7 3" xfId="56036"/>
    <cellStyle name="Total 5 2 2 7 3 2" xfId="56037"/>
    <cellStyle name="Total 5 2 2 7 3 2 2" xfId="56038"/>
    <cellStyle name="Total 5 2 2 7 3 2 3" xfId="56039"/>
    <cellStyle name="Total 5 2 2 7 3 2 4" xfId="56040"/>
    <cellStyle name="Total 5 2 2 7 3 3" xfId="56041"/>
    <cellStyle name="Total 5 2 2 7 3 3 2" xfId="56042"/>
    <cellStyle name="Total 5 2 2 7 3 3 3" xfId="56043"/>
    <cellStyle name="Total 5 2 2 7 3 3 4" xfId="56044"/>
    <cellStyle name="Total 5 2 2 7 3 4" xfId="56045"/>
    <cellStyle name="Total 5 2 2 7 3 5" xfId="56046"/>
    <cellStyle name="Total 5 2 2 7 3 6" xfId="56047"/>
    <cellStyle name="Total 5 2 2 7 4" xfId="56048"/>
    <cellStyle name="Total 5 2 2 7 5" xfId="56049"/>
    <cellStyle name="Total 5 2 2 8" xfId="56050"/>
    <cellStyle name="Total 5 2 2 8 2" xfId="56051"/>
    <cellStyle name="Total 5 2 2 8 2 2" xfId="56052"/>
    <cellStyle name="Total 5 2 2 8 2 2 2" xfId="56053"/>
    <cellStyle name="Total 5 2 2 8 2 2 3" xfId="56054"/>
    <cellStyle name="Total 5 2 2 8 2 2 4" xfId="56055"/>
    <cellStyle name="Total 5 2 2 8 2 3" xfId="56056"/>
    <cellStyle name="Total 5 2 2 8 2 4" xfId="56057"/>
    <cellStyle name="Total 5 2 2 8 2 5" xfId="56058"/>
    <cellStyle name="Total 5 2 2 8 3" xfId="56059"/>
    <cellStyle name="Total 5 2 2 8 3 2" xfId="56060"/>
    <cellStyle name="Total 5 2 2 8 3 2 2" xfId="56061"/>
    <cellStyle name="Total 5 2 2 8 3 2 3" xfId="56062"/>
    <cellStyle name="Total 5 2 2 8 3 2 4" xfId="56063"/>
    <cellStyle name="Total 5 2 2 8 3 3" xfId="56064"/>
    <cellStyle name="Total 5 2 2 8 3 3 2" xfId="56065"/>
    <cellStyle name="Total 5 2 2 8 3 3 3" xfId="56066"/>
    <cellStyle name="Total 5 2 2 8 3 3 4" xfId="56067"/>
    <cellStyle name="Total 5 2 2 8 3 4" xfId="56068"/>
    <cellStyle name="Total 5 2 2 8 3 5" xfId="56069"/>
    <cellStyle name="Total 5 2 2 8 3 6" xfId="56070"/>
    <cellStyle name="Total 5 2 2 8 4" xfId="56071"/>
    <cellStyle name="Total 5 2 2 8 5" xfId="56072"/>
    <cellStyle name="Total 5 2 2 9" xfId="56073"/>
    <cellStyle name="Total 5 2 2 9 2" xfId="56074"/>
    <cellStyle name="Total 5 2 2 9 2 2" xfId="56075"/>
    <cellStyle name="Total 5 2 2 9 2 2 2" xfId="56076"/>
    <cellStyle name="Total 5 2 2 9 2 2 3" xfId="56077"/>
    <cellStyle name="Total 5 2 2 9 2 2 4" xfId="56078"/>
    <cellStyle name="Total 5 2 2 9 2 3" xfId="56079"/>
    <cellStyle name="Total 5 2 2 9 2 4" xfId="56080"/>
    <cellStyle name="Total 5 2 2 9 2 5" xfId="56081"/>
    <cellStyle name="Total 5 2 2 9 3" xfId="56082"/>
    <cellStyle name="Total 5 2 2 9 3 2" xfId="56083"/>
    <cellStyle name="Total 5 2 2 9 3 2 2" xfId="56084"/>
    <cellStyle name="Total 5 2 2 9 3 2 3" xfId="56085"/>
    <cellStyle name="Total 5 2 2 9 3 2 4" xfId="56086"/>
    <cellStyle name="Total 5 2 2 9 3 3" xfId="56087"/>
    <cellStyle name="Total 5 2 2 9 3 3 2" xfId="56088"/>
    <cellStyle name="Total 5 2 2 9 3 3 3" xfId="56089"/>
    <cellStyle name="Total 5 2 2 9 3 3 4" xfId="56090"/>
    <cellStyle name="Total 5 2 2 9 3 4" xfId="56091"/>
    <cellStyle name="Total 5 2 2 9 3 5" xfId="56092"/>
    <cellStyle name="Total 5 2 2 9 3 6" xfId="56093"/>
    <cellStyle name="Total 5 2 2 9 4" xfId="56094"/>
    <cellStyle name="Total 5 2 2 9 5" xfId="56095"/>
    <cellStyle name="Total 5 2 3" xfId="56096"/>
    <cellStyle name="Total 5 2 3 2" xfId="56097"/>
    <cellStyle name="Total 5 2 3 2 2" xfId="56098"/>
    <cellStyle name="Total 5 2 3 2 2 2" xfId="56099"/>
    <cellStyle name="Total 5 2 3 2 2 3" xfId="56100"/>
    <cellStyle name="Total 5 2 3 2 2 4" xfId="56101"/>
    <cellStyle name="Total 5 2 3 2 3" xfId="56102"/>
    <cellStyle name="Total 5 2 3 2 4" xfId="56103"/>
    <cellStyle name="Total 5 2 3 2 5" xfId="56104"/>
    <cellStyle name="Total 5 2 3 3" xfId="56105"/>
    <cellStyle name="Total 5 2 3 3 2" xfId="56106"/>
    <cellStyle name="Total 5 2 3 3 2 2" xfId="56107"/>
    <cellStyle name="Total 5 2 3 3 2 3" xfId="56108"/>
    <cellStyle name="Total 5 2 3 3 2 4" xfId="56109"/>
    <cellStyle name="Total 5 2 3 3 3" xfId="56110"/>
    <cellStyle name="Total 5 2 3 3 3 2" xfId="56111"/>
    <cellStyle name="Total 5 2 3 3 3 3" xfId="56112"/>
    <cellStyle name="Total 5 2 3 3 3 4" xfId="56113"/>
    <cellStyle name="Total 5 2 3 3 4" xfId="56114"/>
    <cellStyle name="Total 5 2 3 3 5" xfId="56115"/>
    <cellStyle name="Total 5 2 3 3 6" xfId="56116"/>
    <cellStyle name="Total 5 2 3 4" xfId="56117"/>
    <cellStyle name="Total 5 2 3 5" xfId="56118"/>
    <cellStyle name="Total 5 2 4" xfId="56119"/>
    <cellStyle name="Total 5 2 4 2" xfId="56120"/>
    <cellStyle name="Total 5 2 4 2 2" xfId="56121"/>
    <cellStyle name="Total 5 2 4 2 2 2" xfId="56122"/>
    <cellStyle name="Total 5 2 4 2 2 3" xfId="56123"/>
    <cellStyle name="Total 5 2 4 2 2 4" xfId="56124"/>
    <cellStyle name="Total 5 2 4 2 3" xfId="56125"/>
    <cellStyle name="Total 5 2 4 2 3 2" xfId="56126"/>
    <cellStyle name="Total 5 2 4 2 3 3" xfId="56127"/>
    <cellStyle name="Total 5 2 4 2 3 4" xfId="56128"/>
    <cellStyle name="Total 5 2 4 2 4" xfId="56129"/>
    <cellStyle name="Total 5 2 4 2 5" xfId="56130"/>
    <cellStyle name="Total 5 2 4 2 6" xfId="56131"/>
    <cellStyle name="Total 5 2 4 3" xfId="56132"/>
    <cellStyle name="Total 5 2 4 3 2" xfId="56133"/>
    <cellStyle name="Total 5 2 4 3 2 2" xfId="56134"/>
    <cellStyle name="Total 5 2 4 3 2 3" xfId="56135"/>
    <cellStyle name="Total 5 2 4 3 2 4" xfId="56136"/>
    <cellStyle name="Total 5 2 4 3 3" xfId="56137"/>
    <cellStyle name="Total 5 2 4 3 3 2" xfId="56138"/>
    <cellStyle name="Total 5 2 4 3 3 3" xfId="56139"/>
    <cellStyle name="Total 5 2 4 3 3 4" xfId="56140"/>
    <cellStyle name="Total 5 2 4 3 4" xfId="56141"/>
    <cellStyle name="Total 5 2 4 3 5" xfId="56142"/>
    <cellStyle name="Total 5 2 4 3 6" xfId="56143"/>
    <cellStyle name="Total 5 2 4 4" xfId="56144"/>
    <cellStyle name="Total 5 2 4 5" xfId="56145"/>
    <cellStyle name="Total 5 2 4 6" xfId="56146"/>
    <cellStyle name="Total 5 2 5" xfId="56147"/>
    <cellStyle name="Total 5 2 6" xfId="56148"/>
    <cellStyle name="Total 5 3" xfId="56149"/>
    <cellStyle name="Total 5 3 10" xfId="56150"/>
    <cellStyle name="Total 5 3 10 2" xfId="56151"/>
    <cellStyle name="Total 5 3 10 2 2" xfId="56152"/>
    <cellStyle name="Total 5 3 10 2 2 2" xfId="56153"/>
    <cellStyle name="Total 5 3 10 2 2 3" xfId="56154"/>
    <cellStyle name="Total 5 3 10 2 2 4" xfId="56155"/>
    <cellStyle name="Total 5 3 10 2 3" xfId="56156"/>
    <cellStyle name="Total 5 3 10 2 4" xfId="56157"/>
    <cellStyle name="Total 5 3 10 2 5" xfId="56158"/>
    <cellStyle name="Total 5 3 10 3" xfId="56159"/>
    <cellStyle name="Total 5 3 10 3 2" xfId="56160"/>
    <cellStyle name="Total 5 3 10 3 2 2" xfId="56161"/>
    <cellStyle name="Total 5 3 10 3 2 3" xfId="56162"/>
    <cellStyle name="Total 5 3 10 3 2 4" xfId="56163"/>
    <cellStyle name="Total 5 3 10 3 3" xfId="56164"/>
    <cellStyle name="Total 5 3 10 3 3 2" xfId="56165"/>
    <cellStyle name="Total 5 3 10 3 3 3" xfId="56166"/>
    <cellStyle name="Total 5 3 10 3 3 4" xfId="56167"/>
    <cellStyle name="Total 5 3 10 3 4" xfId="56168"/>
    <cellStyle name="Total 5 3 10 3 5" xfId="56169"/>
    <cellStyle name="Total 5 3 10 3 6" xfId="56170"/>
    <cellStyle name="Total 5 3 10 4" xfId="56171"/>
    <cellStyle name="Total 5 3 10 5" xfId="56172"/>
    <cellStyle name="Total 5 3 11" xfId="56173"/>
    <cellStyle name="Total 5 3 11 2" xfId="56174"/>
    <cellStyle name="Total 5 3 11 2 2" xfId="56175"/>
    <cellStyle name="Total 5 3 11 2 2 2" xfId="56176"/>
    <cellStyle name="Total 5 3 11 2 2 3" xfId="56177"/>
    <cellStyle name="Total 5 3 11 2 2 4" xfId="56178"/>
    <cellStyle name="Total 5 3 11 2 3" xfId="56179"/>
    <cellStyle name="Total 5 3 11 2 4" xfId="56180"/>
    <cellStyle name="Total 5 3 11 2 5" xfId="56181"/>
    <cellStyle name="Total 5 3 11 3" xfId="56182"/>
    <cellStyle name="Total 5 3 11 3 2" xfId="56183"/>
    <cellStyle name="Total 5 3 11 3 2 2" xfId="56184"/>
    <cellStyle name="Total 5 3 11 3 2 3" xfId="56185"/>
    <cellStyle name="Total 5 3 11 3 2 4" xfId="56186"/>
    <cellStyle name="Total 5 3 11 3 3" xfId="56187"/>
    <cellStyle name="Total 5 3 11 3 3 2" xfId="56188"/>
    <cellStyle name="Total 5 3 11 3 3 3" xfId="56189"/>
    <cellStyle name="Total 5 3 11 3 3 4" xfId="56190"/>
    <cellStyle name="Total 5 3 11 3 4" xfId="56191"/>
    <cellStyle name="Total 5 3 11 3 5" xfId="56192"/>
    <cellStyle name="Total 5 3 11 3 6" xfId="56193"/>
    <cellStyle name="Total 5 3 11 4" xfId="56194"/>
    <cellStyle name="Total 5 3 11 5" xfId="56195"/>
    <cellStyle name="Total 5 3 12" xfId="56196"/>
    <cellStyle name="Total 5 3 12 2" xfId="56197"/>
    <cellStyle name="Total 5 3 12 2 2" xfId="56198"/>
    <cellStyle name="Total 5 3 12 2 2 2" xfId="56199"/>
    <cellStyle name="Total 5 3 12 2 2 3" xfId="56200"/>
    <cellStyle name="Total 5 3 12 2 2 4" xfId="56201"/>
    <cellStyle name="Total 5 3 12 2 3" xfId="56202"/>
    <cellStyle name="Total 5 3 12 2 3 2" xfId="56203"/>
    <cellStyle name="Total 5 3 12 2 3 3" xfId="56204"/>
    <cellStyle name="Total 5 3 12 2 3 4" xfId="56205"/>
    <cellStyle name="Total 5 3 12 2 4" xfId="56206"/>
    <cellStyle name="Total 5 3 12 2 5" xfId="56207"/>
    <cellStyle name="Total 5 3 12 2 6" xfId="56208"/>
    <cellStyle name="Total 5 3 12 3" xfId="56209"/>
    <cellStyle name="Total 5 3 12 3 2" xfId="56210"/>
    <cellStyle name="Total 5 3 12 3 2 2" xfId="56211"/>
    <cellStyle name="Total 5 3 12 3 2 3" xfId="56212"/>
    <cellStyle name="Total 5 3 12 3 2 4" xfId="56213"/>
    <cellStyle name="Total 5 3 12 3 3" xfId="56214"/>
    <cellStyle name="Total 5 3 12 3 3 2" xfId="56215"/>
    <cellStyle name="Total 5 3 12 3 3 3" xfId="56216"/>
    <cellStyle name="Total 5 3 12 3 3 4" xfId="56217"/>
    <cellStyle name="Total 5 3 12 3 4" xfId="56218"/>
    <cellStyle name="Total 5 3 12 3 5" xfId="56219"/>
    <cellStyle name="Total 5 3 12 3 6" xfId="56220"/>
    <cellStyle name="Total 5 3 12 4" xfId="56221"/>
    <cellStyle name="Total 5 3 12 5" xfId="56222"/>
    <cellStyle name="Total 5 3 12 6" xfId="56223"/>
    <cellStyle name="Total 5 3 13" xfId="56224"/>
    <cellStyle name="Total 5 3 14" xfId="56225"/>
    <cellStyle name="Total 5 3 2" xfId="56226"/>
    <cellStyle name="Total 5 3 2 2" xfId="56227"/>
    <cellStyle name="Total 5 3 2 2 2" xfId="56228"/>
    <cellStyle name="Total 5 3 2 2 2 2" xfId="56229"/>
    <cellStyle name="Total 5 3 2 2 2 2 2" xfId="56230"/>
    <cellStyle name="Total 5 3 2 2 2 2 3" xfId="56231"/>
    <cellStyle name="Total 5 3 2 2 2 2 4" xfId="56232"/>
    <cellStyle name="Total 5 3 2 2 2 3" xfId="56233"/>
    <cellStyle name="Total 5 3 2 2 2 3 2" xfId="56234"/>
    <cellStyle name="Total 5 3 2 2 2 3 3" xfId="56235"/>
    <cellStyle name="Total 5 3 2 2 2 3 4" xfId="56236"/>
    <cellStyle name="Total 5 3 2 2 2 4" xfId="56237"/>
    <cellStyle name="Total 5 3 2 2 2 5" xfId="56238"/>
    <cellStyle name="Total 5 3 2 2 2 6" xfId="56239"/>
    <cellStyle name="Total 5 3 2 2 3" xfId="56240"/>
    <cellStyle name="Total 5 3 2 2 3 2" xfId="56241"/>
    <cellStyle name="Total 5 3 2 2 3 2 2" xfId="56242"/>
    <cellStyle name="Total 5 3 2 2 3 2 3" xfId="56243"/>
    <cellStyle name="Total 5 3 2 2 3 2 4" xfId="56244"/>
    <cellStyle name="Total 5 3 2 2 3 3" xfId="56245"/>
    <cellStyle name="Total 5 3 2 2 3 3 2" xfId="56246"/>
    <cellStyle name="Total 5 3 2 2 3 3 3" xfId="56247"/>
    <cellStyle name="Total 5 3 2 2 3 3 4" xfId="56248"/>
    <cellStyle name="Total 5 3 2 2 3 4" xfId="56249"/>
    <cellStyle name="Total 5 3 2 2 3 5" xfId="56250"/>
    <cellStyle name="Total 5 3 2 2 3 6" xfId="56251"/>
    <cellStyle name="Total 5 3 2 2 4" xfId="56252"/>
    <cellStyle name="Total 5 3 2 2 5" xfId="56253"/>
    <cellStyle name="Total 5 3 2 2 6" xfId="56254"/>
    <cellStyle name="Total 5 3 2 3" xfId="56255"/>
    <cellStyle name="Total 5 3 2 4" xfId="56256"/>
    <cellStyle name="Total 5 3 3" xfId="56257"/>
    <cellStyle name="Total 5 3 3 2" xfId="56258"/>
    <cellStyle name="Total 5 3 3 2 2" xfId="56259"/>
    <cellStyle name="Total 5 3 3 2 2 2" xfId="56260"/>
    <cellStyle name="Total 5 3 3 2 2 2 2" xfId="56261"/>
    <cellStyle name="Total 5 3 3 2 2 2 3" xfId="56262"/>
    <cellStyle name="Total 5 3 3 2 2 2 4" xfId="56263"/>
    <cellStyle name="Total 5 3 3 2 2 3" xfId="56264"/>
    <cellStyle name="Total 5 3 3 2 2 3 2" xfId="56265"/>
    <cellStyle name="Total 5 3 3 2 2 3 3" xfId="56266"/>
    <cellStyle name="Total 5 3 3 2 2 3 4" xfId="56267"/>
    <cellStyle name="Total 5 3 3 2 2 4" xfId="56268"/>
    <cellStyle name="Total 5 3 3 2 2 5" xfId="56269"/>
    <cellStyle name="Total 5 3 3 2 2 6" xfId="56270"/>
    <cellStyle name="Total 5 3 3 2 3" xfId="56271"/>
    <cellStyle name="Total 5 3 3 2 3 2" xfId="56272"/>
    <cellStyle name="Total 5 3 3 2 3 2 2" xfId="56273"/>
    <cellStyle name="Total 5 3 3 2 3 2 3" xfId="56274"/>
    <cellStyle name="Total 5 3 3 2 3 2 4" xfId="56275"/>
    <cellStyle name="Total 5 3 3 2 3 3" xfId="56276"/>
    <cellStyle name="Total 5 3 3 2 3 3 2" xfId="56277"/>
    <cellStyle name="Total 5 3 3 2 3 3 3" xfId="56278"/>
    <cellStyle name="Total 5 3 3 2 3 3 4" xfId="56279"/>
    <cellStyle name="Total 5 3 3 2 3 4" xfId="56280"/>
    <cellStyle name="Total 5 3 3 2 3 5" xfId="56281"/>
    <cellStyle name="Total 5 3 3 2 3 6" xfId="56282"/>
    <cellStyle name="Total 5 3 3 2 4" xfId="56283"/>
    <cellStyle name="Total 5 3 3 2 5" xfId="56284"/>
    <cellStyle name="Total 5 3 3 2 6" xfId="56285"/>
    <cellStyle name="Total 5 3 3 3" xfId="56286"/>
    <cellStyle name="Total 5 3 3 4" xfId="56287"/>
    <cellStyle name="Total 5 3 4" xfId="56288"/>
    <cellStyle name="Total 5 3 4 2" xfId="56289"/>
    <cellStyle name="Total 5 3 4 2 2" xfId="56290"/>
    <cellStyle name="Total 5 3 4 2 2 2" xfId="56291"/>
    <cellStyle name="Total 5 3 4 2 2 2 2" xfId="56292"/>
    <cellStyle name="Total 5 3 4 2 2 2 3" xfId="56293"/>
    <cellStyle name="Total 5 3 4 2 2 2 4" xfId="56294"/>
    <cellStyle name="Total 5 3 4 2 2 3" xfId="56295"/>
    <cellStyle name="Total 5 3 4 2 2 3 2" xfId="56296"/>
    <cellStyle name="Total 5 3 4 2 2 3 3" xfId="56297"/>
    <cellStyle name="Total 5 3 4 2 2 3 4" xfId="56298"/>
    <cellStyle name="Total 5 3 4 2 2 4" xfId="56299"/>
    <cellStyle name="Total 5 3 4 2 2 5" xfId="56300"/>
    <cellStyle name="Total 5 3 4 2 2 6" xfId="56301"/>
    <cellStyle name="Total 5 3 4 2 3" xfId="56302"/>
    <cellStyle name="Total 5 3 4 2 3 2" xfId="56303"/>
    <cellStyle name="Total 5 3 4 2 3 2 2" xfId="56304"/>
    <cellStyle name="Total 5 3 4 2 3 2 3" xfId="56305"/>
    <cellStyle name="Total 5 3 4 2 3 2 4" xfId="56306"/>
    <cellStyle name="Total 5 3 4 2 3 3" xfId="56307"/>
    <cellStyle name="Total 5 3 4 2 3 3 2" xfId="56308"/>
    <cellStyle name="Total 5 3 4 2 3 3 3" xfId="56309"/>
    <cellStyle name="Total 5 3 4 2 3 3 4" xfId="56310"/>
    <cellStyle name="Total 5 3 4 2 3 4" xfId="56311"/>
    <cellStyle name="Total 5 3 4 2 3 5" xfId="56312"/>
    <cellStyle name="Total 5 3 4 2 3 6" xfId="56313"/>
    <cellStyle name="Total 5 3 4 2 4" xfId="56314"/>
    <cellStyle name="Total 5 3 4 2 5" xfId="56315"/>
    <cellStyle name="Total 5 3 4 2 6" xfId="56316"/>
    <cellStyle name="Total 5 3 4 3" xfId="56317"/>
    <cellStyle name="Total 5 3 4 4" xfId="56318"/>
    <cellStyle name="Total 5 3 5" xfId="56319"/>
    <cellStyle name="Total 5 3 5 2" xfId="56320"/>
    <cellStyle name="Total 5 3 5 2 2" xfId="56321"/>
    <cellStyle name="Total 5 3 5 2 2 2" xfId="56322"/>
    <cellStyle name="Total 5 3 5 2 2 3" xfId="56323"/>
    <cellStyle name="Total 5 3 5 2 2 4" xfId="56324"/>
    <cellStyle name="Total 5 3 5 2 3" xfId="56325"/>
    <cellStyle name="Total 5 3 5 2 4" xfId="56326"/>
    <cellStyle name="Total 5 3 5 2 5" xfId="56327"/>
    <cellStyle name="Total 5 3 5 3" xfId="56328"/>
    <cellStyle name="Total 5 3 5 3 2" xfId="56329"/>
    <cellStyle name="Total 5 3 5 3 2 2" xfId="56330"/>
    <cellStyle name="Total 5 3 5 3 2 3" xfId="56331"/>
    <cellStyle name="Total 5 3 5 3 2 4" xfId="56332"/>
    <cellStyle name="Total 5 3 5 3 3" xfId="56333"/>
    <cellStyle name="Total 5 3 5 3 3 2" xfId="56334"/>
    <cellStyle name="Total 5 3 5 3 3 3" xfId="56335"/>
    <cellStyle name="Total 5 3 5 3 3 4" xfId="56336"/>
    <cellStyle name="Total 5 3 5 3 4" xfId="56337"/>
    <cellStyle name="Total 5 3 5 3 5" xfId="56338"/>
    <cellStyle name="Total 5 3 5 3 6" xfId="56339"/>
    <cellStyle name="Total 5 3 5 4" xfId="56340"/>
    <cellStyle name="Total 5 3 5 5" xfId="56341"/>
    <cellStyle name="Total 5 3 6" xfId="56342"/>
    <cellStyle name="Total 5 3 6 2" xfId="56343"/>
    <cellStyle name="Total 5 3 6 2 2" xfId="56344"/>
    <cellStyle name="Total 5 3 6 2 2 2" xfId="56345"/>
    <cellStyle name="Total 5 3 6 2 2 3" xfId="56346"/>
    <cellStyle name="Total 5 3 6 2 2 4" xfId="56347"/>
    <cellStyle name="Total 5 3 6 2 3" xfId="56348"/>
    <cellStyle name="Total 5 3 6 2 4" xfId="56349"/>
    <cellStyle name="Total 5 3 6 2 5" xfId="56350"/>
    <cellStyle name="Total 5 3 6 3" xfId="56351"/>
    <cellStyle name="Total 5 3 6 3 2" xfId="56352"/>
    <cellStyle name="Total 5 3 6 3 2 2" xfId="56353"/>
    <cellStyle name="Total 5 3 6 3 2 3" xfId="56354"/>
    <cellStyle name="Total 5 3 6 3 2 4" xfId="56355"/>
    <cellStyle name="Total 5 3 6 3 3" xfId="56356"/>
    <cellStyle name="Total 5 3 6 3 3 2" xfId="56357"/>
    <cellStyle name="Total 5 3 6 3 3 3" xfId="56358"/>
    <cellStyle name="Total 5 3 6 3 3 4" xfId="56359"/>
    <cellStyle name="Total 5 3 6 3 4" xfId="56360"/>
    <cellStyle name="Total 5 3 6 3 5" xfId="56361"/>
    <cellStyle name="Total 5 3 6 3 6" xfId="56362"/>
    <cellStyle name="Total 5 3 6 4" xfId="56363"/>
    <cellStyle name="Total 5 3 6 5" xfId="56364"/>
    <cellStyle name="Total 5 3 7" xfId="56365"/>
    <cellStyle name="Total 5 3 7 2" xfId="56366"/>
    <cellStyle name="Total 5 3 7 2 2" xfId="56367"/>
    <cellStyle name="Total 5 3 7 2 2 2" xfId="56368"/>
    <cellStyle name="Total 5 3 7 2 2 3" xfId="56369"/>
    <cellStyle name="Total 5 3 7 2 2 4" xfId="56370"/>
    <cellStyle name="Total 5 3 7 2 3" xfId="56371"/>
    <cellStyle name="Total 5 3 7 2 4" xfId="56372"/>
    <cellStyle name="Total 5 3 7 2 5" xfId="56373"/>
    <cellStyle name="Total 5 3 7 3" xfId="56374"/>
    <cellStyle name="Total 5 3 7 3 2" xfId="56375"/>
    <cellStyle name="Total 5 3 7 3 2 2" xfId="56376"/>
    <cellStyle name="Total 5 3 7 3 2 3" xfId="56377"/>
    <cellStyle name="Total 5 3 7 3 2 4" xfId="56378"/>
    <cellStyle name="Total 5 3 7 3 3" xfId="56379"/>
    <cellStyle name="Total 5 3 7 3 3 2" xfId="56380"/>
    <cellStyle name="Total 5 3 7 3 3 3" xfId="56381"/>
    <cellStyle name="Total 5 3 7 3 3 4" xfId="56382"/>
    <cellStyle name="Total 5 3 7 3 4" xfId="56383"/>
    <cellStyle name="Total 5 3 7 3 5" xfId="56384"/>
    <cellStyle name="Total 5 3 7 3 6" xfId="56385"/>
    <cellStyle name="Total 5 3 7 4" xfId="56386"/>
    <cellStyle name="Total 5 3 7 5" xfId="56387"/>
    <cellStyle name="Total 5 3 8" xfId="56388"/>
    <cellStyle name="Total 5 3 8 2" xfId="56389"/>
    <cellStyle name="Total 5 3 8 2 2" xfId="56390"/>
    <cellStyle name="Total 5 3 8 2 2 2" xfId="56391"/>
    <cellStyle name="Total 5 3 8 2 2 3" xfId="56392"/>
    <cellStyle name="Total 5 3 8 2 2 4" xfId="56393"/>
    <cellStyle name="Total 5 3 8 2 3" xfId="56394"/>
    <cellStyle name="Total 5 3 8 2 4" xfId="56395"/>
    <cellStyle name="Total 5 3 8 2 5" xfId="56396"/>
    <cellStyle name="Total 5 3 8 3" xfId="56397"/>
    <cellStyle name="Total 5 3 8 3 2" xfId="56398"/>
    <cellStyle name="Total 5 3 8 3 2 2" xfId="56399"/>
    <cellStyle name="Total 5 3 8 3 2 3" xfId="56400"/>
    <cellStyle name="Total 5 3 8 3 2 4" xfId="56401"/>
    <cellStyle name="Total 5 3 8 3 3" xfId="56402"/>
    <cellStyle name="Total 5 3 8 3 3 2" xfId="56403"/>
    <cellStyle name="Total 5 3 8 3 3 3" xfId="56404"/>
    <cellStyle name="Total 5 3 8 3 3 4" xfId="56405"/>
    <cellStyle name="Total 5 3 8 3 4" xfId="56406"/>
    <cellStyle name="Total 5 3 8 3 5" xfId="56407"/>
    <cellStyle name="Total 5 3 8 3 6" xfId="56408"/>
    <cellStyle name="Total 5 3 8 4" xfId="56409"/>
    <cellStyle name="Total 5 3 8 5" xfId="56410"/>
    <cellStyle name="Total 5 3 9" xfId="56411"/>
    <cellStyle name="Total 5 3 9 2" xfId="56412"/>
    <cellStyle name="Total 5 3 9 2 2" xfId="56413"/>
    <cellStyle name="Total 5 3 9 2 2 2" xfId="56414"/>
    <cellStyle name="Total 5 3 9 2 2 3" xfId="56415"/>
    <cellStyle name="Total 5 3 9 2 2 4" xfId="56416"/>
    <cellStyle name="Total 5 3 9 2 3" xfId="56417"/>
    <cellStyle name="Total 5 3 9 2 4" xfId="56418"/>
    <cellStyle name="Total 5 3 9 2 5" xfId="56419"/>
    <cellStyle name="Total 5 3 9 3" xfId="56420"/>
    <cellStyle name="Total 5 3 9 3 2" xfId="56421"/>
    <cellStyle name="Total 5 3 9 3 2 2" xfId="56422"/>
    <cellStyle name="Total 5 3 9 3 2 3" xfId="56423"/>
    <cellStyle name="Total 5 3 9 3 2 4" xfId="56424"/>
    <cellStyle name="Total 5 3 9 3 3" xfId="56425"/>
    <cellStyle name="Total 5 3 9 3 3 2" xfId="56426"/>
    <cellStyle name="Total 5 3 9 3 3 3" xfId="56427"/>
    <cellStyle name="Total 5 3 9 3 3 4" xfId="56428"/>
    <cellStyle name="Total 5 3 9 3 4" xfId="56429"/>
    <cellStyle name="Total 5 3 9 3 5" xfId="56430"/>
    <cellStyle name="Total 5 3 9 3 6" xfId="56431"/>
    <cellStyle name="Total 5 3 9 4" xfId="56432"/>
    <cellStyle name="Total 5 3 9 5" xfId="56433"/>
    <cellStyle name="Total 5 4" xfId="56434"/>
    <cellStyle name="Total 5 4 10" xfId="56435"/>
    <cellStyle name="Total 5 4 10 2" xfId="56436"/>
    <cellStyle name="Total 5 4 10 2 2" xfId="56437"/>
    <cellStyle name="Total 5 4 10 2 2 2" xfId="56438"/>
    <cellStyle name="Total 5 4 10 2 2 3" xfId="56439"/>
    <cellStyle name="Total 5 4 10 2 2 4" xfId="56440"/>
    <cellStyle name="Total 5 4 10 2 3" xfId="56441"/>
    <cellStyle name="Total 5 4 10 2 4" xfId="56442"/>
    <cellStyle name="Total 5 4 10 2 5" xfId="56443"/>
    <cellStyle name="Total 5 4 10 3" xfId="56444"/>
    <cellStyle name="Total 5 4 10 3 2" xfId="56445"/>
    <cellStyle name="Total 5 4 10 3 2 2" xfId="56446"/>
    <cellStyle name="Total 5 4 10 3 2 3" xfId="56447"/>
    <cellStyle name="Total 5 4 10 3 2 4" xfId="56448"/>
    <cellStyle name="Total 5 4 10 3 3" xfId="56449"/>
    <cellStyle name="Total 5 4 10 3 3 2" xfId="56450"/>
    <cellStyle name="Total 5 4 10 3 3 3" xfId="56451"/>
    <cellStyle name="Total 5 4 10 3 3 4" xfId="56452"/>
    <cellStyle name="Total 5 4 10 3 4" xfId="56453"/>
    <cellStyle name="Total 5 4 10 3 5" xfId="56454"/>
    <cellStyle name="Total 5 4 10 3 6" xfId="56455"/>
    <cellStyle name="Total 5 4 10 4" xfId="56456"/>
    <cellStyle name="Total 5 4 10 5" xfId="56457"/>
    <cellStyle name="Total 5 4 11" xfId="56458"/>
    <cellStyle name="Total 5 4 11 2" xfId="56459"/>
    <cellStyle name="Total 5 4 11 2 2" xfId="56460"/>
    <cellStyle name="Total 5 4 11 2 2 2" xfId="56461"/>
    <cellStyle name="Total 5 4 11 2 2 3" xfId="56462"/>
    <cellStyle name="Total 5 4 11 2 2 4" xfId="56463"/>
    <cellStyle name="Total 5 4 11 2 3" xfId="56464"/>
    <cellStyle name="Total 5 4 11 2 4" xfId="56465"/>
    <cellStyle name="Total 5 4 11 2 5" xfId="56466"/>
    <cellStyle name="Total 5 4 11 3" xfId="56467"/>
    <cellStyle name="Total 5 4 11 3 2" xfId="56468"/>
    <cellStyle name="Total 5 4 11 3 2 2" xfId="56469"/>
    <cellStyle name="Total 5 4 11 3 2 3" xfId="56470"/>
    <cellStyle name="Total 5 4 11 3 2 4" xfId="56471"/>
    <cellStyle name="Total 5 4 11 3 3" xfId="56472"/>
    <cellStyle name="Total 5 4 11 3 3 2" xfId="56473"/>
    <cellStyle name="Total 5 4 11 3 3 3" xfId="56474"/>
    <cellStyle name="Total 5 4 11 3 3 4" xfId="56475"/>
    <cellStyle name="Total 5 4 11 3 4" xfId="56476"/>
    <cellStyle name="Total 5 4 11 3 5" xfId="56477"/>
    <cellStyle name="Total 5 4 11 3 6" xfId="56478"/>
    <cellStyle name="Total 5 4 11 4" xfId="56479"/>
    <cellStyle name="Total 5 4 11 5" xfId="56480"/>
    <cellStyle name="Total 5 4 12" xfId="56481"/>
    <cellStyle name="Total 5 4 12 2" xfId="56482"/>
    <cellStyle name="Total 5 4 12 2 2" xfId="56483"/>
    <cellStyle name="Total 5 4 12 2 2 2" xfId="56484"/>
    <cellStyle name="Total 5 4 12 2 2 3" xfId="56485"/>
    <cellStyle name="Total 5 4 12 2 2 4" xfId="56486"/>
    <cellStyle name="Total 5 4 12 2 3" xfId="56487"/>
    <cellStyle name="Total 5 4 12 2 3 2" xfId="56488"/>
    <cellStyle name="Total 5 4 12 2 3 3" xfId="56489"/>
    <cellStyle name="Total 5 4 12 2 3 4" xfId="56490"/>
    <cellStyle name="Total 5 4 12 2 4" xfId="56491"/>
    <cellStyle name="Total 5 4 12 2 5" xfId="56492"/>
    <cellStyle name="Total 5 4 12 2 6" xfId="56493"/>
    <cellStyle name="Total 5 4 12 3" xfId="56494"/>
    <cellStyle name="Total 5 4 12 3 2" xfId="56495"/>
    <cellStyle name="Total 5 4 12 3 2 2" xfId="56496"/>
    <cellStyle name="Total 5 4 12 3 2 3" xfId="56497"/>
    <cellStyle name="Total 5 4 12 3 2 4" xfId="56498"/>
    <cellStyle name="Total 5 4 12 3 3" xfId="56499"/>
    <cellStyle name="Total 5 4 12 3 3 2" xfId="56500"/>
    <cellStyle name="Total 5 4 12 3 3 3" xfId="56501"/>
    <cellStyle name="Total 5 4 12 3 3 4" xfId="56502"/>
    <cellStyle name="Total 5 4 12 3 4" xfId="56503"/>
    <cellStyle name="Total 5 4 12 3 5" xfId="56504"/>
    <cellStyle name="Total 5 4 12 3 6" xfId="56505"/>
    <cellStyle name="Total 5 4 12 4" xfId="56506"/>
    <cellStyle name="Total 5 4 12 5" xfId="56507"/>
    <cellStyle name="Total 5 4 12 6" xfId="56508"/>
    <cellStyle name="Total 5 4 13" xfId="56509"/>
    <cellStyle name="Total 5 4 14" xfId="56510"/>
    <cellStyle name="Total 5 4 2" xfId="56511"/>
    <cellStyle name="Total 5 4 2 2" xfId="56512"/>
    <cellStyle name="Total 5 4 2 2 2" xfId="56513"/>
    <cellStyle name="Total 5 4 2 2 2 2" xfId="56514"/>
    <cellStyle name="Total 5 4 2 2 2 2 2" xfId="56515"/>
    <cellStyle name="Total 5 4 2 2 2 2 3" xfId="56516"/>
    <cellStyle name="Total 5 4 2 2 2 2 4" xfId="56517"/>
    <cellStyle name="Total 5 4 2 2 2 3" xfId="56518"/>
    <cellStyle name="Total 5 4 2 2 2 3 2" xfId="56519"/>
    <cellStyle name="Total 5 4 2 2 2 3 3" xfId="56520"/>
    <cellStyle name="Total 5 4 2 2 2 3 4" xfId="56521"/>
    <cellStyle name="Total 5 4 2 2 2 4" xfId="56522"/>
    <cellStyle name="Total 5 4 2 2 2 5" xfId="56523"/>
    <cellStyle name="Total 5 4 2 2 2 6" xfId="56524"/>
    <cellStyle name="Total 5 4 2 2 3" xfId="56525"/>
    <cellStyle name="Total 5 4 2 2 3 2" xfId="56526"/>
    <cellStyle name="Total 5 4 2 2 3 2 2" xfId="56527"/>
    <cellStyle name="Total 5 4 2 2 3 2 3" xfId="56528"/>
    <cellStyle name="Total 5 4 2 2 3 2 4" xfId="56529"/>
    <cellStyle name="Total 5 4 2 2 3 3" xfId="56530"/>
    <cellStyle name="Total 5 4 2 2 3 3 2" xfId="56531"/>
    <cellStyle name="Total 5 4 2 2 3 3 3" xfId="56532"/>
    <cellStyle name="Total 5 4 2 2 3 3 4" xfId="56533"/>
    <cellStyle name="Total 5 4 2 2 3 4" xfId="56534"/>
    <cellStyle name="Total 5 4 2 2 3 5" xfId="56535"/>
    <cellStyle name="Total 5 4 2 2 3 6" xfId="56536"/>
    <cellStyle name="Total 5 4 2 2 4" xfId="56537"/>
    <cellStyle name="Total 5 4 2 2 5" xfId="56538"/>
    <cellStyle name="Total 5 4 2 2 6" xfId="56539"/>
    <cellStyle name="Total 5 4 2 3" xfId="56540"/>
    <cellStyle name="Total 5 4 2 4" xfId="56541"/>
    <cellStyle name="Total 5 4 3" xfId="56542"/>
    <cellStyle name="Total 5 4 3 2" xfId="56543"/>
    <cellStyle name="Total 5 4 3 2 2" xfId="56544"/>
    <cellStyle name="Total 5 4 3 2 2 2" xfId="56545"/>
    <cellStyle name="Total 5 4 3 2 2 2 2" xfId="56546"/>
    <cellStyle name="Total 5 4 3 2 2 2 3" xfId="56547"/>
    <cellStyle name="Total 5 4 3 2 2 2 4" xfId="56548"/>
    <cellStyle name="Total 5 4 3 2 2 3" xfId="56549"/>
    <cellStyle name="Total 5 4 3 2 2 3 2" xfId="56550"/>
    <cellStyle name="Total 5 4 3 2 2 3 3" xfId="56551"/>
    <cellStyle name="Total 5 4 3 2 2 3 4" xfId="56552"/>
    <cellStyle name="Total 5 4 3 2 2 4" xfId="56553"/>
    <cellStyle name="Total 5 4 3 2 2 5" xfId="56554"/>
    <cellStyle name="Total 5 4 3 2 2 6" xfId="56555"/>
    <cellStyle name="Total 5 4 3 2 3" xfId="56556"/>
    <cellStyle name="Total 5 4 3 2 3 2" xfId="56557"/>
    <cellStyle name="Total 5 4 3 2 3 2 2" xfId="56558"/>
    <cellStyle name="Total 5 4 3 2 3 2 3" xfId="56559"/>
    <cellStyle name="Total 5 4 3 2 3 2 4" xfId="56560"/>
    <cellStyle name="Total 5 4 3 2 3 3" xfId="56561"/>
    <cellStyle name="Total 5 4 3 2 3 3 2" xfId="56562"/>
    <cellStyle name="Total 5 4 3 2 3 3 3" xfId="56563"/>
    <cellStyle name="Total 5 4 3 2 3 3 4" xfId="56564"/>
    <cellStyle name="Total 5 4 3 2 3 4" xfId="56565"/>
    <cellStyle name="Total 5 4 3 2 3 5" xfId="56566"/>
    <cellStyle name="Total 5 4 3 2 3 6" xfId="56567"/>
    <cellStyle name="Total 5 4 3 2 4" xfId="56568"/>
    <cellStyle name="Total 5 4 3 2 5" xfId="56569"/>
    <cellStyle name="Total 5 4 3 2 6" xfId="56570"/>
    <cellStyle name="Total 5 4 3 3" xfId="56571"/>
    <cellStyle name="Total 5 4 3 4" xfId="56572"/>
    <cellStyle name="Total 5 4 4" xfId="56573"/>
    <cellStyle name="Total 5 4 4 2" xfId="56574"/>
    <cellStyle name="Total 5 4 4 2 2" xfId="56575"/>
    <cellStyle name="Total 5 4 4 2 2 2" xfId="56576"/>
    <cellStyle name="Total 5 4 4 2 2 2 2" xfId="56577"/>
    <cellStyle name="Total 5 4 4 2 2 2 3" xfId="56578"/>
    <cellStyle name="Total 5 4 4 2 2 2 4" xfId="56579"/>
    <cellStyle name="Total 5 4 4 2 2 3" xfId="56580"/>
    <cellStyle name="Total 5 4 4 2 2 3 2" xfId="56581"/>
    <cellStyle name="Total 5 4 4 2 2 3 3" xfId="56582"/>
    <cellStyle name="Total 5 4 4 2 2 3 4" xfId="56583"/>
    <cellStyle name="Total 5 4 4 2 2 4" xfId="56584"/>
    <cellStyle name="Total 5 4 4 2 2 5" xfId="56585"/>
    <cellStyle name="Total 5 4 4 2 2 6" xfId="56586"/>
    <cellStyle name="Total 5 4 4 2 3" xfId="56587"/>
    <cellStyle name="Total 5 4 4 2 3 2" xfId="56588"/>
    <cellStyle name="Total 5 4 4 2 3 2 2" xfId="56589"/>
    <cellStyle name="Total 5 4 4 2 3 2 3" xfId="56590"/>
    <cellStyle name="Total 5 4 4 2 3 2 4" xfId="56591"/>
    <cellStyle name="Total 5 4 4 2 3 3" xfId="56592"/>
    <cellStyle name="Total 5 4 4 2 3 3 2" xfId="56593"/>
    <cellStyle name="Total 5 4 4 2 3 3 3" xfId="56594"/>
    <cellStyle name="Total 5 4 4 2 3 3 4" xfId="56595"/>
    <cellStyle name="Total 5 4 4 2 3 4" xfId="56596"/>
    <cellStyle name="Total 5 4 4 2 3 5" xfId="56597"/>
    <cellStyle name="Total 5 4 4 2 3 6" xfId="56598"/>
    <cellStyle name="Total 5 4 4 2 4" xfId="56599"/>
    <cellStyle name="Total 5 4 4 2 5" xfId="56600"/>
    <cellStyle name="Total 5 4 4 2 6" xfId="56601"/>
    <cellStyle name="Total 5 4 4 3" xfId="56602"/>
    <cellStyle name="Total 5 4 4 4" xfId="56603"/>
    <cellStyle name="Total 5 4 5" xfId="56604"/>
    <cellStyle name="Total 5 4 5 2" xfId="56605"/>
    <cellStyle name="Total 5 4 5 2 2" xfId="56606"/>
    <cellStyle name="Total 5 4 5 2 2 2" xfId="56607"/>
    <cellStyle name="Total 5 4 5 2 2 3" xfId="56608"/>
    <cellStyle name="Total 5 4 5 2 2 4" xfId="56609"/>
    <cellStyle name="Total 5 4 5 2 3" xfId="56610"/>
    <cellStyle name="Total 5 4 5 2 4" xfId="56611"/>
    <cellStyle name="Total 5 4 5 2 5" xfId="56612"/>
    <cellStyle name="Total 5 4 5 3" xfId="56613"/>
    <cellStyle name="Total 5 4 5 3 2" xfId="56614"/>
    <cellStyle name="Total 5 4 5 3 2 2" xfId="56615"/>
    <cellStyle name="Total 5 4 5 3 2 3" xfId="56616"/>
    <cellStyle name="Total 5 4 5 3 2 4" xfId="56617"/>
    <cellStyle name="Total 5 4 5 3 3" xfId="56618"/>
    <cellStyle name="Total 5 4 5 3 3 2" xfId="56619"/>
    <cellStyle name="Total 5 4 5 3 3 3" xfId="56620"/>
    <cellStyle name="Total 5 4 5 3 3 4" xfId="56621"/>
    <cellStyle name="Total 5 4 5 3 4" xfId="56622"/>
    <cellStyle name="Total 5 4 5 3 5" xfId="56623"/>
    <cellStyle name="Total 5 4 5 3 6" xfId="56624"/>
    <cellStyle name="Total 5 4 5 4" xfId="56625"/>
    <cellStyle name="Total 5 4 5 5" xfId="56626"/>
    <cellStyle name="Total 5 4 6" xfId="56627"/>
    <cellStyle name="Total 5 4 6 2" xfId="56628"/>
    <cellStyle name="Total 5 4 6 2 2" xfId="56629"/>
    <cellStyle name="Total 5 4 6 2 2 2" xfId="56630"/>
    <cellStyle name="Total 5 4 6 2 2 3" xfId="56631"/>
    <cellStyle name="Total 5 4 6 2 2 4" xfId="56632"/>
    <cellStyle name="Total 5 4 6 2 3" xfId="56633"/>
    <cellStyle name="Total 5 4 6 2 4" xfId="56634"/>
    <cellStyle name="Total 5 4 6 2 5" xfId="56635"/>
    <cellStyle name="Total 5 4 6 3" xfId="56636"/>
    <cellStyle name="Total 5 4 6 3 2" xfId="56637"/>
    <cellStyle name="Total 5 4 6 3 2 2" xfId="56638"/>
    <cellStyle name="Total 5 4 6 3 2 3" xfId="56639"/>
    <cellStyle name="Total 5 4 6 3 2 4" xfId="56640"/>
    <cellStyle name="Total 5 4 6 3 3" xfId="56641"/>
    <cellStyle name="Total 5 4 6 3 3 2" xfId="56642"/>
    <cellStyle name="Total 5 4 6 3 3 3" xfId="56643"/>
    <cellStyle name="Total 5 4 6 3 3 4" xfId="56644"/>
    <cellStyle name="Total 5 4 6 3 4" xfId="56645"/>
    <cellStyle name="Total 5 4 6 3 5" xfId="56646"/>
    <cellStyle name="Total 5 4 6 3 6" xfId="56647"/>
    <cellStyle name="Total 5 4 6 4" xfId="56648"/>
    <cellStyle name="Total 5 4 6 5" xfId="56649"/>
    <cellStyle name="Total 5 4 7" xfId="56650"/>
    <cellStyle name="Total 5 4 7 2" xfId="56651"/>
    <cellStyle name="Total 5 4 7 2 2" xfId="56652"/>
    <cellStyle name="Total 5 4 7 2 2 2" xfId="56653"/>
    <cellStyle name="Total 5 4 7 2 2 3" xfId="56654"/>
    <cellStyle name="Total 5 4 7 2 2 4" xfId="56655"/>
    <cellStyle name="Total 5 4 7 2 3" xfId="56656"/>
    <cellStyle name="Total 5 4 7 2 4" xfId="56657"/>
    <cellStyle name="Total 5 4 7 2 5" xfId="56658"/>
    <cellStyle name="Total 5 4 7 3" xfId="56659"/>
    <cellStyle name="Total 5 4 7 3 2" xfId="56660"/>
    <cellStyle name="Total 5 4 7 3 2 2" xfId="56661"/>
    <cellStyle name="Total 5 4 7 3 2 3" xfId="56662"/>
    <cellStyle name="Total 5 4 7 3 2 4" xfId="56663"/>
    <cellStyle name="Total 5 4 7 3 3" xfId="56664"/>
    <cellStyle name="Total 5 4 7 3 3 2" xfId="56665"/>
    <cellStyle name="Total 5 4 7 3 3 3" xfId="56666"/>
    <cellStyle name="Total 5 4 7 3 3 4" xfId="56667"/>
    <cellStyle name="Total 5 4 7 3 4" xfId="56668"/>
    <cellStyle name="Total 5 4 7 3 5" xfId="56669"/>
    <cellStyle name="Total 5 4 7 3 6" xfId="56670"/>
    <cellStyle name="Total 5 4 7 4" xfId="56671"/>
    <cellStyle name="Total 5 4 7 5" xfId="56672"/>
    <cellStyle name="Total 5 4 8" xfId="56673"/>
    <cellStyle name="Total 5 4 8 2" xfId="56674"/>
    <cellStyle name="Total 5 4 8 2 2" xfId="56675"/>
    <cellStyle name="Total 5 4 8 2 2 2" xfId="56676"/>
    <cellStyle name="Total 5 4 8 2 2 3" xfId="56677"/>
    <cellStyle name="Total 5 4 8 2 2 4" xfId="56678"/>
    <cellStyle name="Total 5 4 8 2 3" xfId="56679"/>
    <cellStyle name="Total 5 4 8 2 4" xfId="56680"/>
    <cellStyle name="Total 5 4 8 2 5" xfId="56681"/>
    <cellStyle name="Total 5 4 8 3" xfId="56682"/>
    <cellStyle name="Total 5 4 8 3 2" xfId="56683"/>
    <cellStyle name="Total 5 4 8 3 2 2" xfId="56684"/>
    <cellStyle name="Total 5 4 8 3 2 3" xfId="56685"/>
    <cellStyle name="Total 5 4 8 3 2 4" xfId="56686"/>
    <cellStyle name="Total 5 4 8 3 3" xfId="56687"/>
    <cellStyle name="Total 5 4 8 3 3 2" xfId="56688"/>
    <cellStyle name="Total 5 4 8 3 3 3" xfId="56689"/>
    <cellStyle name="Total 5 4 8 3 3 4" xfId="56690"/>
    <cellStyle name="Total 5 4 8 3 4" xfId="56691"/>
    <cellStyle name="Total 5 4 8 3 5" xfId="56692"/>
    <cellStyle name="Total 5 4 8 3 6" xfId="56693"/>
    <cellStyle name="Total 5 4 8 4" xfId="56694"/>
    <cellStyle name="Total 5 4 8 5" xfId="56695"/>
    <cellStyle name="Total 5 4 9" xfId="56696"/>
    <cellStyle name="Total 5 4 9 2" xfId="56697"/>
    <cellStyle name="Total 5 4 9 2 2" xfId="56698"/>
    <cellStyle name="Total 5 4 9 2 2 2" xfId="56699"/>
    <cellStyle name="Total 5 4 9 2 2 3" xfId="56700"/>
    <cellStyle name="Total 5 4 9 2 2 4" xfId="56701"/>
    <cellStyle name="Total 5 4 9 2 3" xfId="56702"/>
    <cellStyle name="Total 5 4 9 2 4" xfId="56703"/>
    <cellStyle name="Total 5 4 9 2 5" xfId="56704"/>
    <cellStyle name="Total 5 4 9 3" xfId="56705"/>
    <cellStyle name="Total 5 4 9 3 2" xfId="56706"/>
    <cellStyle name="Total 5 4 9 3 2 2" xfId="56707"/>
    <cellStyle name="Total 5 4 9 3 2 3" xfId="56708"/>
    <cellStyle name="Total 5 4 9 3 2 4" xfId="56709"/>
    <cellStyle name="Total 5 4 9 3 3" xfId="56710"/>
    <cellStyle name="Total 5 4 9 3 3 2" xfId="56711"/>
    <cellStyle name="Total 5 4 9 3 3 3" xfId="56712"/>
    <cellStyle name="Total 5 4 9 3 3 4" xfId="56713"/>
    <cellStyle name="Total 5 4 9 3 4" xfId="56714"/>
    <cellStyle name="Total 5 4 9 3 5" xfId="56715"/>
    <cellStyle name="Total 5 4 9 3 6" xfId="56716"/>
    <cellStyle name="Total 5 4 9 4" xfId="56717"/>
    <cellStyle name="Total 5 4 9 5" xfId="56718"/>
    <cellStyle name="Total 5 5" xfId="56719"/>
    <cellStyle name="Total 5 5 2" xfId="56720"/>
    <cellStyle name="Total 5 5 2 2" xfId="56721"/>
    <cellStyle name="Total 5 5 2 2 2" xfId="56722"/>
    <cellStyle name="Total 5 5 2 2 3" xfId="56723"/>
    <cellStyle name="Total 5 5 2 2 4" xfId="56724"/>
    <cellStyle name="Total 5 5 2 3" xfId="56725"/>
    <cellStyle name="Total 5 5 2 4" xfId="56726"/>
    <cellStyle name="Total 5 5 2 5" xfId="56727"/>
    <cellStyle name="Total 5 5 3" xfId="56728"/>
    <cellStyle name="Total 5 5 3 2" xfId="56729"/>
    <cellStyle name="Total 5 5 3 2 2" xfId="56730"/>
    <cellStyle name="Total 5 5 3 2 3" xfId="56731"/>
    <cellStyle name="Total 5 5 3 2 4" xfId="56732"/>
    <cellStyle name="Total 5 5 3 3" xfId="56733"/>
    <cellStyle name="Total 5 5 3 3 2" xfId="56734"/>
    <cellStyle name="Total 5 5 3 3 3" xfId="56735"/>
    <cellStyle name="Total 5 5 3 3 4" xfId="56736"/>
    <cellStyle name="Total 5 5 3 4" xfId="56737"/>
    <cellStyle name="Total 5 5 3 5" xfId="56738"/>
    <cellStyle name="Total 5 5 3 6" xfId="56739"/>
    <cellStyle name="Total 5 5 4" xfId="56740"/>
    <cellStyle name="Total 5 5 5" xfId="56741"/>
    <cellStyle name="Total 5 6" xfId="56742"/>
    <cellStyle name="Total 5 6 2" xfId="56743"/>
    <cellStyle name="Total 5 6 2 2" xfId="56744"/>
    <cellStyle name="Total 5 6 2 2 2" xfId="56745"/>
    <cellStyle name="Total 5 6 2 2 3" xfId="56746"/>
    <cellStyle name="Total 5 6 2 2 4" xfId="56747"/>
    <cellStyle name="Total 5 6 2 3" xfId="56748"/>
    <cellStyle name="Total 5 6 2 3 2" xfId="56749"/>
    <cellStyle name="Total 5 6 2 3 3" xfId="56750"/>
    <cellStyle name="Total 5 6 2 3 4" xfId="56751"/>
    <cellStyle name="Total 5 6 2 4" xfId="56752"/>
    <cellStyle name="Total 5 6 2 5" xfId="56753"/>
    <cellStyle name="Total 5 6 2 6" xfId="56754"/>
    <cellStyle name="Total 5 6 3" xfId="56755"/>
    <cellStyle name="Total 5 6 3 2" xfId="56756"/>
    <cellStyle name="Total 5 6 3 2 2" xfId="56757"/>
    <cellStyle name="Total 5 6 3 2 3" xfId="56758"/>
    <cellStyle name="Total 5 6 3 2 4" xfId="56759"/>
    <cellStyle name="Total 5 6 3 3" xfId="56760"/>
    <cellStyle name="Total 5 6 3 3 2" xfId="56761"/>
    <cellStyle name="Total 5 6 3 3 3" xfId="56762"/>
    <cellStyle name="Total 5 6 3 3 4" xfId="56763"/>
    <cellStyle name="Total 5 6 3 4" xfId="56764"/>
    <cellStyle name="Total 5 6 3 5" xfId="56765"/>
    <cellStyle name="Total 5 6 3 6" xfId="56766"/>
    <cellStyle name="Total 5 6 4" xfId="56767"/>
    <cellStyle name="Total 5 6 5" xfId="56768"/>
    <cellStyle name="Total 5 6 6" xfId="56769"/>
    <cellStyle name="Total 5 7" xfId="56770"/>
    <cellStyle name="Total 5 8" xfId="56771"/>
    <cellStyle name="Total 6" xfId="56772"/>
    <cellStyle name="Total 6 2" xfId="56773"/>
    <cellStyle name="Total 6 2 2" xfId="56774"/>
    <cellStyle name="Total 6 2 2 10" xfId="56775"/>
    <cellStyle name="Total 6 2 2 10 2" xfId="56776"/>
    <cellStyle name="Total 6 2 2 10 2 2" xfId="56777"/>
    <cellStyle name="Total 6 2 2 10 2 2 2" xfId="56778"/>
    <cellStyle name="Total 6 2 2 10 2 2 3" xfId="56779"/>
    <cellStyle name="Total 6 2 2 10 2 2 4" xfId="56780"/>
    <cellStyle name="Total 6 2 2 10 2 3" xfId="56781"/>
    <cellStyle name="Total 6 2 2 10 2 4" xfId="56782"/>
    <cellStyle name="Total 6 2 2 10 2 5" xfId="56783"/>
    <cellStyle name="Total 6 2 2 10 3" xfId="56784"/>
    <cellStyle name="Total 6 2 2 10 3 2" xfId="56785"/>
    <cellStyle name="Total 6 2 2 10 3 2 2" xfId="56786"/>
    <cellStyle name="Total 6 2 2 10 3 2 3" xfId="56787"/>
    <cellStyle name="Total 6 2 2 10 3 2 4" xfId="56788"/>
    <cellStyle name="Total 6 2 2 10 3 3" xfId="56789"/>
    <cellStyle name="Total 6 2 2 10 3 3 2" xfId="56790"/>
    <cellStyle name="Total 6 2 2 10 3 3 3" xfId="56791"/>
    <cellStyle name="Total 6 2 2 10 3 3 4" xfId="56792"/>
    <cellStyle name="Total 6 2 2 10 3 4" xfId="56793"/>
    <cellStyle name="Total 6 2 2 10 3 5" xfId="56794"/>
    <cellStyle name="Total 6 2 2 10 3 6" xfId="56795"/>
    <cellStyle name="Total 6 2 2 10 4" xfId="56796"/>
    <cellStyle name="Total 6 2 2 10 5" xfId="56797"/>
    <cellStyle name="Total 6 2 2 11" xfId="56798"/>
    <cellStyle name="Total 6 2 2 11 2" xfId="56799"/>
    <cellStyle name="Total 6 2 2 11 2 2" xfId="56800"/>
    <cellStyle name="Total 6 2 2 11 2 2 2" xfId="56801"/>
    <cellStyle name="Total 6 2 2 11 2 2 3" xfId="56802"/>
    <cellStyle name="Total 6 2 2 11 2 2 4" xfId="56803"/>
    <cellStyle name="Total 6 2 2 11 2 3" xfId="56804"/>
    <cellStyle name="Total 6 2 2 11 2 4" xfId="56805"/>
    <cellStyle name="Total 6 2 2 11 2 5" xfId="56806"/>
    <cellStyle name="Total 6 2 2 11 3" xfId="56807"/>
    <cellStyle name="Total 6 2 2 11 3 2" xfId="56808"/>
    <cellStyle name="Total 6 2 2 11 3 2 2" xfId="56809"/>
    <cellStyle name="Total 6 2 2 11 3 2 3" xfId="56810"/>
    <cellStyle name="Total 6 2 2 11 3 2 4" xfId="56811"/>
    <cellStyle name="Total 6 2 2 11 3 3" xfId="56812"/>
    <cellStyle name="Total 6 2 2 11 3 3 2" xfId="56813"/>
    <cellStyle name="Total 6 2 2 11 3 3 3" xfId="56814"/>
    <cellStyle name="Total 6 2 2 11 3 3 4" xfId="56815"/>
    <cellStyle name="Total 6 2 2 11 3 4" xfId="56816"/>
    <cellStyle name="Total 6 2 2 11 3 5" xfId="56817"/>
    <cellStyle name="Total 6 2 2 11 3 6" xfId="56818"/>
    <cellStyle name="Total 6 2 2 11 4" xfId="56819"/>
    <cellStyle name="Total 6 2 2 11 5" xfId="56820"/>
    <cellStyle name="Total 6 2 2 12" xfId="56821"/>
    <cellStyle name="Total 6 2 2 12 2" xfId="56822"/>
    <cellStyle name="Total 6 2 2 12 2 2" xfId="56823"/>
    <cellStyle name="Total 6 2 2 12 2 2 2" xfId="56824"/>
    <cellStyle name="Total 6 2 2 12 2 2 3" xfId="56825"/>
    <cellStyle name="Total 6 2 2 12 2 2 4" xfId="56826"/>
    <cellStyle name="Total 6 2 2 12 2 3" xfId="56827"/>
    <cellStyle name="Total 6 2 2 12 2 3 2" xfId="56828"/>
    <cellStyle name="Total 6 2 2 12 2 3 3" xfId="56829"/>
    <cellStyle name="Total 6 2 2 12 2 3 4" xfId="56830"/>
    <cellStyle name="Total 6 2 2 12 2 4" xfId="56831"/>
    <cellStyle name="Total 6 2 2 12 2 5" xfId="56832"/>
    <cellStyle name="Total 6 2 2 12 2 6" xfId="56833"/>
    <cellStyle name="Total 6 2 2 12 3" xfId="56834"/>
    <cellStyle name="Total 6 2 2 12 3 2" xfId="56835"/>
    <cellStyle name="Total 6 2 2 12 3 2 2" xfId="56836"/>
    <cellStyle name="Total 6 2 2 12 3 2 3" xfId="56837"/>
    <cellStyle name="Total 6 2 2 12 3 2 4" xfId="56838"/>
    <cellStyle name="Total 6 2 2 12 3 3" xfId="56839"/>
    <cellStyle name="Total 6 2 2 12 3 3 2" xfId="56840"/>
    <cellStyle name="Total 6 2 2 12 3 3 3" xfId="56841"/>
    <cellStyle name="Total 6 2 2 12 3 3 4" xfId="56842"/>
    <cellStyle name="Total 6 2 2 12 3 4" xfId="56843"/>
    <cellStyle name="Total 6 2 2 12 3 5" xfId="56844"/>
    <cellStyle name="Total 6 2 2 12 3 6" xfId="56845"/>
    <cellStyle name="Total 6 2 2 12 4" xfId="56846"/>
    <cellStyle name="Total 6 2 2 12 5" xfId="56847"/>
    <cellStyle name="Total 6 2 2 12 6" xfId="56848"/>
    <cellStyle name="Total 6 2 2 13" xfId="56849"/>
    <cellStyle name="Total 6 2 2 14" xfId="56850"/>
    <cellStyle name="Total 6 2 2 2" xfId="56851"/>
    <cellStyle name="Total 6 2 2 2 2" xfId="56852"/>
    <cellStyle name="Total 6 2 2 2 2 2" xfId="56853"/>
    <cellStyle name="Total 6 2 2 2 2 2 2" xfId="56854"/>
    <cellStyle name="Total 6 2 2 2 2 2 2 2" xfId="56855"/>
    <cellStyle name="Total 6 2 2 2 2 2 2 3" xfId="56856"/>
    <cellStyle name="Total 6 2 2 2 2 2 2 4" xfId="56857"/>
    <cellStyle name="Total 6 2 2 2 2 2 3" xfId="56858"/>
    <cellStyle name="Total 6 2 2 2 2 2 3 2" xfId="56859"/>
    <cellStyle name="Total 6 2 2 2 2 2 3 3" xfId="56860"/>
    <cellStyle name="Total 6 2 2 2 2 2 3 4" xfId="56861"/>
    <cellStyle name="Total 6 2 2 2 2 2 4" xfId="56862"/>
    <cellStyle name="Total 6 2 2 2 2 2 5" xfId="56863"/>
    <cellStyle name="Total 6 2 2 2 2 2 6" xfId="56864"/>
    <cellStyle name="Total 6 2 2 2 2 3" xfId="56865"/>
    <cellStyle name="Total 6 2 2 2 2 3 2" xfId="56866"/>
    <cellStyle name="Total 6 2 2 2 2 3 2 2" xfId="56867"/>
    <cellStyle name="Total 6 2 2 2 2 3 2 3" xfId="56868"/>
    <cellStyle name="Total 6 2 2 2 2 3 2 4" xfId="56869"/>
    <cellStyle name="Total 6 2 2 2 2 3 3" xfId="56870"/>
    <cellStyle name="Total 6 2 2 2 2 3 3 2" xfId="56871"/>
    <cellStyle name="Total 6 2 2 2 2 3 3 3" xfId="56872"/>
    <cellStyle name="Total 6 2 2 2 2 3 3 4" xfId="56873"/>
    <cellStyle name="Total 6 2 2 2 2 3 4" xfId="56874"/>
    <cellStyle name="Total 6 2 2 2 2 3 5" xfId="56875"/>
    <cellStyle name="Total 6 2 2 2 2 3 6" xfId="56876"/>
    <cellStyle name="Total 6 2 2 2 2 4" xfId="56877"/>
    <cellStyle name="Total 6 2 2 2 2 5" xfId="56878"/>
    <cellStyle name="Total 6 2 2 2 2 6" xfId="56879"/>
    <cellStyle name="Total 6 2 2 2 3" xfId="56880"/>
    <cellStyle name="Total 6 2 2 2 4" xfId="56881"/>
    <cellStyle name="Total 6 2 2 3" xfId="56882"/>
    <cellStyle name="Total 6 2 2 3 2" xfId="56883"/>
    <cellStyle name="Total 6 2 2 3 2 2" xfId="56884"/>
    <cellStyle name="Total 6 2 2 3 2 2 2" xfId="56885"/>
    <cellStyle name="Total 6 2 2 3 2 2 2 2" xfId="56886"/>
    <cellStyle name="Total 6 2 2 3 2 2 2 3" xfId="56887"/>
    <cellStyle name="Total 6 2 2 3 2 2 2 4" xfId="56888"/>
    <cellStyle name="Total 6 2 2 3 2 2 3" xfId="56889"/>
    <cellStyle name="Total 6 2 2 3 2 2 3 2" xfId="56890"/>
    <cellStyle name="Total 6 2 2 3 2 2 3 3" xfId="56891"/>
    <cellStyle name="Total 6 2 2 3 2 2 3 4" xfId="56892"/>
    <cellStyle name="Total 6 2 2 3 2 2 4" xfId="56893"/>
    <cellStyle name="Total 6 2 2 3 2 2 5" xfId="56894"/>
    <cellStyle name="Total 6 2 2 3 2 2 6" xfId="56895"/>
    <cellStyle name="Total 6 2 2 3 2 3" xfId="56896"/>
    <cellStyle name="Total 6 2 2 3 2 3 2" xfId="56897"/>
    <cellStyle name="Total 6 2 2 3 2 3 2 2" xfId="56898"/>
    <cellStyle name="Total 6 2 2 3 2 3 2 3" xfId="56899"/>
    <cellStyle name="Total 6 2 2 3 2 3 2 4" xfId="56900"/>
    <cellStyle name="Total 6 2 2 3 2 3 3" xfId="56901"/>
    <cellStyle name="Total 6 2 2 3 2 3 3 2" xfId="56902"/>
    <cellStyle name="Total 6 2 2 3 2 3 3 3" xfId="56903"/>
    <cellStyle name="Total 6 2 2 3 2 3 3 4" xfId="56904"/>
    <cellStyle name="Total 6 2 2 3 2 3 4" xfId="56905"/>
    <cellStyle name="Total 6 2 2 3 2 3 5" xfId="56906"/>
    <cellStyle name="Total 6 2 2 3 2 3 6" xfId="56907"/>
    <cellStyle name="Total 6 2 2 3 2 4" xfId="56908"/>
    <cellStyle name="Total 6 2 2 3 2 5" xfId="56909"/>
    <cellStyle name="Total 6 2 2 3 2 6" xfId="56910"/>
    <cellStyle name="Total 6 2 2 3 3" xfId="56911"/>
    <cellStyle name="Total 6 2 2 3 4" xfId="56912"/>
    <cellStyle name="Total 6 2 2 4" xfId="56913"/>
    <cellStyle name="Total 6 2 2 4 2" xfId="56914"/>
    <cellStyle name="Total 6 2 2 4 2 2" xfId="56915"/>
    <cellStyle name="Total 6 2 2 4 2 2 2" xfId="56916"/>
    <cellStyle name="Total 6 2 2 4 2 2 2 2" xfId="56917"/>
    <cellStyle name="Total 6 2 2 4 2 2 2 3" xfId="56918"/>
    <cellStyle name="Total 6 2 2 4 2 2 2 4" xfId="56919"/>
    <cellStyle name="Total 6 2 2 4 2 2 3" xfId="56920"/>
    <cellStyle name="Total 6 2 2 4 2 2 3 2" xfId="56921"/>
    <cellStyle name="Total 6 2 2 4 2 2 3 3" xfId="56922"/>
    <cellStyle name="Total 6 2 2 4 2 2 3 4" xfId="56923"/>
    <cellStyle name="Total 6 2 2 4 2 2 4" xfId="56924"/>
    <cellStyle name="Total 6 2 2 4 2 2 5" xfId="56925"/>
    <cellStyle name="Total 6 2 2 4 2 2 6" xfId="56926"/>
    <cellStyle name="Total 6 2 2 4 2 3" xfId="56927"/>
    <cellStyle name="Total 6 2 2 4 2 3 2" xfId="56928"/>
    <cellStyle name="Total 6 2 2 4 2 3 2 2" xfId="56929"/>
    <cellStyle name="Total 6 2 2 4 2 3 2 3" xfId="56930"/>
    <cellStyle name="Total 6 2 2 4 2 3 2 4" xfId="56931"/>
    <cellStyle name="Total 6 2 2 4 2 3 3" xfId="56932"/>
    <cellStyle name="Total 6 2 2 4 2 3 3 2" xfId="56933"/>
    <cellStyle name="Total 6 2 2 4 2 3 3 3" xfId="56934"/>
    <cellStyle name="Total 6 2 2 4 2 3 3 4" xfId="56935"/>
    <cellStyle name="Total 6 2 2 4 2 3 4" xfId="56936"/>
    <cellStyle name="Total 6 2 2 4 2 3 5" xfId="56937"/>
    <cellStyle name="Total 6 2 2 4 2 3 6" xfId="56938"/>
    <cellStyle name="Total 6 2 2 4 2 4" xfId="56939"/>
    <cellStyle name="Total 6 2 2 4 2 5" xfId="56940"/>
    <cellStyle name="Total 6 2 2 4 2 6" xfId="56941"/>
    <cellStyle name="Total 6 2 2 4 3" xfId="56942"/>
    <cellStyle name="Total 6 2 2 4 4" xfId="56943"/>
    <cellStyle name="Total 6 2 2 5" xfId="56944"/>
    <cellStyle name="Total 6 2 2 5 2" xfId="56945"/>
    <cellStyle name="Total 6 2 2 5 2 2" xfId="56946"/>
    <cellStyle name="Total 6 2 2 5 2 2 2" xfId="56947"/>
    <cellStyle name="Total 6 2 2 5 2 2 3" xfId="56948"/>
    <cellStyle name="Total 6 2 2 5 2 2 4" xfId="56949"/>
    <cellStyle name="Total 6 2 2 5 2 3" xfId="56950"/>
    <cellStyle name="Total 6 2 2 5 2 4" xfId="56951"/>
    <cellStyle name="Total 6 2 2 5 2 5" xfId="56952"/>
    <cellStyle name="Total 6 2 2 5 3" xfId="56953"/>
    <cellStyle name="Total 6 2 2 5 3 2" xfId="56954"/>
    <cellStyle name="Total 6 2 2 5 3 2 2" xfId="56955"/>
    <cellStyle name="Total 6 2 2 5 3 2 3" xfId="56956"/>
    <cellStyle name="Total 6 2 2 5 3 2 4" xfId="56957"/>
    <cellStyle name="Total 6 2 2 5 3 3" xfId="56958"/>
    <cellStyle name="Total 6 2 2 5 3 3 2" xfId="56959"/>
    <cellStyle name="Total 6 2 2 5 3 3 3" xfId="56960"/>
    <cellStyle name="Total 6 2 2 5 3 3 4" xfId="56961"/>
    <cellStyle name="Total 6 2 2 5 3 4" xfId="56962"/>
    <cellStyle name="Total 6 2 2 5 3 5" xfId="56963"/>
    <cellStyle name="Total 6 2 2 5 3 6" xfId="56964"/>
    <cellStyle name="Total 6 2 2 5 4" xfId="56965"/>
    <cellStyle name="Total 6 2 2 5 5" xfId="56966"/>
    <cellStyle name="Total 6 2 2 6" xfId="56967"/>
    <cellStyle name="Total 6 2 2 6 2" xfId="56968"/>
    <cellStyle name="Total 6 2 2 6 2 2" xfId="56969"/>
    <cellStyle name="Total 6 2 2 6 2 2 2" xfId="56970"/>
    <cellStyle name="Total 6 2 2 6 2 2 3" xfId="56971"/>
    <cellStyle name="Total 6 2 2 6 2 2 4" xfId="56972"/>
    <cellStyle name="Total 6 2 2 6 2 3" xfId="56973"/>
    <cellStyle name="Total 6 2 2 6 2 4" xfId="56974"/>
    <cellStyle name="Total 6 2 2 6 2 5" xfId="56975"/>
    <cellStyle name="Total 6 2 2 6 3" xfId="56976"/>
    <cellStyle name="Total 6 2 2 6 3 2" xfId="56977"/>
    <cellStyle name="Total 6 2 2 6 3 2 2" xfId="56978"/>
    <cellStyle name="Total 6 2 2 6 3 2 3" xfId="56979"/>
    <cellStyle name="Total 6 2 2 6 3 2 4" xfId="56980"/>
    <cellStyle name="Total 6 2 2 6 3 3" xfId="56981"/>
    <cellStyle name="Total 6 2 2 6 3 3 2" xfId="56982"/>
    <cellStyle name="Total 6 2 2 6 3 3 3" xfId="56983"/>
    <cellStyle name="Total 6 2 2 6 3 3 4" xfId="56984"/>
    <cellStyle name="Total 6 2 2 6 3 4" xfId="56985"/>
    <cellStyle name="Total 6 2 2 6 3 5" xfId="56986"/>
    <cellStyle name="Total 6 2 2 6 3 6" xfId="56987"/>
    <cellStyle name="Total 6 2 2 6 4" xfId="56988"/>
    <cellStyle name="Total 6 2 2 6 5" xfId="56989"/>
    <cellStyle name="Total 6 2 2 7" xfId="56990"/>
    <cellStyle name="Total 6 2 2 7 2" xfId="56991"/>
    <cellStyle name="Total 6 2 2 7 2 2" xfId="56992"/>
    <cellStyle name="Total 6 2 2 7 2 2 2" xfId="56993"/>
    <cellStyle name="Total 6 2 2 7 2 2 3" xfId="56994"/>
    <cellStyle name="Total 6 2 2 7 2 2 4" xfId="56995"/>
    <cellStyle name="Total 6 2 2 7 2 3" xfId="56996"/>
    <cellStyle name="Total 6 2 2 7 2 4" xfId="56997"/>
    <cellStyle name="Total 6 2 2 7 2 5" xfId="56998"/>
    <cellStyle name="Total 6 2 2 7 3" xfId="56999"/>
    <cellStyle name="Total 6 2 2 7 3 2" xfId="57000"/>
    <cellStyle name="Total 6 2 2 7 3 2 2" xfId="57001"/>
    <cellStyle name="Total 6 2 2 7 3 2 3" xfId="57002"/>
    <cellStyle name="Total 6 2 2 7 3 2 4" xfId="57003"/>
    <cellStyle name="Total 6 2 2 7 3 3" xfId="57004"/>
    <cellStyle name="Total 6 2 2 7 3 3 2" xfId="57005"/>
    <cellStyle name="Total 6 2 2 7 3 3 3" xfId="57006"/>
    <cellStyle name="Total 6 2 2 7 3 3 4" xfId="57007"/>
    <cellStyle name="Total 6 2 2 7 3 4" xfId="57008"/>
    <cellStyle name="Total 6 2 2 7 3 5" xfId="57009"/>
    <cellStyle name="Total 6 2 2 7 3 6" xfId="57010"/>
    <cellStyle name="Total 6 2 2 7 4" xfId="57011"/>
    <cellStyle name="Total 6 2 2 7 5" xfId="57012"/>
    <cellStyle name="Total 6 2 2 8" xfId="57013"/>
    <cellStyle name="Total 6 2 2 8 2" xfId="57014"/>
    <cellStyle name="Total 6 2 2 8 2 2" xfId="57015"/>
    <cellStyle name="Total 6 2 2 8 2 2 2" xfId="57016"/>
    <cellStyle name="Total 6 2 2 8 2 2 3" xfId="57017"/>
    <cellStyle name="Total 6 2 2 8 2 2 4" xfId="57018"/>
    <cellStyle name="Total 6 2 2 8 2 3" xfId="57019"/>
    <cellStyle name="Total 6 2 2 8 2 4" xfId="57020"/>
    <cellStyle name="Total 6 2 2 8 2 5" xfId="57021"/>
    <cellStyle name="Total 6 2 2 8 3" xfId="57022"/>
    <cellStyle name="Total 6 2 2 8 3 2" xfId="57023"/>
    <cellStyle name="Total 6 2 2 8 3 2 2" xfId="57024"/>
    <cellStyle name="Total 6 2 2 8 3 2 3" xfId="57025"/>
    <cellStyle name="Total 6 2 2 8 3 2 4" xfId="57026"/>
    <cellStyle name="Total 6 2 2 8 3 3" xfId="57027"/>
    <cellStyle name="Total 6 2 2 8 3 3 2" xfId="57028"/>
    <cellStyle name="Total 6 2 2 8 3 3 3" xfId="57029"/>
    <cellStyle name="Total 6 2 2 8 3 3 4" xfId="57030"/>
    <cellStyle name="Total 6 2 2 8 3 4" xfId="57031"/>
    <cellStyle name="Total 6 2 2 8 3 5" xfId="57032"/>
    <cellStyle name="Total 6 2 2 8 3 6" xfId="57033"/>
    <cellStyle name="Total 6 2 2 8 4" xfId="57034"/>
    <cellStyle name="Total 6 2 2 8 5" xfId="57035"/>
    <cellStyle name="Total 6 2 2 9" xfId="57036"/>
    <cellStyle name="Total 6 2 2 9 2" xfId="57037"/>
    <cellStyle name="Total 6 2 2 9 2 2" xfId="57038"/>
    <cellStyle name="Total 6 2 2 9 2 2 2" xfId="57039"/>
    <cellStyle name="Total 6 2 2 9 2 2 3" xfId="57040"/>
    <cellStyle name="Total 6 2 2 9 2 2 4" xfId="57041"/>
    <cellStyle name="Total 6 2 2 9 2 3" xfId="57042"/>
    <cellStyle name="Total 6 2 2 9 2 4" xfId="57043"/>
    <cellStyle name="Total 6 2 2 9 2 5" xfId="57044"/>
    <cellStyle name="Total 6 2 2 9 3" xfId="57045"/>
    <cellStyle name="Total 6 2 2 9 3 2" xfId="57046"/>
    <cellStyle name="Total 6 2 2 9 3 2 2" xfId="57047"/>
    <cellStyle name="Total 6 2 2 9 3 2 3" xfId="57048"/>
    <cellStyle name="Total 6 2 2 9 3 2 4" xfId="57049"/>
    <cellStyle name="Total 6 2 2 9 3 3" xfId="57050"/>
    <cellStyle name="Total 6 2 2 9 3 3 2" xfId="57051"/>
    <cellStyle name="Total 6 2 2 9 3 3 3" xfId="57052"/>
    <cellStyle name="Total 6 2 2 9 3 3 4" xfId="57053"/>
    <cellStyle name="Total 6 2 2 9 3 4" xfId="57054"/>
    <cellStyle name="Total 6 2 2 9 3 5" xfId="57055"/>
    <cellStyle name="Total 6 2 2 9 3 6" xfId="57056"/>
    <cellStyle name="Total 6 2 2 9 4" xfId="57057"/>
    <cellStyle name="Total 6 2 2 9 5" xfId="57058"/>
    <cellStyle name="Total 6 2 3" xfId="57059"/>
    <cellStyle name="Total 6 2 3 2" xfId="57060"/>
    <cellStyle name="Total 6 2 3 2 2" xfId="57061"/>
    <cellStyle name="Total 6 2 3 2 2 2" xfId="57062"/>
    <cellStyle name="Total 6 2 3 2 2 3" xfId="57063"/>
    <cellStyle name="Total 6 2 3 2 2 4" xfId="57064"/>
    <cellStyle name="Total 6 2 3 2 3" xfId="57065"/>
    <cellStyle name="Total 6 2 3 2 4" xfId="57066"/>
    <cellStyle name="Total 6 2 3 2 5" xfId="57067"/>
    <cellStyle name="Total 6 2 3 3" xfId="57068"/>
    <cellStyle name="Total 6 2 3 3 2" xfId="57069"/>
    <cellStyle name="Total 6 2 3 3 2 2" xfId="57070"/>
    <cellStyle name="Total 6 2 3 3 2 3" xfId="57071"/>
    <cellStyle name="Total 6 2 3 3 2 4" xfId="57072"/>
    <cellStyle name="Total 6 2 3 3 3" xfId="57073"/>
    <cellStyle name="Total 6 2 3 3 3 2" xfId="57074"/>
    <cellStyle name="Total 6 2 3 3 3 3" xfId="57075"/>
    <cellStyle name="Total 6 2 3 3 3 4" xfId="57076"/>
    <cellStyle name="Total 6 2 3 3 4" xfId="57077"/>
    <cellStyle name="Total 6 2 3 3 5" xfId="57078"/>
    <cellStyle name="Total 6 2 3 3 6" xfId="57079"/>
    <cellStyle name="Total 6 2 3 4" xfId="57080"/>
    <cellStyle name="Total 6 2 3 5" xfId="57081"/>
    <cellStyle name="Total 6 2 4" xfId="57082"/>
    <cellStyle name="Total 6 2 4 2" xfId="57083"/>
    <cellStyle name="Total 6 2 4 2 2" xfId="57084"/>
    <cellStyle name="Total 6 2 4 2 2 2" xfId="57085"/>
    <cellStyle name="Total 6 2 4 2 2 3" xfId="57086"/>
    <cellStyle name="Total 6 2 4 2 2 4" xfId="57087"/>
    <cellStyle name="Total 6 2 4 2 3" xfId="57088"/>
    <cellStyle name="Total 6 2 4 2 3 2" xfId="57089"/>
    <cellStyle name="Total 6 2 4 2 3 3" xfId="57090"/>
    <cellStyle name="Total 6 2 4 2 3 4" xfId="57091"/>
    <cellStyle name="Total 6 2 4 2 4" xfId="57092"/>
    <cellStyle name="Total 6 2 4 2 5" xfId="57093"/>
    <cellStyle name="Total 6 2 4 2 6" xfId="57094"/>
    <cellStyle name="Total 6 2 4 3" xfId="57095"/>
    <cellStyle name="Total 6 2 4 3 2" xfId="57096"/>
    <cellStyle name="Total 6 2 4 3 2 2" xfId="57097"/>
    <cellStyle name="Total 6 2 4 3 2 3" xfId="57098"/>
    <cellStyle name="Total 6 2 4 3 2 4" xfId="57099"/>
    <cellStyle name="Total 6 2 4 3 3" xfId="57100"/>
    <cellStyle name="Total 6 2 4 3 3 2" xfId="57101"/>
    <cellStyle name="Total 6 2 4 3 3 3" xfId="57102"/>
    <cellStyle name="Total 6 2 4 3 3 4" xfId="57103"/>
    <cellStyle name="Total 6 2 4 3 4" xfId="57104"/>
    <cellStyle name="Total 6 2 4 3 5" xfId="57105"/>
    <cellStyle name="Total 6 2 4 3 6" xfId="57106"/>
    <cellStyle name="Total 6 2 4 4" xfId="57107"/>
    <cellStyle name="Total 6 2 4 5" xfId="57108"/>
    <cellStyle name="Total 6 2 4 6" xfId="57109"/>
    <cellStyle name="Total 6 2 5" xfId="57110"/>
    <cellStyle name="Total 6 2 6" xfId="57111"/>
    <cellStyle name="Total 6 3" xfId="57112"/>
    <cellStyle name="Total 6 3 10" xfId="57113"/>
    <cellStyle name="Total 6 3 10 2" xfId="57114"/>
    <cellStyle name="Total 6 3 10 2 2" xfId="57115"/>
    <cellStyle name="Total 6 3 10 2 2 2" xfId="57116"/>
    <cellStyle name="Total 6 3 10 2 2 3" xfId="57117"/>
    <cellStyle name="Total 6 3 10 2 2 4" xfId="57118"/>
    <cellStyle name="Total 6 3 10 2 3" xfId="57119"/>
    <cellStyle name="Total 6 3 10 2 4" xfId="57120"/>
    <cellStyle name="Total 6 3 10 2 5" xfId="57121"/>
    <cellStyle name="Total 6 3 10 3" xfId="57122"/>
    <cellStyle name="Total 6 3 10 3 2" xfId="57123"/>
    <cellStyle name="Total 6 3 10 3 2 2" xfId="57124"/>
    <cellStyle name="Total 6 3 10 3 2 3" xfId="57125"/>
    <cellStyle name="Total 6 3 10 3 2 4" xfId="57126"/>
    <cellStyle name="Total 6 3 10 3 3" xfId="57127"/>
    <cellStyle name="Total 6 3 10 3 3 2" xfId="57128"/>
    <cellStyle name="Total 6 3 10 3 3 3" xfId="57129"/>
    <cellStyle name="Total 6 3 10 3 3 4" xfId="57130"/>
    <cellStyle name="Total 6 3 10 3 4" xfId="57131"/>
    <cellStyle name="Total 6 3 10 3 5" xfId="57132"/>
    <cellStyle name="Total 6 3 10 3 6" xfId="57133"/>
    <cellStyle name="Total 6 3 10 4" xfId="57134"/>
    <cellStyle name="Total 6 3 10 5" xfId="57135"/>
    <cellStyle name="Total 6 3 11" xfId="57136"/>
    <cellStyle name="Total 6 3 11 2" xfId="57137"/>
    <cellStyle name="Total 6 3 11 2 2" xfId="57138"/>
    <cellStyle name="Total 6 3 11 2 2 2" xfId="57139"/>
    <cellStyle name="Total 6 3 11 2 2 3" xfId="57140"/>
    <cellStyle name="Total 6 3 11 2 2 4" xfId="57141"/>
    <cellStyle name="Total 6 3 11 2 3" xfId="57142"/>
    <cellStyle name="Total 6 3 11 2 4" xfId="57143"/>
    <cellStyle name="Total 6 3 11 2 5" xfId="57144"/>
    <cellStyle name="Total 6 3 11 3" xfId="57145"/>
    <cellStyle name="Total 6 3 11 3 2" xfId="57146"/>
    <cellStyle name="Total 6 3 11 3 2 2" xfId="57147"/>
    <cellStyle name="Total 6 3 11 3 2 3" xfId="57148"/>
    <cellStyle name="Total 6 3 11 3 2 4" xfId="57149"/>
    <cellStyle name="Total 6 3 11 3 3" xfId="57150"/>
    <cellStyle name="Total 6 3 11 3 3 2" xfId="57151"/>
    <cellStyle name="Total 6 3 11 3 3 3" xfId="57152"/>
    <cellStyle name="Total 6 3 11 3 3 4" xfId="57153"/>
    <cellStyle name="Total 6 3 11 3 4" xfId="57154"/>
    <cellStyle name="Total 6 3 11 3 5" xfId="57155"/>
    <cellStyle name="Total 6 3 11 3 6" xfId="57156"/>
    <cellStyle name="Total 6 3 11 4" xfId="57157"/>
    <cellStyle name="Total 6 3 11 5" xfId="57158"/>
    <cellStyle name="Total 6 3 12" xfId="57159"/>
    <cellStyle name="Total 6 3 12 2" xfId="57160"/>
    <cellStyle name="Total 6 3 12 2 2" xfId="57161"/>
    <cellStyle name="Total 6 3 12 2 2 2" xfId="57162"/>
    <cellStyle name="Total 6 3 12 2 2 3" xfId="57163"/>
    <cellStyle name="Total 6 3 12 2 2 4" xfId="57164"/>
    <cellStyle name="Total 6 3 12 2 3" xfId="57165"/>
    <cellStyle name="Total 6 3 12 2 3 2" xfId="57166"/>
    <cellStyle name="Total 6 3 12 2 3 3" xfId="57167"/>
    <cellStyle name="Total 6 3 12 2 3 4" xfId="57168"/>
    <cellStyle name="Total 6 3 12 2 4" xfId="57169"/>
    <cellStyle name="Total 6 3 12 2 5" xfId="57170"/>
    <cellStyle name="Total 6 3 12 2 6" xfId="57171"/>
    <cellStyle name="Total 6 3 12 3" xfId="57172"/>
    <cellStyle name="Total 6 3 12 3 2" xfId="57173"/>
    <cellStyle name="Total 6 3 12 3 2 2" xfId="57174"/>
    <cellStyle name="Total 6 3 12 3 2 3" xfId="57175"/>
    <cellStyle name="Total 6 3 12 3 2 4" xfId="57176"/>
    <cellStyle name="Total 6 3 12 3 3" xfId="57177"/>
    <cellStyle name="Total 6 3 12 3 3 2" xfId="57178"/>
    <cellStyle name="Total 6 3 12 3 3 3" xfId="57179"/>
    <cellStyle name="Total 6 3 12 3 3 4" xfId="57180"/>
    <cellStyle name="Total 6 3 12 3 4" xfId="57181"/>
    <cellStyle name="Total 6 3 12 3 5" xfId="57182"/>
    <cellStyle name="Total 6 3 12 3 6" xfId="57183"/>
    <cellStyle name="Total 6 3 12 4" xfId="57184"/>
    <cellStyle name="Total 6 3 12 5" xfId="57185"/>
    <cellStyle name="Total 6 3 12 6" xfId="57186"/>
    <cellStyle name="Total 6 3 13" xfId="57187"/>
    <cellStyle name="Total 6 3 14" xfId="57188"/>
    <cellStyle name="Total 6 3 2" xfId="57189"/>
    <cellStyle name="Total 6 3 2 2" xfId="57190"/>
    <cellStyle name="Total 6 3 2 2 2" xfId="57191"/>
    <cellStyle name="Total 6 3 2 2 2 2" xfId="57192"/>
    <cellStyle name="Total 6 3 2 2 2 2 2" xfId="57193"/>
    <cellStyle name="Total 6 3 2 2 2 2 3" xfId="57194"/>
    <cellStyle name="Total 6 3 2 2 2 2 4" xfId="57195"/>
    <cellStyle name="Total 6 3 2 2 2 3" xfId="57196"/>
    <cellStyle name="Total 6 3 2 2 2 3 2" xfId="57197"/>
    <cellStyle name="Total 6 3 2 2 2 3 3" xfId="57198"/>
    <cellStyle name="Total 6 3 2 2 2 3 4" xfId="57199"/>
    <cellStyle name="Total 6 3 2 2 2 4" xfId="57200"/>
    <cellStyle name="Total 6 3 2 2 2 5" xfId="57201"/>
    <cellStyle name="Total 6 3 2 2 2 6" xfId="57202"/>
    <cellStyle name="Total 6 3 2 2 3" xfId="57203"/>
    <cellStyle name="Total 6 3 2 2 3 2" xfId="57204"/>
    <cellStyle name="Total 6 3 2 2 3 2 2" xfId="57205"/>
    <cellStyle name="Total 6 3 2 2 3 2 3" xfId="57206"/>
    <cellStyle name="Total 6 3 2 2 3 2 4" xfId="57207"/>
    <cellStyle name="Total 6 3 2 2 3 3" xfId="57208"/>
    <cellStyle name="Total 6 3 2 2 3 3 2" xfId="57209"/>
    <cellStyle name="Total 6 3 2 2 3 3 3" xfId="57210"/>
    <cellStyle name="Total 6 3 2 2 3 3 4" xfId="57211"/>
    <cellStyle name="Total 6 3 2 2 3 4" xfId="57212"/>
    <cellStyle name="Total 6 3 2 2 3 5" xfId="57213"/>
    <cellStyle name="Total 6 3 2 2 3 6" xfId="57214"/>
    <cellStyle name="Total 6 3 2 2 4" xfId="57215"/>
    <cellStyle name="Total 6 3 2 2 5" xfId="57216"/>
    <cellStyle name="Total 6 3 2 2 6" xfId="57217"/>
    <cellStyle name="Total 6 3 2 3" xfId="57218"/>
    <cellStyle name="Total 6 3 2 4" xfId="57219"/>
    <cellStyle name="Total 6 3 3" xfId="57220"/>
    <cellStyle name="Total 6 3 3 2" xfId="57221"/>
    <cellStyle name="Total 6 3 3 2 2" xfId="57222"/>
    <cellStyle name="Total 6 3 3 2 2 2" xfId="57223"/>
    <cellStyle name="Total 6 3 3 2 2 2 2" xfId="57224"/>
    <cellStyle name="Total 6 3 3 2 2 2 3" xfId="57225"/>
    <cellStyle name="Total 6 3 3 2 2 2 4" xfId="57226"/>
    <cellStyle name="Total 6 3 3 2 2 3" xfId="57227"/>
    <cellStyle name="Total 6 3 3 2 2 3 2" xfId="57228"/>
    <cellStyle name="Total 6 3 3 2 2 3 3" xfId="57229"/>
    <cellStyle name="Total 6 3 3 2 2 3 4" xfId="57230"/>
    <cellStyle name="Total 6 3 3 2 2 4" xfId="57231"/>
    <cellStyle name="Total 6 3 3 2 2 5" xfId="57232"/>
    <cellStyle name="Total 6 3 3 2 2 6" xfId="57233"/>
    <cellStyle name="Total 6 3 3 2 3" xfId="57234"/>
    <cellStyle name="Total 6 3 3 2 3 2" xfId="57235"/>
    <cellStyle name="Total 6 3 3 2 3 2 2" xfId="57236"/>
    <cellStyle name="Total 6 3 3 2 3 2 3" xfId="57237"/>
    <cellStyle name="Total 6 3 3 2 3 2 4" xfId="57238"/>
    <cellStyle name="Total 6 3 3 2 3 3" xfId="57239"/>
    <cellStyle name="Total 6 3 3 2 3 3 2" xfId="57240"/>
    <cellStyle name="Total 6 3 3 2 3 3 3" xfId="57241"/>
    <cellStyle name="Total 6 3 3 2 3 3 4" xfId="57242"/>
    <cellStyle name="Total 6 3 3 2 3 4" xfId="57243"/>
    <cellStyle name="Total 6 3 3 2 3 5" xfId="57244"/>
    <cellStyle name="Total 6 3 3 2 3 6" xfId="57245"/>
    <cellStyle name="Total 6 3 3 2 4" xfId="57246"/>
    <cellStyle name="Total 6 3 3 2 5" xfId="57247"/>
    <cellStyle name="Total 6 3 3 2 6" xfId="57248"/>
    <cellStyle name="Total 6 3 3 3" xfId="57249"/>
    <cellStyle name="Total 6 3 3 4" xfId="57250"/>
    <cellStyle name="Total 6 3 4" xfId="57251"/>
    <cellStyle name="Total 6 3 4 2" xfId="57252"/>
    <cellStyle name="Total 6 3 4 2 2" xfId="57253"/>
    <cellStyle name="Total 6 3 4 2 2 2" xfId="57254"/>
    <cellStyle name="Total 6 3 4 2 2 2 2" xfId="57255"/>
    <cellStyle name="Total 6 3 4 2 2 2 3" xfId="57256"/>
    <cellStyle name="Total 6 3 4 2 2 2 4" xfId="57257"/>
    <cellStyle name="Total 6 3 4 2 2 3" xfId="57258"/>
    <cellStyle name="Total 6 3 4 2 2 3 2" xfId="57259"/>
    <cellStyle name="Total 6 3 4 2 2 3 3" xfId="57260"/>
    <cellStyle name="Total 6 3 4 2 2 3 4" xfId="57261"/>
    <cellStyle name="Total 6 3 4 2 2 4" xfId="57262"/>
    <cellStyle name="Total 6 3 4 2 2 5" xfId="57263"/>
    <cellStyle name="Total 6 3 4 2 2 6" xfId="57264"/>
    <cellStyle name="Total 6 3 4 2 3" xfId="57265"/>
    <cellStyle name="Total 6 3 4 2 3 2" xfId="57266"/>
    <cellStyle name="Total 6 3 4 2 3 2 2" xfId="57267"/>
    <cellStyle name="Total 6 3 4 2 3 2 3" xfId="57268"/>
    <cellStyle name="Total 6 3 4 2 3 2 4" xfId="57269"/>
    <cellStyle name="Total 6 3 4 2 3 3" xfId="57270"/>
    <cellStyle name="Total 6 3 4 2 3 3 2" xfId="57271"/>
    <cellStyle name="Total 6 3 4 2 3 3 3" xfId="57272"/>
    <cellStyle name="Total 6 3 4 2 3 3 4" xfId="57273"/>
    <cellStyle name="Total 6 3 4 2 3 4" xfId="57274"/>
    <cellStyle name="Total 6 3 4 2 3 5" xfId="57275"/>
    <cellStyle name="Total 6 3 4 2 3 6" xfId="57276"/>
    <cellStyle name="Total 6 3 4 2 4" xfId="57277"/>
    <cellStyle name="Total 6 3 4 2 5" xfId="57278"/>
    <cellStyle name="Total 6 3 4 2 6" xfId="57279"/>
    <cellStyle name="Total 6 3 4 3" xfId="57280"/>
    <cellStyle name="Total 6 3 4 4" xfId="57281"/>
    <cellStyle name="Total 6 3 5" xfId="57282"/>
    <cellStyle name="Total 6 3 5 2" xfId="57283"/>
    <cellStyle name="Total 6 3 5 2 2" xfId="57284"/>
    <cellStyle name="Total 6 3 5 2 2 2" xfId="57285"/>
    <cellStyle name="Total 6 3 5 2 2 3" xfId="57286"/>
    <cellStyle name="Total 6 3 5 2 2 4" xfId="57287"/>
    <cellStyle name="Total 6 3 5 2 3" xfId="57288"/>
    <cellStyle name="Total 6 3 5 2 4" xfId="57289"/>
    <cellStyle name="Total 6 3 5 2 5" xfId="57290"/>
    <cellStyle name="Total 6 3 5 3" xfId="57291"/>
    <cellStyle name="Total 6 3 5 3 2" xfId="57292"/>
    <cellStyle name="Total 6 3 5 3 2 2" xfId="57293"/>
    <cellStyle name="Total 6 3 5 3 2 3" xfId="57294"/>
    <cellStyle name="Total 6 3 5 3 2 4" xfId="57295"/>
    <cellStyle name="Total 6 3 5 3 3" xfId="57296"/>
    <cellStyle name="Total 6 3 5 3 3 2" xfId="57297"/>
    <cellStyle name="Total 6 3 5 3 3 3" xfId="57298"/>
    <cellStyle name="Total 6 3 5 3 3 4" xfId="57299"/>
    <cellStyle name="Total 6 3 5 3 4" xfId="57300"/>
    <cellStyle name="Total 6 3 5 3 5" xfId="57301"/>
    <cellStyle name="Total 6 3 5 3 6" xfId="57302"/>
    <cellStyle name="Total 6 3 5 4" xfId="57303"/>
    <cellStyle name="Total 6 3 5 5" xfId="57304"/>
    <cellStyle name="Total 6 3 6" xfId="57305"/>
    <cellStyle name="Total 6 3 6 2" xfId="57306"/>
    <cellStyle name="Total 6 3 6 2 2" xfId="57307"/>
    <cellStyle name="Total 6 3 6 2 2 2" xfId="57308"/>
    <cellStyle name="Total 6 3 6 2 2 3" xfId="57309"/>
    <cellStyle name="Total 6 3 6 2 2 4" xfId="57310"/>
    <cellStyle name="Total 6 3 6 2 3" xfId="57311"/>
    <cellStyle name="Total 6 3 6 2 4" xfId="57312"/>
    <cellStyle name="Total 6 3 6 2 5" xfId="57313"/>
    <cellStyle name="Total 6 3 6 3" xfId="57314"/>
    <cellStyle name="Total 6 3 6 3 2" xfId="57315"/>
    <cellStyle name="Total 6 3 6 3 2 2" xfId="57316"/>
    <cellStyle name="Total 6 3 6 3 2 3" xfId="57317"/>
    <cellStyle name="Total 6 3 6 3 2 4" xfId="57318"/>
    <cellStyle name="Total 6 3 6 3 3" xfId="57319"/>
    <cellStyle name="Total 6 3 6 3 3 2" xfId="57320"/>
    <cellStyle name="Total 6 3 6 3 3 3" xfId="57321"/>
    <cellStyle name="Total 6 3 6 3 3 4" xfId="57322"/>
    <cellStyle name="Total 6 3 6 3 4" xfId="57323"/>
    <cellStyle name="Total 6 3 6 3 5" xfId="57324"/>
    <cellStyle name="Total 6 3 6 3 6" xfId="57325"/>
    <cellStyle name="Total 6 3 6 4" xfId="57326"/>
    <cellStyle name="Total 6 3 6 5" xfId="57327"/>
    <cellStyle name="Total 6 3 7" xfId="57328"/>
    <cellStyle name="Total 6 3 7 2" xfId="57329"/>
    <cellStyle name="Total 6 3 7 2 2" xfId="57330"/>
    <cellStyle name="Total 6 3 7 2 2 2" xfId="57331"/>
    <cellStyle name="Total 6 3 7 2 2 3" xfId="57332"/>
    <cellStyle name="Total 6 3 7 2 2 4" xfId="57333"/>
    <cellStyle name="Total 6 3 7 2 3" xfId="57334"/>
    <cellStyle name="Total 6 3 7 2 4" xfId="57335"/>
    <cellStyle name="Total 6 3 7 2 5" xfId="57336"/>
    <cellStyle name="Total 6 3 7 3" xfId="57337"/>
    <cellStyle name="Total 6 3 7 3 2" xfId="57338"/>
    <cellStyle name="Total 6 3 7 3 2 2" xfId="57339"/>
    <cellStyle name="Total 6 3 7 3 2 3" xfId="57340"/>
    <cellStyle name="Total 6 3 7 3 2 4" xfId="57341"/>
    <cellStyle name="Total 6 3 7 3 3" xfId="57342"/>
    <cellStyle name="Total 6 3 7 3 3 2" xfId="57343"/>
    <cellStyle name="Total 6 3 7 3 3 3" xfId="57344"/>
    <cellStyle name="Total 6 3 7 3 3 4" xfId="57345"/>
    <cellStyle name="Total 6 3 7 3 4" xfId="57346"/>
    <cellStyle name="Total 6 3 7 3 5" xfId="57347"/>
    <cellStyle name="Total 6 3 7 3 6" xfId="57348"/>
    <cellStyle name="Total 6 3 7 4" xfId="57349"/>
    <cellStyle name="Total 6 3 7 5" xfId="57350"/>
    <cellStyle name="Total 6 3 8" xfId="57351"/>
    <cellStyle name="Total 6 3 8 2" xfId="57352"/>
    <cellStyle name="Total 6 3 8 2 2" xfId="57353"/>
    <cellStyle name="Total 6 3 8 2 2 2" xfId="57354"/>
    <cellStyle name="Total 6 3 8 2 2 3" xfId="57355"/>
    <cellStyle name="Total 6 3 8 2 2 4" xfId="57356"/>
    <cellStyle name="Total 6 3 8 2 3" xfId="57357"/>
    <cellStyle name="Total 6 3 8 2 4" xfId="57358"/>
    <cellStyle name="Total 6 3 8 2 5" xfId="57359"/>
    <cellStyle name="Total 6 3 8 3" xfId="57360"/>
    <cellStyle name="Total 6 3 8 3 2" xfId="57361"/>
    <cellStyle name="Total 6 3 8 3 2 2" xfId="57362"/>
    <cellStyle name="Total 6 3 8 3 2 3" xfId="57363"/>
    <cellStyle name="Total 6 3 8 3 2 4" xfId="57364"/>
    <cellStyle name="Total 6 3 8 3 3" xfId="57365"/>
    <cellStyle name="Total 6 3 8 3 3 2" xfId="57366"/>
    <cellStyle name="Total 6 3 8 3 3 3" xfId="57367"/>
    <cellStyle name="Total 6 3 8 3 3 4" xfId="57368"/>
    <cellStyle name="Total 6 3 8 3 4" xfId="57369"/>
    <cellStyle name="Total 6 3 8 3 5" xfId="57370"/>
    <cellStyle name="Total 6 3 8 3 6" xfId="57371"/>
    <cellStyle name="Total 6 3 8 4" xfId="57372"/>
    <cellStyle name="Total 6 3 8 5" xfId="57373"/>
    <cellStyle name="Total 6 3 9" xfId="57374"/>
    <cellStyle name="Total 6 3 9 2" xfId="57375"/>
    <cellStyle name="Total 6 3 9 2 2" xfId="57376"/>
    <cellStyle name="Total 6 3 9 2 2 2" xfId="57377"/>
    <cellStyle name="Total 6 3 9 2 2 3" xfId="57378"/>
    <cellStyle name="Total 6 3 9 2 2 4" xfId="57379"/>
    <cellStyle name="Total 6 3 9 2 3" xfId="57380"/>
    <cellStyle name="Total 6 3 9 2 4" xfId="57381"/>
    <cellStyle name="Total 6 3 9 2 5" xfId="57382"/>
    <cellStyle name="Total 6 3 9 3" xfId="57383"/>
    <cellStyle name="Total 6 3 9 3 2" xfId="57384"/>
    <cellStyle name="Total 6 3 9 3 2 2" xfId="57385"/>
    <cellStyle name="Total 6 3 9 3 2 3" xfId="57386"/>
    <cellStyle name="Total 6 3 9 3 2 4" xfId="57387"/>
    <cellStyle name="Total 6 3 9 3 3" xfId="57388"/>
    <cellStyle name="Total 6 3 9 3 3 2" xfId="57389"/>
    <cellStyle name="Total 6 3 9 3 3 3" xfId="57390"/>
    <cellStyle name="Total 6 3 9 3 3 4" xfId="57391"/>
    <cellStyle name="Total 6 3 9 3 4" xfId="57392"/>
    <cellStyle name="Total 6 3 9 3 5" xfId="57393"/>
    <cellStyle name="Total 6 3 9 3 6" xfId="57394"/>
    <cellStyle name="Total 6 3 9 4" xfId="57395"/>
    <cellStyle name="Total 6 3 9 5" xfId="57396"/>
    <cellStyle name="Total 6 4" xfId="57397"/>
    <cellStyle name="Total 6 4 10" xfId="57398"/>
    <cellStyle name="Total 6 4 10 2" xfId="57399"/>
    <cellStyle name="Total 6 4 10 2 2" xfId="57400"/>
    <cellStyle name="Total 6 4 10 2 2 2" xfId="57401"/>
    <cellStyle name="Total 6 4 10 2 2 3" xfId="57402"/>
    <cellStyle name="Total 6 4 10 2 2 4" xfId="57403"/>
    <cellStyle name="Total 6 4 10 2 3" xfId="57404"/>
    <cellStyle name="Total 6 4 10 2 4" xfId="57405"/>
    <cellStyle name="Total 6 4 10 2 5" xfId="57406"/>
    <cellStyle name="Total 6 4 10 3" xfId="57407"/>
    <cellStyle name="Total 6 4 10 3 2" xfId="57408"/>
    <cellStyle name="Total 6 4 10 3 2 2" xfId="57409"/>
    <cellStyle name="Total 6 4 10 3 2 3" xfId="57410"/>
    <cellStyle name="Total 6 4 10 3 2 4" xfId="57411"/>
    <cellStyle name="Total 6 4 10 3 3" xfId="57412"/>
    <cellStyle name="Total 6 4 10 3 3 2" xfId="57413"/>
    <cellStyle name="Total 6 4 10 3 3 3" xfId="57414"/>
    <cellStyle name="Total 6 4 10 3 3 4" xfId="57415"/>
    <cellStyle name="Total 6 4 10 3 4" xfId="57416"/>
    <cellStyle name="Total 6 4 10 3 5" xfId="57417"/>
    <cellStyle name="Total 6 4 10 3 6" xfId="57418"/>
    <cellStyle name="Total 6 4 10 4" xfId="57419"/>
    <cellStyle name="Total 6 4 10 5" xfId="57420"/>
    <cellStyle name="Total 6 4 11" xfId="57421"/>
    <cellStyle name="Total 6 4 11 2" xfId="57422"/>
    <cellStyle name="Total 6 4 11 2 2" xfId="57423"/>
    <cellStyle name="Total 6 4 11 2 2 2" xfId="57424"/>
    <cellStyle name="Total 6 4 11 2 2 3" xfId="57425"/>
    <cellStyle name="Total 6 4 11 2 2 4" xfId="57426"/>
    <cellStyle name="Total 6 4 11 2 3" xfId="57427"/>
    <cellStyle name="Total 6 4 11 2 4" xfId="57428"/>
    <cellStyle name="Total 6 4 11 2 5" xfId="57429"/>
    <cellStyle name="Total 6 4 11 3" xfId="57430"/>
    <cellStyle name="Total 6 4 11 3 2" xfId="57431"/>
    <cellStyle name="Total 6 4 11 3 2 2" xfId="57432"/>
    <cellStyle name="Total 6 4 11 3 2 3" xfId="57433"/>
    <cellStyle name="Total 6 4 11 3 2 4" xfId="57434"/>
    <cellStyle name="Total 6 4 11 3 3" xfId="57435"/>
    <cellStyle name="Total 6 4 11 3 3 2" xfId="57436"/>
    <cellStyle name="Total 6 4 11 3 3 3" xfId="57437"/>
    <cellStyle name="Total 6 4 11 3 3 4" xfId="57438"/>
    <cellStyle name="Total 6 4 11 3 4" xfId="57439"/>
    <cellStyle name="Total 6 4 11 3 5" xfId="57440"/>
    <cellStyle name="Total 6 4 11 3 6" xfId="57441"/>
    <cellStyle name="Total 6 4 11 4" xfId="57442"/>
    <cellStyle name="Total 6 4 11 5" xfId="57443"/>
    <cellStyle name="Total 6 4 12" xfId="57444"/>
    <cellStyle name="Total 6 4 12 2" xfId="57445"/>
    <cellStyle name="Total 6 4 12 2 2" xfId="57446"/>
    <cellStyle name="Total 6 4 12 2 2 2" xfId="57447"/>
    <cellStyle name="Total 6 4 12 2 2 3" xfId="57448"/>
    <cellStyle name="Total 6 4 12 2 2 4" xfId="57449"/>
    <cellStyle name="Total 6 4 12 2 3" xfId="57450"/>
    <cellStyle name="Total 6 4 12 2 3 2" xfId="57451"/>
    <cellStyle name="Total 6 4 12 2 3 3" xfId="57452"/>
    <cellStyle name="Total 6 4 12 2 3 4" xfId="57453"/>
    <cellStyle name="Total 6 4 12 2 4" xfId="57454"/>
    <cellStyle name="Total 6 4 12 2 5" xfId="57455"/>
    <cellStyle name="Total 6 4 12 2 6" xfId="57456"/>
    <cellStyle name="Total 6 4 12 3" xfId="57457"/>
    <cellStyle name="Total 6 4 12 3 2" xfId="57458"/>
    <cellStyle name="Total 6 4 12 3 2 2" xfId="57459"/>
    <cellStyle name="Total 6 4 12 3 2 3" xfId="57460"/>
    <cellStyle name="Total 6 4 12 3 2 4" xfId="57461"/>
    <cellStyle name="Total 6 4 12 3 3" xfId="57462"/>
    <cellStyle name="Total 6 4 12 3 3 2" xfId="57463"/>
    <cellStyle name="Total 6 4 12 3 3 3" xfId="57464"/>
    <cellStyle name="Total 6 4 12 3 3 4" xfId="57465"/>
    <cellStyle name="Total 6 4 12 3 4" xfId="57466"/>
    <cellStyle name="Total 6 4 12 3 5" xfId="57467"/>
    <cellStyle name="Total 6 4 12 3 6" xfId="57468"/>
    <cellStyle name="Total 6 4 12 4" xfId="57469"/>
    <cellStyle name="Total 6 4 12 5" xfId="57470"/>
    <cellStyle name="Total 6 4 12 6" xfId="57471"/>
    <cellStyle name="Total 6 4 13" xfId="57472"/>
    <cellStyle name="Total 6 4 14" xfId="57473"/>
    <cellStyle name="Total 6 4 2" xfId="57474"/>
    <cellStyle name="Total 6 4 2 2" xfId="57475"/>
    <cellStyle name="Total 6 4 2 2 2" xfId="57476"/>
    <cellStyle name="Total 6 4 2 2 2 2" xfId="57477"/>
    <cellStyle name="Total 6 4 2 2 2 2 2" xfId="57478"/>
    <cellStyle name="Total 6 4 2 2 2 2 3" xfId="57479"/>
    <cellStyle name="Total 6 4 2 2 2 2 4" xfId="57480"/>
    <cellStyle name="Total 6 4 2 2 2 3" xfId="57481"/>
    <cellStyle name="Total 6 4 2 2 2 3 2" xfId="57482"/>
    <cellStyle name="Total 6 4 2 2 2 3 3" xfId="57483"/>
    <cellStyle name="Total 6 4 2 2 2 3 4" xfId="57484"/>
    <cellStyle name="Total 6 4 2 2 2 4" xfId="57485"/>
    <cellStyle name="Total 6 4 2 2 2 5" xfId="57486"/>
    <cellStyle name="Total 6 4 2 2 2 6" xfId="57487"/>
    <cellStyle name="Total 6 4 2 2 3" xfId="57488"/>
    <cellStyle name="Total 6 4 2 2 3 2" xfId="57489"/>
    <cellStyle name="Total 6 4 2 2 3 2 2" xfId="57490"/>
    <cellStyle name="Total 6 4 2 2 3 2 3" xfId="57491"/>
    <cellStyle name="Total 6 4 2 2 3 2 4" xfId="57492"/>
    <cellStyle name="Total 6 4 2 2 3 3" xfId="57493"/>
    <cellStyle name="Total 6 4 2 2 3 3 2" xfId="57494"/>
    <cellStyle name="Total 6 4 2 2 3 3 3" xfId="57495"/>
    <cellStyle name="Total 6 4 2 2 3 3 4" xfId="57496"/>
    <cellStyle name="Total 6 4 2 2 3 4" xfId="57497"/>
    <cellStyle name="Total 6 4 2 2 3 5" xfId="57498"/>
    <cellStyle name="Total 6 4 2 2 3 6" xfId="57499"/>
    <cellStyle name="Total 6 4 2 2 4" xfId="57500"/>
    <cellStyle name="Total 6 4 2 2 5" xfId="57501"/>
    <cellStyle name="Total 6 4 2 2 6" xfId="57502"/>
    <cellStyle name="Total 6 4 2 3" xfId="57503"/>
    <cellStyle name="Total 6 4 2 4" xfId="57504"/>
    <cellStyle name="Total 6 4 3" xfId="57505"/>
    <cellStyle name="Total 6 4 3 2" xfId="57506"/>
    <cellStyle name="Total 6 4 3 2 2" xfId="57507"/>
    <cellStyle name="Total 6 4 3 2 2 2" xfId="57508"/>
    <cellStyle name="Total 6 4 3 2 2 2 2" xfId="57509"/>
    <cellStyle name="Total 6 4 3 2 2 2 3" xfId="57510"/>
    <cellStyle name="Total 6 4 3 2 2 2 4" xfId="57511"/>
    <cellStyle name="Total 6 4 3 2 2 3" xfId="57512"/>
    <cellStyle name="Total 6 4 3 2 2 3 2" xfId="57513"/>
    <cellStyle name="Total 6 4 3 2 2 3 3" xfId="57514"/>
    <cellStyle name="Total 6 4 3 2 2 3 4" xfId="57515"/>
    <cellStyle name="Total 6 4 3 2 2 4" xfId="57516"/>
    <cellStyle name="Total 6 4 3 2 2 5" xfId="57517"/>
    <cellStyle name="Total 6 4 3 2 2 6" xfId="57518"/>
    <cellStyle name="Total 6 4 3 2 3" xfId="57519"/>
    <cellStyle name="Total 6 4 3 2 3 2" xfId="57520"/>
    <cellStyle name="Total 6 4 3 2 3 2 2" xfId="57521"/>
    <cellStyle name="Total 6 4 3 2 3 2 3" xfId="57522"/>
    <cellStyle name="Total 6 4 3 2 3 2 4" xfId="57523"/>
    <cellStyle name="Total 6 4 3 2 3 3" xfId="57524"/>
    <cellStyle name="Total 6 4 3 2 3 3 2" xfId="57525"/>
    <cellStyle name="Total 6 4 3 2 3 3 3" xfId="57526"/>
    <cellStyle name="Total 6 4 3 2 3 3 4" xfId="57527"/>
    <cellStyle name="Total 6 4 3 2 3 4" xfId="57528"/>
    <cellStyle name="Total 6 4 3 2 3 5" xfId="57529"/>
    <cellStyle name="Total 6 4 3 2 3 6" xfId="57530"/>
    <cellStyle name="Total 6 4 3 2 4" xfId="57531"/>
    <cellStyle name="Total 6 4 3 2 5" xfId="57532"/>
    <cellStyle name="Total 6 4 3 2 6" xfId="57533"/>
    <cellStyle name="Total 6 4 3 3" xfId="57534"/>
    <cellStyle name="Total 6 4 3 4" xfId="57535"/>
    <cellStyle name="Total 6 4 4" xfId="57536"/>
    <cellStyle name="Total 6 4 4 2" xfId="57537"/>
    <cellStyle name="Total 6 4 4 2 2" xfId="57538"/>
    <cellStyle name="Total 6 4 4 2 2 2" xfId="57539"/>
    <cellStyle name="Total 6 4 4 2 2 2 2" xfId="57540"/>
    <cellStyle name="Total 6 4 4 2 2 2 3" xfId="57541"/>
    <cellStyle name="Total 6 4 4 2 2 2 4" xfId="57542"/>
    <cellStyle name="Total 6 4 4 2 2 3" xfId="57543"/>
    <cellStyle name="Total 6 4 4 2 2 3 2" xfId="57544"/>
    <cellStyle name="Total 6 4 4 2 2 3 3" xfId="57545"/>
    <cellStyle name="Total 6 4 4 2 2 3 4" xfId="57546"/>
    <cellStyle name="Total 6 4 4 2 2 4" xfId="57547"/>
    <cellStyle name="Total 6 4 4 2 2 5" xfId="57548"/>
    <cellStyle name="Total 6 4 4 2 2 6" xfId="57549"/>
    <cellStyle name="Total 6 4 4 2 3" xfId="57550"/>
    <cellStyle name="Total 6 4 4 2 3 2" xfId="57551"/>
    <cellStyle name="Total 6 4 4 2 3 2 2" xfId="57552"/>
    <cellStyle name="Total 6 4 4 2 3 2 3" xfId="57553"/>
    <cellStyle name="Total 6 4 4 2 3 2 4" xfId="57554"/>
    <cellStyle name="Total 6 4 4 2 3 3" xfId="57555"/>
    <cellStyle name="Total 6 4 4 2 3 3 2" xfId="57556"/>
    <cellStyle name="Total 6 4 4 2 3 3 3" xfId="57557"/>
    <cellStyle name="Total 6 4 4 2 3 3 4" xfId="57558"/>
    <cellStyle name="Total 6 4 4 2 3 4" xfId="57559"/>
    <cellStyle name="Total 6 4 4 2 3 5" xfId="57560"/>
    <cellStyle name="Total 6 4 4 2 3 6" xfId="57561"/>
    <cellStyle name="Total 6 4 4 2 4" xfId="57562"/>
    <cellStyle name="Total 6 4 4 2 5" xfId="57563"/>
    <cellStyle name="Total 6 4 4 2 6" xfId="57564"/>
    <cellStyle name="Total 6 4 4 3" xfId="57565"/>
    <cellStyle name="Total 6 4 4 4" xfId="57566"/>
    <cellStyle name="Total 6 4 5" xfId="57567"/>
    <cellStyle name="Total 6 4 5 2" xfId="57568"/>
    <cellStyle name="Total 6 4 5 2 2" xfId="57569"/>
    <cellStyle name="Total 6 4 5 2 2 2" xfId="57570"/>
    <cellStyle name="Total 6 4 5 2 2 3" xfId="57571"/>
    <cellStyle name="Total 6 4 5 2 2 4" xfId="57572"/>
    <cellStyle name="Total 6 4 5 2 3" xfId="57573"/>
    <cellStyle name="Total 6 4 5 2 4" xfId="57574"/>
    <cellStyle name="Total 6 4 5 2 5" xfId="57575"/>
    <cellStyle name="Total 6 4 5 3" xfId="57576"/>
    <cellStyle name="Total 6 4 5 3 2" xfId="57577"/>
    <cellStyle name="Total 6 4 5 3 2 2" xfId="57578"/>
    <cellStyle name="Total 6 4 5 3 2 3" xfId="57579"/>
    <cellStyle name="Total 6 4 5 3 2 4" xfId="57580"/>
    <cellStyle name="Total 6 4 5 3 3" xfId="57581"/>
    <cellStyle name="Total 6 4 5 3 3 2" xfId="57582"/>
    <cellStyle name="Total 6 4 5 3 3 3" xfId="57583"/>
    <cellStyle name="Total 6 4 5 3 3 4" xfId="57584"/>
    <cellStyle name="Total 6 4 5 3 4" xfId="57585"/>
    <cellStyle name="Total 6 4 5 3 5" xfId="57586"/>
    <cellStyle name="Total 6 4 5 3 6" xfId="57587"/>
    <cellStyle name="Total 6 4 5 4" xfId="57588"/>
    <cellStyle name="Total 6 4 5 5" xfId="57589"/>
    <cellStyle name="Total 6 4 6" xfId="57590"/>
    <cellStyle name="Total 6 4 6 2" xfId="57591"/>
    <cellStyle name="Total 6 4 6 2 2" xfId="57592"/>
    <cellStyle name="Total 6 4 6 2 2 2" xfId="57593"/>
    <cellStyle name="Total 6 4 6 2 2 3" xfId="57594"/>
    <cellStyle name="Total 6 4 6 2 2 4" xfId="57595"/>
    <cellStyle name="Total 6 4 6 2 3" xfId="57596"/>
    <cellStyle name="Total 6 4 6 2 4" xfId="57597"/>
    <cellStyle name="Total 6 4 6 2 5" xfId="57598"/>
    <cellStyle name="Total 6 4 6 3" xfId="57599"/>
    <cellStyle name="Total 6 4 6 3 2" xfId="57600"/>
    <cellStyle name="Total 6 4 6 3 2 2" xfId="57601"/>
    <cellStyle name="Total 6 4 6 3 2 3" xfId="57602"/>
    <cellStyle name="Total 6 4 6 3 2 4" xfId="57603"/>
    <cellStyle name="Total 6 4 6 3 3" xfId="57604"/>
    <cellStyle name="Total 6 4 6 3 3 2" xfId="57605"/>
    <cellStyle name="Total 6 4 6 3 3 3" xfId="57606"/>
    <cellStyle name="Total 6 4 6 3 3 4" xfId="57607"/>
    <cellStyle name="Total 6 4 6 3 4" xfId="57608"/>
    <cellStyle name="Total 6 4 6 3 5" xfId="57609"/>
    <cellStyle name="Total 6 4 6 3 6" xfId="57610"/>
    <cellStyle name="Total 6 4 6 4" xfId="57611"/>
    <cellStyle name="Total 6 4 6 5" xfId="57612"/>
    <cellStyle name="Total 6 4 7" xfId="57613"/>
    <cellStyle name="Total 6 4 7 2" xfId="57614"/>
    <cellStyle name="Total 6 4 7 2 2" xfId="57615"/>
    <cellStyle name="Total 6 4 7 2 2 2" xfId="57616"/>
    <cellStyle name="Total 6 4 7 2 2 3" xfId="57617"/>
    <cellStyle name="Total 6 4 7 2 2 4" xfId="57618"/>
    <cellStyle name="Total 6 4 7 2 3" xfId="57619"/>
    <cellStyle name="Total 6 4 7 2 4" xfId="57620"/>
    <cellStyle name="Total 6 4 7 2 5" xfId="57621"/>
    <cellStyle name="Total 6 4 7 3" xfId="57622"/>
    <cellStyle name="Total 6 4 7 3 2" xfId="57623"/>
    <cellStyle name="Total 6 4 7 3 2 2" xfId="57624"/>
    <cellStyle name="Total 6 4 7 3 2 3" xfId="57625"/>
    <cellStyle name="Total 6 4 7 3 2 4" xfId="57626"/>
    <cellStyle name="Total 6 4 7 3 3" xfId="57627"/>
    <cellStyle name="Total 6 4 7 3 3 2" xfId="57628"/>
    <cellStyle name="Total 6 4 7 3 3 3" xfId="57629"/>
    <cellStyle name="Total 6 4 7 3 3 4" xfId="57630"/>
    <cellStyle name="Total 6 4 7 3 4" xfId="57631"/>
    <cellStyle name="Total 6 4 7 3 5" xfId="57632"/>
    <cellStyle name="Total 6 4 7 3 6" xfId="57633"/>
    <cellStyle name="Total 6 4 7 4" xfId="57634"/>
    <cellStyle name="Total 6 4 7 5" xfId="57635"/>
    <cellStyle name="Total 6 4 8" xfId="57636"/>
    <cellStyle name="Total 6 4 8 2" xfId="57637"/>
    <cellStyle name="Total 6 4 8 2 2" xfId="57638"/>
    <cellStyle name="Total 6 4 8 2 2 2" xfId="57639"/>
    <cellStyle name="Total 6 4 8 2 2 3" xfId="57640"/>
    <cellStyle name="Total 6 4 8 2 2 4" xfId="57641"/>
    <cellStyle name="Total 6 4 8 2 3" xfId="57642"/>
    <cellStyle name="Total 6 4 8 2 4" xfId="57643"/>
    <cellStyle name="Total 6 4 8 2 5" xfId="57644"/>
    <cellStyle name="Total 6 4 8 3" xfId="57645"/>
    <cellStyle name="Total 6 4 8 3 2" xfId="57646"/>
    <cellStyle name="Total 6 4 8 3 2 2" xfId="57647"/>
    <cellStyle name="Total 6 4 8 3 2 3" xfId="57648"/>
    <cellStyle name="Total 6 4 8 3 2 4" xfId="57649"/>
    <cellStyle name="Total 6 4 8 3 3" xfId="57650"/>
    <cellStyle name="Total 6 4 8 3 3 2" xfId="57651"/>
    <cellStyle name="Total 6 4 8 3 3 3" xfId="57652"/>
    <cellStyle name="Total 6 4 8 3 3 4" xfId="57653"/>
    <cellStyle name="Total 6 4 8 3 4" xfId="57654"/>
    <cellStyle name="Total 6 4 8 3 5" xfId="57655"/>
    <cellStyle name="Total 6 4 8 3 6" xfId="57656"/>
    <cellStyle name="Total 6 4 8 4" xfId="57657"/>
    <cellStyle name="Total 6 4 8 5" xfId="57658"/>
    <cellStyle name="Total 6 4 9" xfId="57659"/>
    <cellStyle name="Total 6 4 9 2" xfId="57660"/>
    <cellStyle name="Total 6 4 9 2 2" xfId="57661"/>
    <cellStyle name="Total 6 4 9 2 2 2" xfId="57662"/>
    <cellStyle name="Total 6 4 9 2 2 3" xfId="57663"/>
    <cellStyle name="Total 6 4 9 2 2 4" xfId="57664"/>
    <cellStyle name="Total 6 4 9 2 3" xfId="57665"/>
    <cellStyle name="Total 6 4 9 2 4" xfId="57666"/>
    <cellStyle name="Total 6 4 9 2 5" xfId="57667"/>
    <cellStyle name="Total 6 4 9 3" xfId="57668"/>
    <cellStyle name="Total 6 4 9 3 2" xfId="57669"/>
    <cellStyle name="Total 6 4 9 3 2 2" xfId="57670"/>
    <cellStyle name="Total 6 4 9 3 2 3" xfId="57671"/>
    <cellStyle name="Total 6 4 9 3 2 4" xfId="57672"/>
    <cellStyle name="Total 6 4 9 3 3" xfId="57673"/>
    <cellStyle name="Total 6 4 9 3 3 2" xfId="57674"/>
    <cellStyle name="Total 6 4 9 3 3 3" xfId="57675"/>
    <cellStyle name="Total 6 4 9 3 3 4" xfId="57676"/>
    <cellStyle name="Total 6 4 9 3 4" xfId="57677"/>
    <cellStyle name="Total 6 4 9 3 5" xfId="57678"/>
    <cellStyle name="Total 6 4 9 3 6" xfId="57679"/>
    <cellStyle name="Total 6 4 9 4" xfId="57680"/>
    <cellStyle name="Total 6 4 9 5" xfId="57681"/>
    <cellStyle name="Total 6 5" xfId="57682"/>
    <cellStyle name="Total 6 5 2" xfId="57683"/>
    <cellStyle name="Total 6 5 2 2" xfId="57684"/>
    <cellStyle name="Total 6 5 2 2 2" xfId="57685"/>
    <cellStyle name="Total 6 5 2 2 3" xfId="57686"/>
    <cellStyle name="Total 6 5 2 2 4" xfId="57687"/>
    <cellStyle name="Total 6 5 2 3" xfId="57688"/>
    <cellStyle name="Total 6 5 2 4" xfId="57689"/>
    <cellStyle name="Total 6 5 2 5" xfId="57690"/>
    <cellStyle name="Total 6 5 3" xfId="57691"/>
    <cellStyle name="Total 6 5 3 2" xfId="57692"/>
    <cellStyle name="Total 6 5 3 2 2" xfId="57693"/>
    <cellStyle name="Total 6 5 3 2 3" xfId="57694"/>
    <cellStyle name="Total 6 5 3 2 4" xfId="57695"/>
    <cellStyle name="Total 6 5 3 3" xfId="57696"/>
    <cellStyle name="Total 6 5 3 3 2" xfId="57697"/>
    <cellStyle name="Total 6 5 3 3 3" xfId="57698"/>
    <cellStyle name="Total 6 5 3 3 4" xfId="57699"/>
    <cellStyle name="Total 6 5 3 4" xfId="57700"/>
    <cellStyle name="Total 6 5 3 5" xfId="57701"/>
    <cellStyle name="Total 6 5 3 6" xfId="57702"/>
    <cellStyle name="Total 6 5 4" xfId="57703"/>
    <cellStyle name="Total 6 5 5" xfId="57704"/>
    <cellStyle name="Total 6 6" xfId="57705"/>
    <cellStyle name="Total 6 6 2" xfId="57706"/>
    <cellStyle name="Total 6 6 2 2" xfId="57707"/>
    <cellStyle name="Total 6 6 2 2 2" xfId="57708"/>
    <cellStyle name="Total 6 6 2 2 3" xfId="57709"/>
    <cellStyle name="Total 6 6 2 2 4" xfId="57710"/>
    <cellStyle name="Total 6 6 2 3" xfId="57711"/>
    <cellStyle name="Total 6 6 2 3 2" xfId="57712"/>
    <cellStyle name="Total 6 6 2 3 3" xfId="57713"/>
    <cellStyle name="Total 6 6 2 3 4" xfId="57714"/>
    <cellStyle name="Total 6 6 2 4" xfId="57715"/>
    <cellStyle name="Total 6 6 2 5" xfId="57716"/>
    <cellStyle name="Total 6 6 2 6" xfId="57717"/>
    <cellStyle name="Total 6 6 3" xfId="57718"/>
    <cellStyle name="Total 6 6 3 2" xfId="57719"/>
    <cellStyle name="Total 6 6 3 2 2" xfId="57720"/>
    <cellStyle name="Total 6 6 3 2 3" xfId="57721"/>
    <cellStyle name="Total 6 6 3 2 4" xfId="57722"/>
    <cellStyle name="Total 6 6 3 3" xfId="57723"/>
    <cellStyle name="Total 6 6 3 3 2" xfId="57724"/>
    <cellStyle name="Total 6 6 3 3 3" xfId="57725"/>
    <cellStyle name="Total 6 6 3 3 4" xfId="57726"/>
    <cellStyle name="Total 6 6 3 4" xfId="57727"/>
    <cellStyle name="Total 6 6 3 5" xfId="57728"/>
    <cellStyle name="Total 6 6 3 6" xfId="57729"/>
    <cellStyle name="Total 6 6 4" xfId="57730"/>
    <cellStyle name="Total 6 6 5" xfId="57731"/>
    <cellStyle name="Total 6 6 6" xfId="57732"/>
    <cellStyle name="Total 6 7" xfId="57733"/>
    <cellStyle name="Total 6 8" xfId="57734"/>
    <cellStyle name="Total 7" xfId="57735"/>
    <cellStyle name="Total 7 2" xfId="57736"/>
    <cellStyle name="Total 7 2 2" xfId="57737"/>
    <cellStyle name="Total 7 2 2 10" xfId="57738"/>
    <cellStyle name="Total 7 2 2 10 2" xfId="57739"/>
    <cellStyle name="Total 7 2 2 10 2 2" xfId="57740"/>
    <cellStyle name="Total 7 2 2 10 2 2 2" xfId="57741"/>
    <cellStyle name="Total 7 2 2 10 2 2 3" xfId="57742"/>
    <cellStyle name="Total 7 2 2 10 2 2 4" xfId="57743"/>
    <cellStyle name="Total 7 2 2 10 2 3" xfId="57744"/>
    <cellStyle name="Total 7 2 2 10 2 4" xfId="57745"/>
    <cellStyle name="Total 7 2 2 10 2 5" xfId="57746"/>
    <cellStyle name="Total 7 2 2 10 3" xfId="57747"/>
    <cellStyle name="Total 7 2 2 10 3 2" xfId="57748"/>
    <cellStyle name="Total 7 2 2 10 3 2 2" xfId="57749"/>
    <cellStyle name="Total 7 2 2 10 3 2 3" xfId="57750"/>
    <cellStyle name="Total 7 2 2 10 3 2 4" xfId="57751"/>
    <cellStyle name="Total 7 2 2 10 3 3" xfId="57752"/>
    <cellStyle name="Total 7 2 2 10 3 3 2" xfId="57753"/>
    <cellStyle name="Total 7 2 2 10 3 3 3" xfId="57754"/>
    <cellStyle name="Total 7 2 2 10 3 3 4" xfId="57755"/>
    <cellStyle name="Total 7 2 2 10 3 4" xfId="57756"/>
    <cellStyle name="Total 7 2 2 10 3 5" xfId="57757"/>
    <cellStyle name="Total 7 2 2 10 3 6" xfId="57758"/>
    <cellStyle name="Total 7 2 2 10 4" xfId="57759"/>
    <cellStyle name="Total 7 2 2 10 5" xfId="57760"/>
    <cellStyle name="Total 7 2 2 11" xfId="57761"/>
    <cellStyle name="Total 7 2 2 11 2" xfId="57762"/>
    <cellStyle name="Total 7 2 2 11 2 2" xfId="57763"/>
    <cellStyle name="Total 7 2 2 11 2 2 2" xfId="57764"/>
    <cellStyle name="Total 7 2 2 11 2 2 3" xfId="57765"/>
    <cellStyle name="Total 7 2 2 11 2 2 4" xfId="57766"/>
    <cellStyle name="Total 7 2 2 11 2 3" xfId="57767"/>
    <cellStyle name="Total 7 2 2 11 2 4" xfId="57768"/>
    <cellStyle name="Total 7 2 2 11 2 5" xfId="57769"/>
    <cellStyle name="Total 7 2 2 11 3" xfId="57770"/>
    <cellStyle name="Total 7 2 2 11 3 2" xfId="57771"/>
    <cellStyle name="Total 7 2 2 11 3 2 2" xfId="57772"/>
    <cellStyle name="Total 7 2 2 11 3 2 3" xfId="57773"/>
    <cellStyle name="Total 7 2 2 11 3 2 4" xfId="57774"/>
    <cellStyle name="Total 7 2 2 11 3 3" xfId="57775"/>
    <cellStyle name="Total 7 2 2 11 3 3 2" xfId="57776"/>
    <cellStyle name="Total 7 2 2 11 3 3 3" xfId="57777"/>
    <cellStyle name="Total 7 2 2 11 3 3 4" xfId="57778"/>
    <cellStyle name="Total 7 2 2 11 3 4" xfId="57779"/>
    <cellStyle name="Total 7 2 2 11 3 5" xfId="57780"/>
    <cellStyle name="Total 7 2 2 11 3 6" xfId="57781"/>
    <cellStyle name="Total 7 2 2 11 4" xfId="57782"/>
    <cellStyle name="Total 7 2 2 11 5" xfId="57783"/>
    <cellStyle name="Total 7 2 2 12" xfId="57784"/>
    <cellStyle name="Total 7 2 2 12 2" xfId="57785"/>
    <cellStyle name="Total 7 2 2 12 2 2" xfId="57786"/>
    <cellStyle name="Total 7 2 2 12 2 2 2" xfId="57787"/>
    <cellStyle name="Total 7 2 2 12 2 2 3" xfId="57788"/>
    <cellStyle name="Total 7 2 2 12 2 2 4" xfId="57789"/>
    <cellStyle name="Total 7 2 2 12 2 3" xfId="57790"/>
    <cellStyle name="Total 7 2 2 12 2 3 2" xfId="57791"/>
    <cellStyle name="Total 7 2 2 12 2 3 3" xfId="57792"/>
    <cellStyle name="Total 7 2 2 12 2 3 4" xfId="57793"/>
    <cellStyle name="Total 7 2 2 12 2 4" xfId="57794"/>
    <cellStyle name="Total 7 2 2 12 2 5" xfId="57795"/>
    <cellStyle name="Total 7 2 2 12 2 6" xfId="57796"/>
    <cellStyle name="Total 7 2 2 12 3" xfId="57797"/>
    <cellStyle name="Total 7 2 2 12 3 2" xfId="57798"/>
    <cellStyle name="Total 7 2 2 12 3 2 2" xfId="57799"/>
    <cellStyle name="Total 7 2 2 12 3 2 3" xfId="57800"/>
    <cellStyle name="Total 7 2 2 12 3 2 4" xfId="57801"/>
    <cellStyle name="Total 7 2 2 12 3 3" xfId="57802"/>
    <cellStyle name="Total 7 2 2 12 3 3 2" xfId="57803"/>
    <cellStyle name="Total 7 2 2 12 3 3 3" xfId="57804"/>
    <cellStyle name="Total 7 2 2 12 3 3 4" xfId="57805"/>
    <cellStyle name="Total 7 2 2 12 3 4" xfId="57806"/>
    <cellStyle name="Total 7 2 2 12 3 5" xfId="57807"/>
    <cellStyle name="Total 7 2 2 12 3 6" xfId="57808"/>
    <cellStyle name="Total 7 2 2 12 4" xfId="57809"/>
    <cellStyle name="Total 7 2 2 12 5" xfId="57810"/>
    <cellStyle name="Total 7 2 2 12 6" xfId="57811"/>
    <cellStyle name="Total 7 2 2 13" xfId="57812"/>
    <cellStyle name="Total 7 2 2 14" xfId="57813"/>
    <cellStyle name="Total 7 2 2 2" xfId="57814"/>
    <cellStyle name="Total 7 2 2 2 2" xfId="57815"/>
    <cellStyle name="Total 7 2 2 2 2 2" xfId="57816"/>
    <cellStyle name="Total 7 2 2 2 2 2 2" xfId="57817"/>
    <cellStyle name="Total 7 2 2 2 2 2 2 2" xfId="57818"/>
    <cellStyle name="Total 7 2 2 2 2 2 2 3" xfId="57819"/>
    <cellStyle name="Total 7 2 2 2 2 2 2 4" xfId="57820"/>
    <cellStyle name="Total 7 2 2 2 2 2 3" xfId="57821"/>
    <cellStyle name="Total 7 2 2 2 2 2 3 2" xfId="57822"/>
    <cellStyle name="Total 7 2 2 2 2 2 3 3" xfId="57823"/>
    <cellStyle name="Total 7 2 2 2 2 2 3 4" xfId="57824"/>
    <cellStyle name="Total 7 2 2 2 2 2 4" xfId="57825"/>
    <cellStyle name="Total 7 2 2 2 2 2 5" xfId="57826"/>
    <cellStyle name="Total 7 2 2 2 2 2 6" xfId="57827"/>
    <cellStyle name="Total 7 2 2 2 2 3" xfId="57828"/>
    <cellStyle name="Total 7 2 2 2 2 3 2" xfId="57829"/>
    <cellStyle name="Total 7 2 2 2 2 3 2 2" xfId="57830"/>
    <cellStyle name="Total 7 2 2 2 2 3 2 3" xfId="57831"/>
    <cellStyle name="Total 7 2 2 2 2 3 2 4" xfId="57832"/>
    <cellStyle name="Total 7 2 2 2 2 3 3" xfId="57833"/>
    <cellStyle name="Total 7 2 2 2 2 3 3 2" xfId="57834"/>
    <cellStyle name="Total 7 2 2 2 2 3 3 3" xfId="57835"/>
    <cellStyle name="Total 7 2 2 2 2 3 3 4" xfId="57836"/>
    <cellStyle name="Total 7 2 2 2 2 3 4" xfId="57837"/>
    <cellStyle name="Total 7 2 2 2 2 3 5" xfId="57838"/>
    <cellStyle name="Total 7 2 2 2 2 3 6" xfId="57839"/>
    <cellStyle name="Total 7 2 2 2 2 4" xfId="57840"/>
    <cellStyle name="Total 7 2 2 2 2 5" xfId="57841"/>
    <cellStyle name="Total 7 2 2 2 2 6" xfId="57842"/>
    <cellStyle name="Total 7 2 2 2 3" xfId="57843"/>
    <cellStyle name="Total 7 2 2 2 4" xfId="57844"/>
    <cellStyle name="Total 7 2 2 3" xfId="57845"/>
    <cellStyle name="Total 7 2 2 3 2" xfId="57846"/>
    <cellStyle name="Total 7 2 2 3 2 2" xfId="57847"/>
    <cellStyle name="Total 7 2 2 3 2 2 2" xfId="57848"/>
    <cellStyle name="Total 7 2 2 3 2 2 2 2" xfId="57849"/>
    <cellStyle name="Total 7 2 2 3 2 2 2 3" xfId="57850"/>
    <cellStyle name="Total 7 2 2 3 2 2 2 4" xfId="57851"/>
    <cellStyle name="Total 7 2 2 3 2 2 3" xfId="57852"/>
    <cellStyle name="Total 7 2 2 3 2 2 3 2" xfId="57853"/>
    <cellStyle name="Total 7 2 2 3 2 2 3 3" xfId="57854"/>
    <cellStyle name="Total 7 2 2 3 2 2 3 4" xfId="57855"/>
    <cellStyle name="Total 7 2 2 3 2 2 4" xfId="57856"/>
    <cellStyle name="Total 7 2 2 3 2 2 5" xfId="57857"/>
    <cellStyle name="Total 7 2 2 3 2 2 6" xfId="57858"/>
    <cellStyle name="Total 7 2 2 3 2 3" xfId="57859"/>
    <cellStyle name="Total 7 2 2 3 2 3 2" xfId="57860"/>
    <cellStyle name="Total 7 2 2 3 2 3 2 2" xfId="57861"/>
    <cellStyle name="Total 7 2 2 3 2 3 2 3" xfId="57862"/>
    <cellStyle name="Total 7 2 2 3 2 3 2 4" xfId="57863"/>
    <cellStyle name="Total 7 2 2 3 2 3 3" xfId="57864"/>
    <cellStyle name="Total 7 2 2 3 2 3 3 2" xfId="57865"/>
    <cellStyle name="Total 7 2 2 3 2 3 3 3" xfId="57866"/>
    <cellStyle name="Total 7 2 2 3 2 3 3 4" xfId="57867"/>
    <cellStyle name="Total 7 2 2 3 2 3 4" xfId="57868"/>
    <cellStyle name="Total 7 2 2 3 2 3 5" xfId="57869"/>
    <cellStyle name="Total 7 2 2 3 2 3 6" xfId="57870"/>
    <cellStyle name="Total 7 2 2 3 2 4" xfId="57871"/>
    <cellStyle name="Total 7 2 2 3 2 5" xfId="57872"/>
    <cellStyle name="Total 7 2 2 3 2 6" xfId="57873"/>
    <cellStyle name="Total 7 2 2 3 3" xfId="57874"/>
    <cellStyle name="Total 7 2 2 3 4" xfId="57875"/>
    <cellStyle name="Total 7 2 2 4" xfId="57876"/>
    <cellStyle name="Total 7 2 2 4 2" xfId="57877"/>
    <cellStyle name="Total 7 2 2 4 2 2" xfId="57878"/>
    <cellStyle name="Total 7 2 2 4 2 2 2" xfId="57879"/>
    <cellStyle name="Total 7 2 2 4 2 2 2 2" xfId="57880"/>
    <cellStyle name="Total 7 2 2 4 2 2 2 3" xfId="57881"/>
    <cellStyle name="Total 7 2 2 4 2 2 2 4" xfId="57882"/>
    <cellStyle name="Total 7 2 2 4 2 2 3" xfId="57883"/>
    <cellStyle name="Total 7 2 2 4 2 2 3 2" xfId="57884"/>
    <cellStyle name="Total 7 2 2 4 2 2 3 3" xfId="57885"/>
    <cellStyle name="Total 7 2 2 4 2 2 3 4" xfId="57886"/>
    <cellStyle name="Total 7 2 2 4 2 2 4" xfId="57887"/>
    <cellStyle name="Total 7 2 2 4 2 2 5" xfId="57888"/>
    <cellStyle name="Total 7 2 2 4 2 2 6" xfId="57889"/>
    <cellStyle name="Total 7 2 2 4 2 3" xfId="57890"/>
    <cellStyle name="Total 7 2 2 4 2 3 2" xfId="57891"/>
    <cellStyle name="Total 7 2 2 4 2 3 2 2" xfId="57892"/>
    <cellStyle name="Total 7 2 2 4 2 3 2 3" xfId="57893"/>
    <cellStyle name="Total 7 2 2 4 2 3 2 4" xfId="57894"/>
    <cellStyle name="Total 7 2 2 4 2 3 3" xfId="57895"/>
    <cellStyle name="Total 7 2 2 4 2 3 3 2" xfId="57896"/>
    <cellStyle name="Total 7 2 2 4 2 3 3 3" xfId="57897"/>
    <cellStyle name="Total 7 2 2 4 2 3 3 4" xfId="57898"/>
    <cellStyle name="Total 7 2 2 4 2 3 4" xfId="57899"/>
    <cellStyle name="Total 7 2 2 4 2 3 5" xfId="57900"/>
    <cellStyle name="Total 7 2 2 4 2 3 6" xfId="57901"/>
    <cellStyle name="Total 7 2 2 4 2 4" xfId="57902"/>
    <cellStyle name="Total 7 2 2 4 2 5" xfId="57903"/>
    <cellStyle name="Total 7 2 2 4 2 6" xfId="57904"/>
    <cellStyle name="Total 7 2 2 4 3" xfId="57905"/>
    <cellStyle name="Total 7 2 2 4 4" xfId="57906"/>
    <cellStyle name="Total 7 2 2 5" xfId="57907"/>
    <cellStyle name="Total 7 2 2 5 2" xfId="57908"/>
    <cellStyle name="Total 7 2 2 5 2 2" xfId="57909"/>
    <cellStyle name="Total 7 2 2 5 2 2 2" xfId="57910"/>
    <cellStyle name="Total 7 2 2 5 2 2 3" xfId="57911"/>
    <cellStyle name="Total 7 2 2 5 2 2 4" xfId="57912"/>
    <cellStyle name="Total 7 2 2 5 2 3" xfId="57913"/>
    <cellStyle name="Total 7 2 2 5 2 4" xfId="57914"/>
    <cellStyle name="Total 7 2 2 5 2 5" xfId="57915"/>
    <cellStyle name="Total 7 2 2 5 3" xfId="57916"/>
    <cellStyle name="Total 7 2 2 5 3 2" xfId="57917"/>
    <cellStyle name="Total 7 2 2 5 3 2 2" xfId="57918"/>
    <cellStyle name="Total 7 2 2 5 3 2 3" xfId="57919"/>
    <cellStyle name="Total 7 2 2 5 3 2 4" xfId="57920"/>
    <cellStyle name="Total 7 2 2 5 3 3" xfId="57921"/>
    <cellStyle name="Total 7 2 2 5 3 3 2" xfId="57922"/>
    <cellStyle name="Total 7 2 2 5 3 3 3" xfId="57923"/>
    <cellStyle name="Total 7 2 2 5 3 3 4" xfId="57924"/>
    <cellStyle name="Total 7 2 2 5 3 4" xfId="57925"/>
    <cellStyle name="Total 7 2 2 5 3 5" xfId="57926"/>
    <cellStyle name="Total 7 2 2 5 3 6" xfId="57927"/>
    <cellStyle name="Total 7 2 2 5 4" xfId="57928"/>
    <cellStyle name="Total 7 2 2 5 5" xfId="57929"/>
    <cellStyle name="Total 7 2 2 6" xfId="57930"/>
    <cellStyle name="Total 7 2 2 6 2" xfId="57931"/>
    <cellStyle name="Total 7 2 2 6 2 2" xfId="57932"/>
    <cellStyle name="Total 7 2 2 6 2 2 2" xfId="57933"/>
    <cellStyle name="Total 7 2 2 6 2 2 3" xfId="57934"/>
    <cellStyle name="Total 7 2 2 6 2 2 4" xfId="57935"/>
    <cellStyle name="Total 7 2 2 6 2 3" xfId="57936"/>
    <cellStyle name="Total 7 2 2 6 2 4" xfId="57937"/>
    <cellStyle name="Total 7 2 2 6 2 5" xfId="57938"/>
    <cellStyle name="Total 7 2 2 6 3" xfId="57939"/>
    <cellStyle name="Total 7 2 2 6 3 2" xfId="57940"/>
    <cellStyle name="Total 7 2 2 6 3 2 2" xfId="57941"/>
    <cellStyle name="Total 7 2 2 6 3 2 3" xfId="57942"/>
    <cellStyle name="Total 7 2 2 6 3 2 4" xfId="57943"/>
    <cellStyle name="Total 7 2 2 6 3 3" xfId="57944"/>
    <cellStyle name="Total 7 2 2 6 3 3 2" xfId="57945"/>
    <cellStyle name="Total 7 2 2 6 3 3 3" xfId="57946"/>
    <cellStyle name="Total 7 2 2 6 3 3 4" xfId="57947"/>
    <cellStyle name="Total 7 2 2 6 3 4" xfId="57948"/>
    <cellStyle name="Total 7 2 2 6 3 5" xfId="57949"/>
    <cellStyle name="Total 7 2 2 6 3 6" xfId="57950"/>
    <cellStyle name="Total 7 2 2 6 4" xfId="57951"/>
    <cellStyle name="Total 7 2 2 6 5" xfId="57952"/>
    <cellStyle name="Total 7 2 2 7" xfId="57953"/>
    <cellStyle name="Total 7 2 2 7 2" xfId="57954"/>
    <cellStyle name="Total 7 2 2 7 2 2" xfId="57955"/>
    <cellStyle name="Total 7 2 2 7 2 2 2" xfId="57956"/>
    <cellStyle name="Total 7 2 2 7 2 2 3" xfId="57957"/>
    <cellStyle name="Total 7 2 2 7 2 2 4" xfId="57958"/>
    <cellStyle name="Total 7 2 2 7 2 3" xfId="57959"/>
    <cellStyle name="Total 7 2 2 7 2 4" xfId="57960"/>
    <cellStyle name="Total 7 2 2 7 2 5" xfId="57961"/>
    <cellStyle name="Total 7 2 2 7 3" xfId="57962"/>
    <cellStyle name="Total 7 2 2 7 3 2" xfId="57963"/>
    <cellStyle name="Total 7 2 2 7 3 2 2" xfId="57964"/>
    <cellStyle name="Total 7 2 2 7 3 2 3" xfId="57965"/>
    <cellStyle name="Total 7 2 2 7 3 2 4" xfId="57966"/>
    <cellStyle name="Total 7 2 2 7 3 3" xfId="57967"/>
    <cellStyle name="Total 7 2 2 7 3 3 2" xfId="57968"/>
    <cellStyle name="Total 7 2 2 7 3 3 3" xfId="57969"/>
    <cellStyle name="Total 7 2 2 7 3 3 4" xfId="57970"/>
    <cellStyle name="Total 7 2 2 7 3 4" xfId="57971"/>
    <cellStyle name="Total 7 2 2 7 3 5" xfId="57972"/>
    <cellStyle name="Total 7 2 2 7 3 6" xfId="57973"/>
    <cellStyle name="Total 7 2 2 7 4" xfId="57974"/>
    <cellStyle name="Total 7 2 2 7 5" xfId="57975"/>
    <cellStyle name="Total 7 2 2 8" xfId="57976"/>
    <cellStyle name="Total 7 2 2 8 2" xfId="57977"/>
    <cellStyle name="Total 7 2 2 8 2 2" xfId="57978"/>
    <cellStyle name="Total 7 2 2 8 2 2 2" xfId="57979"/>
    <cellStyle name="Total 7 2 2 8 2 2 3" xfId="57980"/>
    <cellStyle name="Total 7 2 2 8 2 2 4" xfId="57981"/>
    <cellStyle name="Total 7 2 2 8 2 3" xfId="57982"/>
    <cellStyle name="Total 7 2 2 8 2 4" xfId="57983"/>
    <cellStyle name="Total 7 2 2 8 2 5" xfId="57984"/>
    <cellStyle name="Total 7 2 2 8 3" xfId="57985"/>
    <cellStyle name="Total 7 2 2 8 3 2" xfId="57986"/>
    <cellStyle name="Total 7 2 2 8 3 2 2" xfId="57987"/>
    <cellStyle name="Total 7 2 2 8 3 2 3" xfId="57988"/>
    <cellStyle name="Total 7 2 2 8 3 2 4" xfId="57989"/>
    <cellStyle name="Total 7 2 2 8 3 3" xfId="57990"/>
    <cellStyle name="Total 7 2 2 8 3 3 2" xfId="57991"/>
    <cellStyle name="Total 7 2 2 8 3 3 3" xfId="57992"/>
    <cellStyle name="Total 7 2 2 8 3 3 4" xfId="57993"/>
    <cellStyle name="Total 7 2 2 8 3 4" xfId="57994"/>
    <cellStyle name="Total 7 2 2 8 3 5" xfId="57995"/>
    <cellStyle name="Total 7 2 2 8 3 6" xfId="57996"/>
    <cellStyle name="Total 7 2 2 8 4" xfId="57997"/>
    <cellStyle name="Total 7 2 2 8 5" xfId="57998"/>
    <cellStyle name="Total 7 2 2 9" xfId="57999"/>
    <cellStyle name="Total 7 2 2 9 2" xfId="58000"/>
    <cellStyle name="Total 7 2 2 9 2 2" xfId="58001"/>
    <cellStyle name="Total 7 2 2 9 2 2 2" xfId="58002"/>
    <cellStyle name="Total 7 2 2 9 2 2 3" xfId="58003"/>
    <cellStyle name="Total 7 2 2 9 2 2 4" xfId="58004"/>
    <cellStyle name="Total 7 2 2 9 2 3" xfId="58005"/>
    <cellStyle name="Total 7 2 2 9 2 4" xfId="58006"/>
    <cellStyle name="Total 7 2 2 9 2 5" xfId="58007"/>
    <cellStyle name="Total 7 2 2 9 3" xfId="58008"/>
    <cellStyle name="Total 7 2 2 9 3 2" xfId="58009"/>
    <cellStyle name="Total 7 2 2 9 3 2 2" xfId="58010"/>
    <cellStyle name="Total 7 2 2 9 3 2 3" xfId="58011"/>
    <cellStyle name="Total 7 2 2 9 3 2 4" xfId="58012"/>
    <cellStyle name="Total 7 2 2 9 3 3" xfId="58013"/>
    <cellStyle name="Total 7 2 2 9 3 3 2" xfId="58014"/>
    <cellStyle name="Total 7 2 2 9 3 3 3" xfId="58015"/>
    <cellStyle name="Total 7 2 2 9 3 3 4" xfId="58016"/>
    <cellStyle name="Total 7 2 2 9 3 4" xfId="58017"/>
    <cellStyle name="Total 7 2 2 9 3 5" xfId="58018"/>
    <cellStyle name="Total 7 2 2 9 3 6" xfId="58019"/>
    <cellStyle name="Total 7 2 2 9 4" xfId="58020"/>
    <cellStyle name="Total 7 2 2 9 5" xfId="58021"/>
    <cellStyle name="Total 7 2 3" xfId="58022"/>
    <cellStyle name="Total 7 2 3 2" xfId="58023"/>
    <cellStyle name="Total 7 2 3 2 2" xfId="58024"/>
    <cellStyle name="Total 7 2 3 2 2 2" xfId="58025"/>
    <cellStyle name="Total 7 2 3 2 2 3" xfId="58026"/>
    <cellStyle name="Total 7 2 3 2 2 4" xfId="58027"/>
    <cellStyle name="Total 7 2 3 2 3" xfId="58028"/>
    <cellStyle name="Total 7 2 3 2 4" xfId="58029"/>
    <cellStyle name="Total 7 2 3 2 5" xfId="58030"/>
    <cellStyle name="Total 7 2 3 3" xfId="58031"/>
    <cellStyle name="Total 7 2 3 3 2" xfId="58032"/>
    <cellStyle name="Total 7 2 3 3 2 2" xfId="58033"/>
    <cellStyle name="Total 7 2 3 3 2 3" xfId="58034"/>
    <cellStyle name="Total 7 2 3 3 2 4" xfId="58035"/>
    <cellStyle name="Total 7 2 3 3 3" xfId="58036"/>
    <cellStyle name="Total 7 2 3 3 3 2" xfId="58037"/>
    <cellStyle name="Total 7 2 3 3 3 3" xfId="58038"/>
    <cellStyle name="Total 7 2 3 3 3 4" xfId="58039"/>
    <cellStyle name="Total 7 2 3 3 4" xfId="58040"/>
    <cellStyle name="Total 7 2 3 3 5" xfId="58041"/>
    <cellStyle name="Total 7 2 3 3 6" xfId="58042"/>
    <cellStyle name="Total 7 2 3 4" xfId="58043"/>
    <cellStyle name="Total 7 2 3 5" xfId="58044"/>
    <cellStyle name="Total 7 2 4" xfId="58045"/>
    <cellStyle name="Total 7 2 4 2" xfId="58046"/>
    <cellStyle name="Total 7 2 4 2 2" xfId="58047"/>
    <cellStyle name="Total 7 2 4 2 2 2" xfId="58048"/>
    <cellStyle name="Total 7 2 4 2 2 3" xfId="58049"/>
    <cellStyle name="Total 7 2 4 2 2 4" xfId="58050"/>
    <cellStyle name="Total 7 2 4 2 3" xfId="58051"/>
    <cellStyle name="Total 7 2 4 2 3 2" xfId="58052"/>
    <cellStyle name="Total 7 2 4 2 3 3" xfId="58053"/>
    <cellStyle name="Total 7 2 4 2 3 4" xfId="58054"/>
    <cellStyle name="Total 7 2 4 2 4" xfId="58055"/>
    <cellStyle name="Total 7 2 4 2 5" xfId="58056"/>
    <cellStyle name="Total 7 2 4 2 6" xfId="58057"/>
    <cellStyle name="Total 7 2 4 3" xfId="58058"/>
    <cellStyle name="Total 7 2 4 3 2" xfId="58059"/>
    <cellStyle name="Total 7 2 4 3 2 2" xfId="58060"/>
    <cellStyle name="Total 7 2 4 3 2 3" xfId="58061"/>
    <cellStyle name="Total 7 2 4 3 2 4" xfId="58062"/>
    <cellStyle name="Total 7 2 4 3 3" xfId="58063"/>
    <cellStyle name="Total 7 2 4 3 3 2" xfId="58064"/>
    <cellStyle name="Total 7 2 4 3 3 3" xfId="58065"/>
    <cellStyle name="Total 7 2 4 3 3 4" xfId="58066"/>
    <cellStyle name="Total 7 2 4 3 4" xfId="58067"/>
    <cellStyle name="Total 7 2 4 3 5" xfId="58068"/>
    <cellStyle name="Total 7 2 4 3 6" xfId="58069"/>
    <cellStyle name="Total 7 2 4 4" xfId="58070"/>
    <cellStyle name="Total 7 2 4 5" xfId="58071"/>
    <cellStyle name="Total 7 2 4 6" xfId="58072"/>
    <cellStyle name="Total 7 2 5" xfId="58073"/>
    <cellStyle name="Total 7 2 6" xfId="58074"/>
    <cellStyle name="Total 7 3" xfId="58075"/>
    <cellStyle name="Total 7 3 10" xfId="58076"/>
    <cellStyle name="Total 7 3 10 2" xfId="58077"/>
    <cellStyle name="Total 7 3 10 2 2" xfId="58078"/>
    <cellStyle name="Total 7 3 10 2 2 2" xfId="58079"/>
    <cellStyle name="Total 7 3 10 2 2 3" xfId="58080"/>
    <cellStyle name="Total 7 3 10 2 2 4" xfId="58081"/>
    <cellStyle name="Total 7 3 10 2 3" xfId="58082"/>
    <cellStyle name="Total 7 3 10 2 4" xfId="58083"/>
    <cellStyle name="Total 7 3 10 2 5" xfId="58084"/>
    <cellStyle name="Total 7 3 10 3" xfId="58085"/>
    <cellStyle name="Total 7 3 10 3 2" xfId="58086"/>
    <cellStyle name="Total 7 3 10 3 2 2" xfId="58087"/>
    <cellStyle name="Total 7 3 10 3 2 3" xfId="58088"/>
    <cellStyle name="Total 7 3 10 3 2 4" xfId="58089"/>
    <cellStyle name="Total 7 3 10 3 3" xfId="58090"/>
    <cellStyle name="Total 7 3 10 3 3 2" xfId="58091"/>
    <cellStyle name="Total 7 3 10 3 3 3" xfId="58092"/>
    <cellStyle name="Total 7 3 10 3 3 4" xfId="58093"/>
    <cellStyle name="Total 7 3 10 3 4" xfId="58094"/>
    <cellStyle name="Total 7 3 10 3 5" xfId="58095"/>
    <cellStyle name="Total 7 3 10 3 6" xfId="58096"/>
    <cellStyle name="Total 7 3 10 4" xfId="58097"/>
    <cellStyle name="Total 7 3 10 5" xfId="58098"/>
    <cellStyle name="Total 7 3 11" xfId="58099"/>
    <cellStyle name="Total 7 3 11 2" xfId="58100"/>
    <cellStyle name="Total 7 3 11 2 2" xfId="58101"/>
    <cellStyle name="Total 7 3 11 2 2 2" xfId="58102"/>
    <cellStyle name="Total 7 3 11 2 2 3" xfId="58103"/>
    <cellStyle name="Total 7 3 11 2 2 4" xfId="58104"/>
    <cellStyle name="Total 7 3 11 2 3" xfId="58105"/>
    <cellStyle name="Total 7 3 11 2 4" xfId="58106"/>
    <cellStyle name="Total 7 3 11 2 5" xfId="58107"/>
    <cellStyle name="Total 7 3 11 3" xfId="58108"/>
    <cellStyle name="Total 7 3 11 3 2" xfId="58109"/>
    <cellStyle name="Total 7 3 11 3 2 2" xfId="58110"/>
    <cellStyle name="Total 7 3 11 3 2 3" xfId="58111"/>
    <cellStyle name="Total 7 3 11 3 2 4" xfId="58112"/>
    <cellStyle name="Total 7 3 11 3 3" xfId="58113"/>
    <cellStyle name="Total 7 3 11 3 3 2" xfId="58114"/>
    <cellStyle name="Total 7 3 11 3 3 3" xfId="58115"/>
    <cellStyle name="Total 7 3 11 3 3 4" xfId="58116"/>
    <cellStyle name="Total 7 3 11 3 4" xfId="58117"/>
    <cellStyle name="Total 7 3 11 3 5" xfId="58118"/>
    <cellStyle name="Total 7 3 11 3 6" xfId="58119"/>
    <cellStyle name="Total 7 3 11 4" xfId="58120"/>
    <cellStyle name="Total 7 3 11 5" xfId="58121"/>
    <cellStyle name="Total 7 3 12" xfId="58122"/>
    <cellStyle name="Total 7 3 12 2" xfId="58123"/>
    <cellStyle name="Total 7 3 12 2 2" xfId="58124"/>
    <cellStyle name="Total 7 3 12 2 2 2" xfId="58125"/>
    <cellStyle name="Total 7 3 12 2 2 3" xfId="58126"/>
    <cellStyle name="Total 7 3 12 2 2 4" xfId="58127"/>
    <cellStyle name="Total 7 3 12 2 3" xfId="58128"/>
    <cellStyle name="Total 7 3 12 2 3 2" xfId="58129"/>
    <cellStyle name="Total 7 3 12 2 3 3" xfId="58130"/>
    <cellStyle name="Total 7 3 12 2 3 4" xfId="58131"/>
    <cellStyle name="Total 7 3 12 2 4" xfId="58132"/>
    <cellStyle name="Total 7 3 12 2 5" xfId="58133"/>
    <cellStyle name="Total 7 3 12 2 6" xfId="58134"/>
    <cellStyle name="Total 7 3 12 3" xfId="58135"/>
    <cellStyle name="Total 7 3 12 3 2" xfId="58136"/>
    <cellStyle name="Total 7 3 12 3 2 2" xfId="58137"/>
    <cellStyle name="Total 7 3 12 3 2 3" xfId="58138"/>
    <cellStyle name="Total 7 3 12 3 2 4" xfId="58139"/>
    <cellStyle name="Total 7 3 12 3 3" xfId="58140"/>
    <cellStyle name="Total 7 3 12 3 3 2" xfId="58141"/>
    <cellStyle name="Total 7 3 12 3 3 3" xfId="58142"/>
    <cellStyle name="Total 7 3 12 3 3 4" xfId="58143"/>
    <cellStyle name="Total 7 3 12 3 4" xfId="58144"/>
    <cellStyle name="Total 7 3 12 3 5" xfId="58145"/>
    <cellStyle name="Total 7 3 12 3 6" xfId="58146"/>
    <cellStyle name="Total 7 3 12 4" xfId="58147"/>
    <cellStyle name="Total 7 3 12 5" xfId="58148"/>
    <cellStyle name="Total 7 3 12 6" xfId="58149"/>
    <cellStyle name="Total 7 3 13" xfId="58150"/>
    <cellStyle name="Total 7 3 14" xfId="58151"/>
    <cellStyle name="Total 7 3 2" xfId="58152"/>
    <cellStyle name="Total 7 3 2 2" xfId="58153"/>
    <cellStyle name="Total 7 3 2 2 2" xfId="58154"/>
    <cellStyle name="Total 7 3 2 2 2 2" xfId="58155"/>
    <cellStyle name="Total 7 3 2 2 2 2 2" xfId="58156"/>
    <cellStyle name="Total 7 3 2 2 2 2 3" xfId="58157"/>
    <cellStyle name="Total 7 3 2 2 2 2 4" xfId="58158"/>
    <cellStyle name="Total 7 3 2 2 2 3" xfId="58159"/>
    <cellStyle name="Total 7 3 2 2 2 3 2" xfId="58160"/>
    <cellStyle name="Total 7 3 2 2 2 3 3" xfId="58161"/>
    <cellStyle name="Total 7 3 2 2 2 3 4" xfId="58162"/>
    <cellStyle name="Total 7 3 2 2 2 4" xfId="58163"/>
    <cellStyle name="Total 7 3 2 2 2 5" xfId="58164"/>
    <cellStyle name="Total 7 3 2 2 2 6" xfId="58165"/>
    <cellStyle name="Total 7 3 2 2 3" xfId="58166"/>
    <cellStyle name="Total 7 3 2 2 3 2" xfId="58167"/>
    <cellStyle name="Total 7 3 2 2 3 2 2" xfId="58168"/>
    <cellStyle name="Total 7 3 2 2 3 2 3" xfId="58169"/>
    <cellStyle name="Total 7 3 2 2 3 2 4" xfId="58170"/>
    <cellStyle name="Total 7 3 2 2 3 3" xfId="58171"/>
    <cellStyle name="Total 7 3 2 2 3 3 2" xfId="58172"/>
    <cellStyle name="Total 7 3 2 2 3 3 3" xfId="58173"/>
    <cellStyle name="Total 7 3 2 2 3 3 4" xfId="58174"/>
    <cellStyle name="Total 7 3 2 2 3 4" xfId="58175"/>
    <cellStyle name="Total 7 3 2 2 3 5" xfId="58176"/>
    <cellStyle name="Total 7 3 2 2 3 6" xfId="58177"/>
    <cellStyle name="Total 7 3 2 2 4" xfId="58178"/>
    <cellStyle name="Total 7 3 2 2 5" xfId="58179"/>
    <cellStyle name="Total 7 3 2 2 6" xfId="58180"/>
    <cellStyle name="Total 7 3 2 3" xfId="58181"/>
    <cellStyle name="Total 7 3 2 4" xfId="58182"/>
    <cellStyle name="Total 7 3 3" xfId="58183"/>
    <cellStyle name="Total 7 3 3 2" xfId="58184"/>
    <cellStyle name="Total 7 3 3 2 2" xfId="58185"/>
    <cellStyle name="Total 7 3 3 2 2 2" xfId="58186"/>
    <cellStyle name="Total 7 3 3 2 2 2 2" xfId="58187"/>
    <cellStyle name="Total 7 3 3 2 2 2 3" xfId="58188"/>
    <cellStyle name="Total 7 3 3 2 2 2 4" xfId="58189"/>
    <cellStyle name="Total 7 3 3 2 2 3" xfId="58190"/>
    <cellStyle name="Total 7 3 3 2 2 3 2" xfId="58191"/>
    <cellStyle name="Total 7 3 3 2 2 3 3" xfId="58192"/>
    <cellStyle name="Total 7 3 3 2 2 3 4" xfId="58193"/>
    <cellStyle name="Total 7 3 3 2 2 4" xfId="58194"/>
    <cellStyle name="Total 7 3 3 2 2 5" xfId="58195"/>
    <cellStyle name="Total 7 3 3 2 2 6" xfId="58196"/>
    <cellStyle name="Total 7 3 3 2 3" xfId="58197"/>
    <cellStyle name="Total 7 3 3 2 3 2" xfId="58198"/>
    <cellStyle name="Total 7 3 3 2 3 2 2" xfId="58199"/>
    <cellStyle name="Total 7 3 3 2 3 2 3" xfId="58200"/>
    <cellStyle name="Total 7 3 3 2 3 2 4" xfId="58201"/>
    <cellStyle name="Total 7 3 3 2 3 3" xfId="58202"/>
    <cellStyle name="Total 7 3 3 2 3 3 2" xfId="58203"/>
    <cellStyle name="Total 7 3 3 2 3 3 3" xfId="58204"/>
    <cellStyle name="Total 7 3 3 2 3 3 4" xfId="58205"/>
    <cellStyle name="Total 7 3 3 2 3 4" xfId="58206"/>
    <cellStyle name="Total 7 3 3 2 3 5" xfId="58207"/>
    <cellStyle name="Total 7 3 3 2 3 6" xfId="58208"/>
    <cellStyle name="Total 7 3 3 2 4" xfId="58209"/>
    <cellStyle name="Total 7 3 3 2 5" xfId="58210"/>
    <cellStyle name="Total 7 3 3 2 6" xfId="58211"/>
    <cellStyle name="Total 7 3 3 3" xfId="58212"/>
    <cellStyle name="Total 7 3 3 4" xfId="58213"/>
    <cellStyle name="Total 7 3 4" xfId="58214"/>
    <cellStyle name="Total 7 3 4 2" xfId="58215"/>
    <cellStyle name="Total 7 3 4 2 2" xfId="58216"/>
    <cellStyle name="Total 7 3 4 2 2 2" xfId="58217"/>
    <cellStyle name="Total 7 3 4 2 2 2 2" xfId="58218"/>
    <cellStyle name="Total 7 3 4 2 2 2 3" xfId="58219"/>
    <cellStyle name="Total 7 3 4 2 2 2 4" xfId="58220"/>
    <cellStyle name="Total 7 3 4 2 2 3" xfId="58221"/>
    <cellStyle name="Total 7 3 4 2 2 3 2" xfId="58222"/>
    <cellStyle name="Total 7 3 4 2 2 3 3" xfId="58223"/>
    <cellStyle name="Total 7 3 4 2 2 3 4" xfId="58224"/>
    <cellStyle name="Total 7 3 4 2 2 4" xfId="58225"/>
    <cellStyle name="Total 7 3 4 2 2 5" xfId="58226"/>
    <cellStyle name="Total 7 3 4 2 2 6" xfId="58227"/>
    <cellStyle name="Total 7 3 4 2 3" xfId="58228"/>
    <cellStyle name="Total 7 3 4 2 3 2" xfId="58229"/>
    <cellStyle name="Total 7 3 4 2 3 2 2" xfId="58230"/>
    <cellStyle name="Total 7 3 4 2 3 2 3" xfId="58231"/>
    <cellStyle name="Total 7 3 4 2 3 2 4" xfId="58232"/>
    <cellStyle name="Total 7 3 4 2 3 3" xfId="58233"/>
    <cellStyle name="Total 7 3 4 2 3 3 2" xfId="58234"/>
    <cellStyle name="Total 7 3 4 2 3 3 3" xfId="58235"/>
    <cellStyle name="Total 7 3 4 2 3 3 4" xfId="58236"/>
    <cellStyle name="Total 7 3 4 2 3 4" xfId="58237"/>
    <cellStyle name="Total 7 3 4 2 3 5" xfId="58238"/>
    <cellStyle name="Total 7 3 4 2 3 6" xfId="58239"/>
    <cellStyle name="Total 7 3 4 2 4" xfId="58240"/>
    <cellStyle name="Total 7 3 4 2 5" xfId="58241"/>
    <cellStyle name="Total 7 3 4 2 6" xfId="58242"/>
    <cellStyle name="Total 7 3 4 3" xfId="58243"/>
    <cellStyle name="Total 7 3 4 4" xfId="58244"/>
    <cellStyle name="Total 7 3 5" xfId="58245"/>
    <cellStyle name="Total 7 3 5 2" xfId="58246"/>
    <cellStyle name="Total 7 3 5 2 2" xfId="58247"/>
    <cellStyle name="Total 7 3 5 2 2 2" xfId="58248"/>
    <cellStyle name="Total 7 3 5 2 2 3" xfId="58249"/>
    <cellStyle name="Total 7 3 5 2 2 4" xfId="58250"/>
    <cellStyle name="Total 7 3 5 2 3" xfId="58251"/>
    <cellStyle name="Total 7 3 5 2 4" xfId="58252"/>
    <cellStyle name="Total 7 3 5 2 5" xfId="58253"/>
    <cellStyle name="Total 7 3 5 3" xfId="58254"/>
    <cellStyle name="Total 7 3 5 3 2" xfId="58255"/>
    <cellStyle name="Total 7 3 5 3 2 2" xfId="58256"/>
    <cellStyle name="Total 7 3 5 3 2 3" xfId="58257"/>
    <cellStyle name="Total 7 3 5 3 2 4" xfId="58258"/>
    <cellStyle name="Total 7 3 5 3 3" xfId="58259"/>
    <cellStyle name="Total 7 3 5 3 3 2" xfId="58260"/>
    <cellStyle name="Total 7 3 5 3 3 3" xfId="58261"/>
    <cellStyle name="Total 7 3 5 3 3 4" xfId="58262"/>
    <cellStyle name="Total 7 3 5 3 4" xfId="58263"/>
    <cellStyle name="Total 7 3 5 3 5" xfId="58264"/>
    <cellStyle name="Total 7 3 5 3 6" xfId="58265"/>
    <cellStyle name="Total 7 3 5 4" xfId="58266"/>
    <cellStyle name="Total 7 3 5 5" xfId="58267"/>
    <cellStyle name="Total 7 3 6" xfId="58268"/>
    <cellStyle name="Total 7 3 6 2" xfId="58269"/>
    <cellStyle name="Total 7 3 6 2 2" xfId="58270"/>
    <cellStyle name="Total 7 3 6 2 2 2" xfId="58271"/>
    <cellStyle name="Total 7 3 6 2 2 3" xfId="58272"/>
    <cellStyle name="Total 7 3 6 2 2 4" xfId="58273"/>
    <cellStyle name="Total 7 3 6 2 3" xfId="58274"/>
    <cellStyle name="Total 7 3 6 2 4" xfId="58275"/>
    <cellStyle name="Total 7 3 6 2 5" xfId="58276"/>
    <cellStyle name="Total 7 3 6 3" xfId="58277"/>
    <cellStyle name="Total 7 3 6 3 2" xfId="58278"/>
    <cellStyle name="Total 7 3 6 3 2 2" xfId="58279"/>
    <cellStyle name="Total 7 3 6 3 2 3" xfId="58280"/>
    <cellStyle name="Total 7 3 6 3 2 4" xfId="58281"/>
    <cellStyle name="Total 7 3 6 3 3" xfId="58282"/>
    <cellStyle name="Total 7 3 6 3 3 2" xfId="58283"/>
    <cellStyle name="Total 7 3 6 3 3 3" xfId="58284"/>
    <cellStyle name="Total 7 3 6 3 3 4" xfId="58285"/>
    <cellStyle name="Total 7 3 6 3 4" xfId="58286"/>
    <cellStyle name="Total 7 3 6 3 5" xfId="58287"/>
    <cellStyle name="Total 7 3 6 3 6" xfId="58288"/>
    <cellStyle name="Total 7 3 6 4" xfId="58289"/>
    <cellStyle name="Total 7 3 6 5" xfId="58290"/>
    <cellStyle name="Total 7 3 7" xfId="58291"/>
    <cellStyle name="Total 7 3 7 2" xfId="58292"/>
    <cellStyle name="Total 7 3 7 2 2" xfId="58293"/>
    <cellStyle name="Total 7 3 7 2 2 2" xfId="58294"/>
    <cellStyle name="Total 7 3 7 2 2 3" xfId="58295"/>
    <cellStyle name="Total 7 3 7 2 2 4" xfId="58296"/>
    <cellStyle name="Total 7 3 7 2 3" xfId="58297"/>
    <cellStyle name="Total 7 3 7 2 4" xfId="58298"/>
    <cellStyle name="Total 7 3 7 2 5" xfId="58299"/>
    <cellStyle name="Total 7 3 7 3" xfId="58300"/>
    <cellStyle name="Total 7 3 7 3 2" xfId="58301"/>
    <cellStyle name="Total 7 3 7 3 2 2" xfId="58302"/>
    <cellStyle name="Total 7 3 7 3 2 3" xfId="58303"/>
    <cellStyle name="Total 7 3 7 3 2 4" xfId="58304"/>
    <cellStyle name="Total 7 3 7 3 3" xfId="58305"/>
    <cellStyle name="Total 7 3 7 3 3 2" xfId="58306"/>
    <cellStyle name="Total 7 3 7 3 3 3" xfId="58307"/>
    <cellStyle name="Total 7 3 7 3 3 4" xfId="58308"/>
    <cellStyle name="Total 7 3 7 3 4" xfId="58309"/>
    <cellStyle name="Total 7 3 7 3 5" xfId="58310"/>
    <cellStyle name="Total 7 3 7 3 6" xfId="58311"/>
    <cellStyle name="Total 7 3 7 4" xfId="58312"/>
    <cellStyle name="Total 7 3 7 5" xfId="58313"/>
    <cellStyle name="Total 7 3 8" xfId="58314"/>
    <cellStyle name="Total 7 3 8 2" xfId="58315"/>
    <cellStyle name="Total 7 3 8 2 2" xfId="58316"/>
    <cellStyle name="Total 7 3 8 2 2 2" xfId="58317"/>
    <cellStyle name="Total 7 3 8 2 2 3" xfId="58318"/>
    <cellStyle name="Total 7 3 8 2 2 4" xfId="58319"/>
    <cellStyle name="Total 7 3 8 2 3" xfId="58320"/>
    <cellStyle name="Total 7 3 8 2 4" xfId="58321"/>
    <cellStyle name="Total 7 3 8 2 5" xfId="58322"/>
    <cellStyle name="Total 7 3 8 3" xfId="58323"/>
    <cellStyle name="Total 7 3 8 3 2" xfId="58324"/>
    <cellStyle name="Total 7 3 8 3 2 2" xfId="58325"/>
    <cellStyle name="Total 7 3 8 3 2 3" xfId="58326"/>
    <cellStyle name="Total 7 3 8 3 2 4" xfId="58327"/>
    <cellStyle name="Total 7 3 8 3 3" xfId="58328"/>
    <cellStyle name="Total 7 3 8 3 3 2" xfId="58329"/>
    <cellStyle name="Total 7 3 8 3 3 3" xfId="58330"/>
    <cellStyle name="Total 7 3 8 3 3 4" xfId="58331"/>
    <cellStyle name="Total 7 3 8 3 4" xfId="58332"/>
    <cellStyle name="Total 7 3 8 3 5" xfId="58333"/>
    <cellStyle name="Total 7 3 8 3 6" xfId="58334"/>
    <cellStyle name="Total 7 3 8 4" xfId="58335"/>
    <cellStyle name="Total 7 3 8 5" xfId="58336"/>
    <cellStyle name="Total 7 3 9" xfId="58337"/>
    <cellStyle name="Total 7 3 9 2" xfId="58338"/>
    <cellStyle name="Total 7 3 9 2 2" xfId="58339"/>
    <cellStyle name="Total 7 3 9 2 2 2" xfId="58340"/>
    <cellStyle name="Total 7 3 9 2 2 3" xfId="58341"/>
    <cellStyle name="Total 7 3 9 2 2 4" xfId="58342"/>
    <cellStyle name="Total 7 3 9 2 3" xfId="58343"/>
    <cellStyle name="Total 7 3 9 2 4" xfId="58344"/>
    <cellStyle name="Total 7 3 9 2 5" xfId="58345"/>
    <cellStyle name="Total 7 3 9 3" xfId="58346"/>
    <cellStyle name="Total 7 3 9 3 2" xfId="58347"/>
    <cellStyle name="Total 7 3 9 3 2 2" xfId="58348"/>
    <cellStyle name="Total 7 3 9 3 2 3" xfId="58349"/>
    <cellStyle name="Total 7 3 9 3 2 4" xfId="58350"/>
    <cellStyle name="Total 7 3 9 3 3" xfId="58351"/>
    <cellStyle name="Total 7 3 9 3 3 2" xfId="58352"/>
    <cellStyle name="Total 7 3 9 3 3 3" xfId="58353"/>
    <cellStyle name="Total 7 3 9 3 3 4" xfId="58354"/>
    <cellStyle name="Total 7 3 9 3 4" xfId="58355"/>
    <cellStyle name="Total 7 3 9 3 5" xfId="58356"/>
    <cellStyle name="Total 7 3 9 3 6" xfId="58357"/>
    <cellStyle name="Total 7 3 9 4" xfId="58358"/>
    <cellStyle name="Total 7 3 9 5" xfId="58359"/>
    <cellStyle name="Total 7 4" xfId="58360"/>
    <cellStyle name="Total 7 4 10" xfId="58361"/>
    <cellStyle name="Total 7 4 10 2" xfId="58362"/>
    <cellStyle name="Total 7 4 10 2 2" xfId="58363"/>
    <cellStyle name="Total 7 4 10 2 2 2" xfId="58364"/>
    <cellStyle name="Total 7 4 10 2 2 3" xfId="58365"/>
    <cellStyle name="Total 7 4 10 2 2 4" xfId="58366"/>
    <cellStyle name="Total 7 4 10 2 3" xfId="58367"/>
    <cellStyle name="Total 7 4 10 2 4" xfId="58368"/>
    <cellStyle name="Total 7 4 10 2 5" xfId="58369"/>
    <cellStyle name="Total 7 4 10 3" xfId="58370"/>
    <cellStyle name="Total 7 4 10 3 2" xfId="58371"/>
    <cellStyle name="Total 7 4 10 3 2 2" xfId="58372"/>
    <cellStyle name="Total 7 4 10 3 2 3" xfId="58373"/>
    <cellStyle name="Total 7 4 10 3 2 4" xfId="58374"/>
    <cellStyle name="Total 7 4 10 3 3" xfId="58375"/>
    <cellStyle name="Total 7 4 10 3 3 2" xfId="58376"/>
    <cellStyle name="Total 7 4 10 3 3 3" xfId="58377"/>
    <cellStyle name="Total 7 4 10 3 3 4" xfId="58378"/>
    <cellStyle name="Total 7 4 10 3 4" xfId="58379"/>
    <cellStyle name="Total 7 4 10 3 5" xfId="58380"/>
    <cellStyle name="Total 7 4 10 3 6" xfId="58381"/>
    <cellStyle name="Total 7 4 10 4" xfId="58382"/>
    <cellStyle name="Total 7 4 10 5" xfId="58383"/>
    <cellStyle name="Total 7 4 11" xfId="58384"/>
    <cellStyle name="Total 7 4 11 2" xfId="58385"/>
    <cellStyle name="Total 7 4 11 2 2" xfId="58386"/>
    <cellStyle name="Total 7 4 11 2 2 2" xfId="58387"/>
    <cellStyle name="Total 7 4 11 2 2 3" xfId="58388"/>
    <cellStyle name="Total 7 4 11 2 2 4" xfId="58389"/>
    <cellStyle name="Total 7 4 11 2 3" xfId="58390"/>
    <cellStyle name="Total 7 4 11 2 4" xfId="58391"/>
    <cellStyle name="Total 7 4 11 2 5" xfId="58392"/>
    <cellStyle name="Total 7 4 11 3" xfId="58393"/>
    <cellStyle name="Total 7 4 11 3 2" xfId="58394"/>
    <cellStyle name="Total 7 4 11 3 2 2" xfId="58395"/>
    <cellStyle name="Total 7 4 11 3 2 3" xfId="58396"/>
    <cellStyle name="Total 7 4 11 3 2 4" xfId="58397"/>
    <cellStyle name="Total 7 4 11 3 3" xfId="58398"/>
    <cellStyle name="Total 7 4 11 3 3 2" xfId="58399"/>
    <cellStyle name="Total 7 4 11 3 3 3" xfId="58400"/>
    <cellStyle name="Total 7 4 11 3 3 4" xfId="58401"/>
    <cellStyle name="Total 7 4 11 3 4" xfId="58402"/>
    <cellStyle name="Total 7 4 11 3 5" xfId="58403"/>
    <cellStyle name="Total 7 4 11 3 6" xfId="58404"/>
    <cellStyle name="Total 7 4 11 4" xfId="58405"/>
    <cellStyle name="Total 7 4 11 5" xfId="58406"/>
    <cellStyle name="Total 7 4 12" xfId="58407"/>
    <cellStyle name="Total 7 4 12 2" xfId="58408"/>
    <cellStyle name="Total 7 4 12 2 2" xfId="58409"/>
    <cellStyle name="Total 7 4 12 2 2 2" xfId="58410"/>
    <cellStyle name="Total 7 4 12 2 2 3" xfId="58411"/>
    <cellStyle name="Total 7 4 12 2 2 4" xfId="58412"/>
    <cellStyle name="Total 7 4 12 2 3" xfId="58413"/>
    <cellStyle name="Total 7 4 12 2 3 2" xfId="58414"/>
    <cellStyle name="Total 7 4 12 2 3 3" xfId="58415"/>
    <cellStyle name="Total 7 4 12 2 3 4" xfId="58416"/>
    <cellStyle name="Total 7 4 12 2 4" xfId="58417"/>
    <cellStyle name="Total 7 4 12 2 5" xfId="58418"/>
    <cellStyle name="Total 7 4 12 2 6" xfId="58419"/>
    <cellStyle name="Total 7 4 12 3" xfId="58420"/>
    <cellStyle name="Total 7 4 12 3 2" xfId="58421"/>
    <cellStyle name="Total 7 4 12 3 2 2" xfId="58422"/>
    <cellStyle name="Total 7 4 12 3 2 3" xfId="58423"/>
    <cellStyle name="Total 7 4 12 3 2 4" xfId="58424"/>
    <cellStyle name="Total 7 4 12 3 3" xfId="58425"/>
    <cellStyle name="Total 7 4 12 3 3 2" xfId="58426"/>
    <cellStyle name="Total 7 4 12 3 3 3" xfId="58427"/>
    <cellStyle name="Total 7 4 12 3 3 4" xfId="58428"/>
    <cellStyle name="Total 7 4 12 3 4" xfId="58429"/>
    <cellStyle name="Total 7 4 12 3 5" xfId="58430"/>
    <cellStyle name="Total 7 4 12 3 6" xfId="58431"/>
    <cellStyle name="Total 7 4 12 4" xfId="58432"/>
    <cellStyle name="Total 7 4 12 5" xfId="58433"/>
    <cellStyle name="Total 7 4 12 6" xfId="58434"/>
    <cellStyle name="Total 7 4 13" xfId="58435"/>
    <cellStyle name="Total 7 4 14" xfId="58436"/>
    <cellStyle name="Total 7 4 2" xfId="58437"/>
    <cellStyle name="Total 7 4 2 2" xfId="58438"/>
    <cellStyle name="Total 7 4 2 2 2" xfId="58439"/>
    <cellStyle name="Total 7 4 2 2 2 2" xfId="58440"/>
    <cellStyle name="Total 7 4 2 2 2 2 2" xfId="58441"/>
    <cellStyle name="Total 7 4 2 2 2 2 3" xfId="58442"/>
    <cellStyle name="Total 7 4 2 2 2 2 4" xfId="58443"/>
    <cellStyle name="Total 7 4 2 2 2 3" xfId="58444"/>
    <cellStyle name="Total 7 4 2 2 2 3 2" xfId="58445"/>
    <cellStyle name="Total 7 4 2 2 2 3 3" xfId="58446"/>
    <cellStyle name="Total 7 4 2 2 2 3 4" xfId="58447"/>
    <cellStyle name="Total 7 4 2 2 2 4" xfId="58448"/>
    <cellStyle name="Total 7 4 2 2 2 5" xfId="58449"/>
    <cellStyle name="Total 7 4 2 2 2 6" xfId="58450"/>
    <cellStyle name="Total 7 4 2 2 3" xfId="58451"/>
    <cellStyle name="Total 7 4 2 2 3 2" xfId="58452"/>
    <cellStyle name="Total 7 4 2 2 3 2 2" xfId="58453"/>
    <cellStyle name="Total 7 4 2 2 3 2 3" xfId="58454"/>
    <cellStyle name="Total 7 4 2 2 3 2 4" xfId="58455"/>
    <cellStyle name="Total 7 4 2 2 3 3" xfId="58456"/>
    <cellStyle name="Total 7 4 2 2 3 3 2" xfId="58457"/>
    <cellStyle name="Total 7 4 2 2 3 3 3" xfId="58458"/>
    <cellStyle name="Total 7 4 2 2 3 3 4" xfId="58459"/>
    <cellStyle name="Total 7 4 2 2 3 4" xfId="58460"/>
    <cellStyle name="Total 7 4 2 2 3 5" xfId="58461"/>
    <cellStyle name="Total 7 4 2 2 3 6" xfId="58462"/>
    <cellStyle name="Total 7 4 2 2 4" xfId="58463"/>
    <cellStyle name="Total 7 4 2 2 5" xfId="58464"/>
    <cellStyle name="Total 7 4 2 2 6" xfId="58465"/>
    <cellStyle name="Total 7 4 2 3" xfId="58466"/>
    <cellStyle name="Total 7 4 2 4" xfId="58467"/>
    <cellStyle name="Total 7 4 3" xfId="58468"/>
    <cellStyle name="Total 7 4 3 2" xfId="58469"/>
    <cellStyle name="Total 7 4 3 2 2" xfId="58470"/>
    <cellStyle name="Total 7 4 3 2 2 2" xfId="58471"/>
    <cellStyle name="Total 7 4 3 2 2 2 2" xfId="58472"/>
    <cellStyle name="Total 7 4 3 2 2 2 3" xfId="58473"/>
    <cellStyle name="Total 7 4 3 2 2 2 4" xfId="58474"/>
    <cellStyle name="Total 7 4 3 2 2 3" xfId="58475"/>
    <cellStyle name="Total 7 4 3 2 2 3 2" xfId="58476"/>
    <cellStyle name="Total 7 4 3 2 2 3 3" xfId="58477"/>
    <cellStyle name="Total 7 4 3 2 2 3 4" xfId="58478"/>
    <cellStyle name="Total 7 4 3 2 2 4" xfId="58479"/>
    <cellStyle name="Total 7 4 3 2 2 5" xfId="58480"/>
    <cellStyle name="Total 7 4 3 2 2 6" xfId="58481"/>
    <cellStyle name="Total 7 4 3 2 3" xfId="58482"/>
    <cellStyle name="Total 7 4 3 2 3 2" xfId="58483"/>
    <cellStyle name="Total 7 4 3 2 3 2 2" xfId="58484"/>
    <cellStyle name="Total 7 4 3 2 3 2 3" xfId="58485"/>
    <cellStyle name="Total 7 4 3 2 3 2 4" xfId="58486"/>
    <cellStyle name="Total 7 4 3 2 3 3" xfId="58487"/>
    <cellStyle name="Total 7 4 3 2 3 3 2" xfId="58488"/>
    <cellStyle name="Total 7 4 3 2 3 3 3" xfId="58489"/>
    <cellStyle name="Total 7 4 3 2 3 3 4" xfId="58490"/>
    <cellStyle name="Total 7 4 3 2 3 4" xfId="58491"/>
    <cellStyle name="Total 7 4 3 2 3 5" xfId="58492"/>
    <cellStyle name="Total 7 4 3 2 3 6" xfId="58493"/>
    <cellStyle name="Total 7 4 3 2 4" xfId="58494"/>
    <cellStyle name="Total 7 4 3 2 5" xfId="58495"/>
    <cellStyle name="Total 7 4 3 2 6" xfId="58496"/>
    <cellStyle name="Total 7 4 3 3" xfId="58497"/>
    <cellStyle name="Total 7 4 3 4" xfId="58498"/>
    <cellStyle name="Total 7 4 4" xfId="58499"/>
    <cellStyle name="Total 7 4 4 2" xfId="58500"/>
    <cellStyle name="Total 7 4 4 2 2" xfId="58501"/>
    <cellStyle name="Total 7 4 4 2 2 2" xfId="58502"/>
    <cellStyle name="Total 7 4 4 2 2 2 2" xfId="58503"/>
    <cellStyle name="Total 7 4 4 2 2 2 3" xfId="58504"/>
    <cellStyle name="Total 7 4 4 2 2 2 4" xfId="58505"/>
    <cellStyle name="Total 7 4 4 2 2 3" xfId="58506"/>
    <cellStyle name="Total 7 4 4 2 2 3 2" xfId="58507"/>
    <cellStyle name="Total 7 4 4 2 2 3 3" xfId="58508"/>
    <cellStyle name="Total 7 4 4 2 2 3 4" xfId="58509"/>
    <cellStyle name="Total 7 4 4 2 2 4" xfId="58510"/>
    <cellStyle name="Total 7 4 4 2 2 5" xfId="58511"/>
    <cellStyle name="Total 7 4 4 2 2 6" xfId="58512"/>
    <cellStyle name="Total 7 4 4 2 3" xfId="58513"/>
    <cellStyle name="Total 7 4 4 2 3 2" xfId="58514"/>
    <cellStyle name="Total 7 4 4 2 3 2 2" xfId="58515"/>
    <cellStyle name="Total 7 4 4 2 3 2 3" xfId="58516"/>
    <cellStyle name="Total 7 4 4 2 3 2 4" xfId="58517"/>
    <cellStyle name="Total 7 4 4 2 3 3" xfId="58518"/>
    <cellStyle name="Total 7 4 4 2 3 3 2" xfId="58519"/>
    <cellStyle name="Total 7 4 4 2 3 3 3" xfId="58520"/>
    <cellStyle name="Total 7 4 4 2 3 3 4" xfId="58521"/>
    <cellStyle name="Total 7 4 4 2 3 4" xfId="58522"/>
    <cellStyle name="Total 7 4 4 2 3 5" xfId="58523"/>
    <cellStyle name="Total 7 4 4 2 3 6" xfId="58524"/>
    <cellStyle name="Total 7 4 4 2 4" xfId="58525"/>
    <cellStyle name="Total 7 4 4 2 5" xfId="58526"/>
    <cellStyle name="Total 7 4 4 2 6" xfId="58527"/>
    <cellStyle name="Total 7 4 4 3" xfId="58528"/>
    <cellStyle name="Total 7 4 4 4" xfId="58529"/>
    <cellStyle name="Total 7 4 5" xfId="58530"/>
    <cellStyle name="Total 7 4 5 2" xfId="58531"/>
    <cellStyle name="Total 7 4 5 2 2" xfId="58532"/>
    <cellStyle name="Total 7 4 5 2 2 2" xfId="58533"/>
    <cellStyle name="Total 7 4 5 2 2 3" xfId="58534"/>
    <cellStyle name="Total 7 4 5 2 2 4" xfId="58535"/>
    <cellStyle name="Total 7 4 5 2 3" xfId="58536"/>
    <cellStyle name="Total 7 4 5 2 4" xfId="58537"/>
    <cellStyle name="Total 7 4 5 2 5" xfId="58538"/>
    <cellStyle name="Total 7 4 5 3" xfId="58539"/>
    <cellStyle name="Total 7 4 5 3 2" xfId="58540"/>
    <cellStyle name="Total 7 4 5 3 2 2" xfId="58541"/>
    <cellStyle name="Total 7 4 5 3 2 3" xfId="58542"/>
    <cellStyle name="Total 7 4 5 3 2 4" xfId="58543"/>
    <cellStyle name="Total 7 4 5 3 3" xfId="58544"/>
    <cellStyle name="Total 7 4 5 3 3 2" xfId="58545"/>
    <cellStyle name="Total 7 4 5 3 3 3" xfId="58546"/>
    <cellStyle name="Total 7 4 5 3 3 4" xfId="58547"/>
    <cellStyle name="Total 7 4 5 3 4" xfId="58548"/>
    <cellStyle name="Total 7 4 5 3 5" xfId="58549"/>
    <cellStyle name="Total 7 4 5 3 6" xfId="58550"/>
    <cellStyle name="Total 7 4 5 4" xfId="58551"/>
    <cellStyle name="Total 7 4 5 5" xfId="58552"/>
    <cellStyle name="Total 7 4 6" xfId="58553"/>
    <cellStyle name="Total 7 4 6 2" xfId="58554"/>
    <cellStyle name="Total 7 4 6 2 2" xfId="58555"/>
    <cellStyle name="Total 7 4 6 2 2 2" xfId="58556"/>
    <cellStyle name="Total 7 4 6 2 2 3" xfId="58557"/>
    <cellStyle name="Total 7 4 6 2 2 4" xfId="58558"/>
    <cellStyle name="Total 7 4 6 2 3" xfId="58559"/>
    <cellStyle name="Total 7 4 6 2 4" xfId="58560"/>
    <cellStyle name="Total 7 4 6 2 5" xfId="58561"/>
    <cellStyle name="Total 7 4 6 3" xfId="58562"/>
    <cellStyle name="Total 7 4 6 3 2" xfId="58563"/>
    <cellStyle name="Total 7 4 6 3 2 2" xfId="58564"/>
    <cellStyle name="Total 7 4 6 3 2 3" xfId="58565"/>
    <cellStyle name="Total 7 4 6 3 2 4" xfId="58566"/>
    <cellStyle name="Total 7 4 6 3 3" xfId="58567"/>
    <cellStyle name="Total 7 4 6 3 3 2" xfId="58568"/>
    <cellStyle name="Total 7 4 6 3 3 3" xfId="58569"/>
    <cellStyle name="Total 7 4 6 3 3 4" xfId="58570"/>
    <cellStyle name="Total 7 4 6 3 4" xfId="58571"/>
    <cellStyle name="Total 7 4 6 3 5" xfId="58572"/>
    <cellStyle name="Total 7 4 6 3 6" xfId="58573"/>
    <cellStyle name="Total 7 4 6 4" xfId="58574"/>
    <cellStyle name="Total 7 4 6 5" xfId="58575"/>
    <cellStyle name="Total 7 4 7" xfId="58576"/>
    <cellStyle name="Total 7 4 7 2" xfId="58577"/>
    <cellStyle name="Total 7 4 7 2 2" xfId="58578"/>
    <cellStyle name="Total 7 4 7 2 2 2" xfId="58579"/>
    <cellStyle name="Total 7 4 7 2 2 3" xfId="58580"/>
    <cellStyle name="Total 7 4 7 2 2 4" xfId="58581"/>
    <cellStyle name="Total 7 4 7 2 3" xfId="58582"/>
    <cellStyle name="Total 7 4 7 2 4" xfId="58583"/>
    <cellStyle name="Total 7 4 7 2 5" xfId="58584"/>
    <cellStyle name="Total 7 4 7 3" xfId="58585"/>
    <cellStyle name="Total 7 4 7 3 2" xfId="58586"/>
    <cellStyle name="Total 7 4 7 3 2 2" xfId="58587"/>
    <cellStyle name="Total 7 4 7 3 2 3" xfId="58588"/>
    <cellStyle name="Total 7 4 7 3 2 4" xfId="58589"/>
    <cellStyle name="Total 7 4 7 3 3" xfId="58590"/>
    <cellStyle name="Total 7 4 7 3 3 2" xfId="58591"/>
    <cellStyle name="Total 7 4 7 3 3 3" xfId="58592"/>
    <cellStyle name="Total 7 4 7 3 3 4" xfId="58593"/>
    <cellStyle name="Total 7 4 7 3 4" xfId="58594"/>
    <cellStyle name="Total 7 4 7 3 5" xfId="58595"/>
    <cellStyle name="Total 7 4 7 3 6" xfId="58596"/>
    <cellStyle name="Total 7 4 7 4" xfId="58597"/>
    <cellStyle name="Total 7 4 7 5" xfId="58598"/>
    <cellStyle name="Total 7 4 8" xfId="58599"/>
    <cellStyle name="Total 7 4 8 2" xfId="58600"/>
    <cellStyle name="Total 7 4 8 2 2" xfId="58601"/>
    <cellStyle name="Total 7 4 8 2 2 2" xfId="58602"/>
    <cellStyle name="Total 7 4 8 2 2 3" xfId="58603"/>
    <cellStyle name="Total 7 4 8 2 2 4" xfId="58604"/>
    <cellStyle name="Total 7 4 8 2 3" xfId="58605"/>
    <cellStyle name="Total 7 4 8 2 4" xfId="58606"/>
    <cellStyle name="Total 7 4 8 2 5" xfId="58607"/>
    <cellStyle name="Total 7 4 8 3" xfId="58608"/>
    <cellStyle name="Total 7 4 8 3 2" xfId="58609"/>
    <cellStyle name="Total 7 4 8 3 2 2" xfId="58610"/>
    <cellStyle name="Total 7 4 8 3 2 3" xfId="58611"/>
    <cellStyle name="Total 7 4 8 3 2 4" xfId="58612"/>
    <cellStyle name="Total 7 4 8 3 3" xfId="58613"/>
    <cellStyle name="Total 7 4 8 3 3 2" xfId="58614"/>
    <cellStyle name="Total 7 4 8 3 3 3" xfId="58615"/>
    <cellStyle name="Total 7 4 8 3 3 4" xfId="58616"/>
    <cellStyle name="Total 7 4 8 3 4" xfId="58617"/>
    <cellStyle name="Total 7 4 8 3 5" xfId="58618"/>
    <cellStyle name="Total 7 4 8 3 6" xfId="58619"/>
    <cellStyle name="Total 7 4 8 4" xfId="58620"/>
    <cellStyle name="Total 7 4 8 5" xfId="58621"/>
    <cellStyle name="Total 7 4 9" xfId="58622"/>
    <cellStyle name="Total 7 4 9 2" xfId="58623"/>
    <cellStyle name="Total 7 4 9 2 2" xfId="58624"/>
    <cellStyle name="Total 7 4 9 2 2 2" xfId="58625"/>
    <cellStyle name="Total 7 4 9 2 2 3" xfId="58626"/>
    <cellStyle name="Total 7 4 9 2 2 4" xfId="58627"/>
    <cellStyle name="Total 7 4 9 2 3" xfId="58628"/>
    <cellStyle name="Total 7 4 9 2 4" xfId="58629"/>
    <cellStyle name="Total 7 4 9 2 5" xfId="58630"/>
    <cellStyle name="Total 7 4 9 3" xfId="58631"/>
    <cellStyle name="Total 7 4 9 3 2" xfId="58632"/>
    <cellStyle name="Total 7 4 9 3 2 2" xfId="58633"/>
    <cellStyle name="Total 7 4 9 3 2 3" xfId="58634"/>
    <cellStyle name="Total 7 4 9 3 2 4" xfId="58635"/>
    <cellStyle name="Total 7 4 9 3 3" xfId="58636"/>
    <cellStyle name="Total 7 4 9 3 3 2" xfId="58637"/>
    <cellStyle name="Total 7 4 9 3 3 3" xfId="58638"/>
    <cellStyle name="Total 7 4 9 3 3 4" xfId="58639"/>
    <cellStyle name="Total 7 4 9 3 4" xfId="58640"/>
    <cellStyle name="Total 7 4 9 3 5" xfId="58641"/>
    <cellStyle name="Total 7 4 9 3 6" xfId="58642"/>
    <cellStyle name="Total 7 4 9 4" xfId="58643"/>
    <cellStyle name="Total 7 4 9 5" xfId="58644"/>
    <cellStyle name="Total 7 5" xfId="58645"/>
    <cellStyle name="Total 7 5 2" xfId="58646"/>
    <cellStyle name="Total 7 5 2 2" xfId="58647"/>
    <cellStyle name="Total 7 5 2 2 2" xfId="58648"/>
    <cellStyle name="Total 7 5 2 2 3" xfId="58649"/>
    <cellStyle name="Total 7 5 2 2 4" xfId="58650"/>
    <cellStyle name="Total 7 5 2 3" xfId="58651"/>
    <cellStyle name="Total 7 5 2 4" xfId="58652"/>
    <cellStyle name="Total 7 5 2 5" xfId="58653"/>
    <cellStyle name="Total 7 5 3" xfId="58654"/>
    <cellStyle name="Total 7 5 3 2" xfId="58655"/>
    <cellStyle name="Total 7 5 3 2 2" xfId="58656"/>
    <cellStyle name="Total 7 5 3 2 3" xfId="58657"/>
    <cellStyle name="Total 7 5 3 2 4" xfId="58658"/>
    <cellStyle name="Total 7 5 3 3" xfId="58659"/>
    <cellStyle name="Total 7 5 3 3 2" xfId="58660"/>
    <cellStyle name="Total 7 5 3 3 3" xfId="58661"/>
    <cellStyle name="Total 7 5 3 3 4" xfId="58662"/>
    <cellStyle name="Total 7 5 3 4" xfId="58663"/>
    <cellStyle name="Total 7 5 3 5" xfId="58664"/>
    <cellStyle name="Total 7 5 3 6" xfId="58665"/>
    <cellStyle name="Total 7 5 4" xfId="58666"/>
    <cellStyle name="Total 7 5 5" xfId="58667"/>
    <cellStyle name="Total 7 6" xfId="58668"/>
    <cellStyle name="Total 7 6 2" xfId="58669"/>
    <cellStyle name="Total 7 6 2 2" xfId="58670"/>
    <cellStyle name="Total 7 6 2 2 2" xfId="58671"/>
    <cellStyle name="Total 7 6 2 2 3" xfId="58672"/>
    <cellStyle name="Total 7 6 2 2 4" xfId="58673"/>
    <cellStyle name="Total 7 6 2 3" xfId="58674"/>
    <cellStyle name="Total 7 6 2 3 2" xfId="58675"/>
    <cellStyle name="Total 7 6 2 3 3" xfId="58676"/>
    <cellStyle name="Total 7 6 2 3 4" xfId="58677"/>
    <cellStyle name="Total 7 6 2 4" xfId="58678"/>
    <cellStyle name="Total 7 6 2 5" xfId="58679"/>
    <cellStyle name="Total 7 6 2 6" xfId="58680"/>
    <cellStyle name="Total 7 6 3" xfId="58681"/>
    <cellStyle name="Total 7 6 3 2" xfId="58682"/>
    <cellStyle name="Total 7 6 3 2 2" xfId="58683"/>
    <cellStyle name="Total 7 6 3 2 3" xfId="58684"/>
    <cellStyle name="Total 7 6 3 2 4" xfId="58685"/>
    <cellStyle name="Total 7 6 3 3" xfId="58686"/>
    <cellStyle name="Total 7 6 3 3 2" xfId="58687"/>
    <cellStyle name="Total 7 6 3 3 3" xfId="58688"/>
    <cellStyle name="Total 7 6 3 3 4" xfId="58689"/>
    <cellStyle name="Total 7 6 3 4" xfId="58690"/>
    <cellStyle name="Total 7 6 3 5" xfId="58691"/>
    <cellStyle name="Total 7 6 3 6" xfId="58692"/>
    <cellStyle name="Total 7 6 4" xfId="58693"/>
    <cellStyle name="Total 7 6 5" xfId="58694"/>
    <cellStyle name="Total 7 6 6" xfId="58695"/>
    <cellStyle name="Total 7 7" xfId="58696"/>
    <cellStyle name="Total 7 8" xfId="58697"/>
    <cellStyle name="Warning Text" xfId="58698"/>
    <cellStyle name="Warning Text 2" xfId="58699"/>
    <cellStyle name="Wrap" xfId="58700"/>
    <cellStyle name="Wrap Bold" xfId="58701"/>
    <cellStyle name="Wrap Title" xfId="58702"/>
    <cellStyle name="Wrap_NTS99-~11" xfId="58703"/>
    <cellStyle name="標準_CRF1999" xfId="58704"/>
    <cellStyle name="Porcentaje" xfId="58705"/>
    <cellStyle name="Normal 53" xfId="58706"/>
    <cellStyle name="Normal 2 77" xfId="58707"/>
    <cellStyle name="Porcentaje 5" xfId="58708"/>
    <cellStyle name="@ .....rpm" xfId="58709"/>
    <cellStyle name="Angulo" xfId="58710"/>
    <cellStyle name="cc" xfId="58711"/>
    <cellStyle name="DobleEspacio" xfId="58712"/>
    <cellStyle name="Espacio" xfId="58713"/>
    <cellStyle name="Evaluación" xfId="58714"/>
    <cellStyle name="Fecha" xfId="58715"/>
    <cellStyle name="Kg." xfId="58716"/>
    <cellStyle name="Kg./m³" xfId="58717"/>
    <cellStyle name="Kg-m" xfId="58718"/>
    <cellStyle name="Kilos" xfId="58719"/>
    <cellStyle name="Km/gal" xfId="58720"/>
    <cellStyle name="Km/hr" xfId="58721"/>
    <cellStyle name="l/hr" xfId="58722"/>
    <cellStyle name="Litros" xfId="58723"/>
    <cellStyle name="m" xfId="58724"/>
    <cellStyle name="m/m" xfId="58725"/>
    <cellStyle name="m²" xfId="58726"/>
    <cellStyle name="m³" xfId="58727"/>
    <cellStyle name="Milimetros" xfId="58728"/>
    <cellStyle name="Millares [0] 2" xfId="58729"/>
    <cellStyle name="Millones" xfId="58730"/>
    <cellStyle name="Millones (0)" xfId="58731"/>
    <cellStyle name="Moneda centrado" xfId="58732"/>
    <cellStyle name="Normal 10 3" xfId="58733"/>
    <cellStyle name="Partida" xfId="58734"/>
    <cellStyle name="PS" xfId="58735"/>
    <cellStyle name="Relación" xfId="58736"/>
    <cellStyle name="rpm" xfId="58737"/>
    <cellStyle name="Small 6" xfId="58738"/>
    <cellStyle name="Soles" xfId="58739"/>
    <cellStyle name="Subscript" xfId="58740"/>
    <cellStyle name="Teléfono" xfId="58741"/>
    <cellStyle name="Text" xfId="58742"/>
    <cellStyle name="Time" xfId="58743"/>
    <cellStyle name="Title 10" xfId="58744"/>
    <cellStyle name="Ton" xfId="58745"/>
    <cellStyle name="Wrap Text 8" xfId="58746"/>
    <cellStyle name="A3 297 x 420 mm" xfId="58747"/>
    <cellStyle name="Comma [0]_!!!GO" xfId="58748"/>
    <cellStyle name="Comma_!!!GO" xfId="58749"/>
    <cellStyle name="Currency [0]_!!!GO" xfId="58750"/>
    <cellStyle name="Currency_!!!GO" xfId="58751"/>
    <cellStyle name="Header2 10 2 14" xfId="58752"/>
    <cellStyle name="Header2 10 3 13" xfId="58753"/>
    <cellStyle name="Header2 11 2 14" xfId="58754"/>
    <cellStyle name="Header2 11 3 13" xfId="58755"/>
    <cellStyle name="Header2 12 2 14" xfId="58756"/>
    <cellStyle name="Header2 12 3 13" xfId="58757"/>
    <cellStyle name="Header2 13 2 14" xfId="58758"/>
    <cellStyle name="Header2 13 3 13" xfId="58759"/>
    <cellStyle name="Header2 14 2 14" xfId="58760"/>
    <cellStyle name="Header2 14 3 13" xfId="58761"/>
    <cellStyle name="Header2 15 2 14" xfId="58762"/>
    <cellStyle name="Header2 15 3 13" xfId="58763"/>
    <cellStyle name="Header2 16 2 14" xfId="58764"/>
    <cellStyle name="Header2 16 3 13" xfId="58765"/>
    <cellStyle name="Header2 17 2 14" xfId="58766"/>
    <cellStyle name="Header2 17 3 13" xfId="58767"/>
    <cellStyle name="Header2 18 2 14" xfId="58768"/>
    <cellStyle name="Header2 18 3 13" xfId="58769"/>
    <cellStyle name="Header2 19 2 14" xfId="58770"/>
    <cellStyle name="Header2 19 3 13" xfId="58771"/>
    <cellStyle name="Header2 2 2 14" xfId="58772"/>
    <cellStyle name="Header2 2 3 13" xfId="58773"/>
    <cellStyle name="Header2 20 2 14" xfId="58774"/>
    <cellStyle name="Header2 20 3 13" xfId="58775"/>
    <cellStyle name="Header2 21 2 14" xfId="58776"/>
    <cellStyle name="Header2 21 3 13" xfId="58777"/>
    <cellStyle name="Header2 22 2 14" xfId="58778"/>
    <cellStyle name="Header2 22 3 13" xfId="58779"/>
    <cellStyle name="Header2 23 2 14" xfId="58780"/>
    <cellStyle name="Header2 23 3 13" xfId="58781"/>
    <cellStyle name="Header2 24 2 14" xfId="58782"/>
    <cellStyle name="Header2 24 3 13" xfId="58783"/>
    <cellStyle name="Header2 25 2 14" xfId="58784"/>
    <cellStyle name="Header2 25 3 13" xfId="58785"/>
    <cellStyle name="Header2 26 2 14" xfId="58786"/>
    <cellStyle name="Header2 26 3 13" xfId="58787"/>
    <cellStyle name="Header2 27 2 14" xfId="58788"/>
    <cellStyle name="Header2 27 3 13" xfId="58789"/>
    <cellStyle name="Header2 28 2 14" xfId="58790"/>
    <cellStyle name="Header2 28 3 13" xfId="58791"/>
    <cellStyle name="Header2 29 2 14" xfId="58792"/>
    <cellStyle name="Header2 29 3 13" xfId="58793"/>
    <cellStyle name="Header2 3 2 14" xfId="58794"/>
    <cellStyle name="Header2 3 3 13" xfId="58795"/>
    <cellStyle name="Header2 30 14" xfId="58796"/>
    <cellStyle name="Header2 31 13" xfId="58797"/>
    <cellStyle name="Header2 4 2 14" xfId="58798"/>
    <cellStyle name="Header2 4 3 13" xfId="58799"/>
    <cellStyle name="Header2 5 2 14" xfId="58800"/>
    <cellStyle name="Header2 5 3 13" xfId="58801"/>
    <cellStyle name="Header2 6 2 14" xfId="58802"/>
    <cellStyle name="Header2 6 3 13" xfId="58803"/>
    <cellStyle name="Header2 7 2 14" xfId="58804"/>
    <cellStyle name="Header2 7 3 13" xfId="58805"/>
    <cellStyle name="Header2 8 2 14" xfId="58806"/>
    <cellStyle name="Header2 8 3 13" xfId="58807"/>
    <cellStyle name="Header2 9 2 14" xfId="58808"/>
    <cellStyle name="Header2 9 3 13" xfId="58809"/>
    <cellStyle name="Normal 4 4" xfId="58810"/>
    <cellStyle name="Normal 5 4" xfId="58811"/>
    <cellStyle name="Normal 6 3" xfId="58812"/>
    <cellStyle name="Normal 7 3" xfId="58813"/>
    <cellStyle name="Normal 8 3" xfId="58814"/>
    <cellStyle name="Normal 9 3" xfId="58815"/>
    <cellStyle name="Output 2 2 15" xfId="58816"/>
    <cellStyle name="Output 3 15" xfId="58817"/>
    <cellStyle name="Output 4 15" xfId="58818"/>
    <cellStyle name="Salida 2 2 2 15" xfId="58819"/>
    <cellStyle name="Salida 2 3 15" xfId="58820"/>
    <cellStyle name="Salida 2 4 15" xfId="58821"/>
    <cellStyle name="Salida 3 2 2 15" xfId="58822"/>
    <cellStyle name="Salida 3 3 15" xfId="58823"/>
    <cellStyle name="Salida 3 4 15" xfId="58824"/>
    <cellStyle name="Salida 4 2 2 15" xfId="58825"/>
    <cellStyle name="Salida 4 3 15" xfId="58826"/>
    <cellStyle name="Salida 4 4 15" xfId="58827"/>
    <cellStyle name="Salida 5 2 2 15" xfId="58828"/>
    <cellStyle name="Salida 5 3 15" xfId="58829"/>
    <cellStyle name="Salida 5 4 15" xfId="58830"/>
    <cellStyle name="Salida 6 2 2 15" xfId="58831"/>
    <cellStyle name="Salida 6 3 15" xfId="58832"/>
    <cellStyle name="Salida 6 4 15" xfId="58833"/>
    <cellStyle name="Salida 7 2 2 15" xfId="58834"/>
    <cellStyle name="Salida 7 3 15" xfId="58835"/>
    <cellStyle name="Salida 7 4 15" xfId="58836"/>
    <cellStyle name="Total 2 2 2 15" xfId="58837"/>
    <cellStyle name="Total 2 3 15" xfId="58838"/>
    <cellStyle name="Total 2 4 15" xfId="58839"/>
    <cellStyle name="Total 3 2 2 15" xfId="58840"/>
    <cellStyle name="Total 3 3 15" xfId="58841"/>
    <cellStyle name="Total 3 4 15" xfId="58842"/>
    <cellStyle name="Total 4 2 2 15" xfId="58843"/>
    <cellStyle name="Total 4 3 15" xfId="58844"/>
    <cellStyle name="Total 4 4 15" xfId="58845"/>
    <cellStyle name="Total 5 2 2 15" xfId="58846"/>
    <cellStyle name="Total 5 3 15" xfId="58847"/>
    <cellStyle name="Total 5 4 15" xfId="58848"/>
    <cellStyle name="Total 6 2 2 15" xfId="58849"/>
    <cellStyle name="Total 6 3 15" xfId="58850"/>
    <cellStyle name="Total 6 4 15" xfId="58851"/>
    <cellStyle name="Total 7 2 2 15" xfId="58852"/>
    <cellStyle name="Total 7 3 15" xfId="58853"/>
    <cellStyle name="Total 7 4 15" xfId="58854"/>
    <cellStyle name="Porcentaje 3 3" xfId="58855"/>
    <cellStyle name="Normal 54" xfId="58856"/>
    <cellStyle name="Hipervínculo 6" xfId="58857"/>
    <cellStyle name="Millares 2 43" xfId="58858"/>
    <cellStyle name="Millares 22" xfId="58859"/>
    <cellStyle name="Millares 22 2" xfId="58860"/>
    <cellStyle name="No-definido" xfId="58861"/>
    <cellStyle name="Normal 39 2" xfId="58862"/>
    <cellStyle name="Normal 55" xfId="58863"/>
    <cellStyle name="Hipervínculo" xfId="58864"/>
    <cellStyle name="Millares 23" xfId="58865"/>
    <cellStyle name="Normal 53 2" xfId="58866"/>
    <cellStyle name="Normal 53 3" xfId="58867"/>
    <cellStyle name="Normal_IEC17018" xfId="58868"/>
    <cellStyle name="Normal 56" xfId="58869"/>
    <cellStyle name="Normal_IEC17006" xfId="58870"/>
    <cellStyle name="Normal_IEC17004" xfId="58871"/>
    <cellStyle name="Normal 57" xfId="58872"/>
    <cellStyle name="Normal 47 3 2" xfId="58873"/>
    <cellStyle name="Normal 59" xfId="58874"/>
    <cellStyle name="Normal 60" xfId="58875"/>
    <cellStyle name="Millares" xfId="58876"/>
    <cellStyle name="Normal 10 3 2" xfId="588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externalLink" Target="externalLinks/externalLink12.xml" /><Relationship Id="rId44" Type="http://schemas.openxmlformats.org/officeDocument/2006/relationships/externalLink" Target="externalLinks/externalLink13.xml" /><Relationship Id="rId45" Type="http://schemas.openxmlformats.org/officeDocument/2006/relationships/externalLink" Target="externalLinks/externalLink14.xml" /><Relationship Id="rId46" Type="http://schemas.openxmlformats.org/officeDocument/2006/relationships/externalLink" Target="externalLinks/externalLink15.xml" /><Relationship Id="rId47" Type="http://schemas.openxmlformats.org/officeDocument/2006/relationships/externalLink" Target="externalLinks/externalLink16.xml" /><Relationship Id="rId48" Type="http://schemas.openxmlformats.org/officeDocument/2006/relationships/externalLink" Target="externalLinks/externalLink17.xml" /><Relationship Id="rId49" Type="http://schemas.openxmlformats.org/officeDocument/2006/relationships/externalLink" Target="externalLinks/externalLink18.xml" /><Relationship Id="rId50" Type="http://schemas.openxmlformats.org/officeDocument/2006/relationships/externalLink" Target="externalLinks/externalLink19.xml" /><Relationship Id="rId51" Type="http://schemas.openxmlformats.org/officeDocument/2006/relationships/externalLink" Target="externalLinks/externalLink20.xml" /><Relationship Id="rId52" Type="http://schemas.openxmlformats.org/officeDocument/2006/relationships/externalLink" Target="externalLinks/externalLink21.xml" /><Relationship Id="rId53" Type="http://schemas.openxmlformats.org/officeDocument/2006/relationships/externalLink" Target="externalLinks/externalLink22.xml" /><Relationship Id="rId54" Type="http://schemas.openxmlformats.org/officeDocument/2006/relationships/externalLink" Target="externalLinks/externalLink23.xml" /><Relationship Id="rId55" Type="http://schemas.openxmlformats.org/officeDocument/2006/relationships/externalLink" Target="externalLinks/externalLink24.xml" /><Relationship Id="rId56" Type="http://schemas.openxmlformats.org/officeDocument/2006/relationships/externalLink" Target="externalLinks/externalLink25.xml" /><Relationship Id="rId57" Type="http://schemas.openxmlformats.org/officeDocument/2006/relationships/externalLink" Target="externalLinks/externalLink26.xml" /><Relationship Id="rId58" Type="http://schemas.openxmlformats.org/officeDocument/2006/relationships/externalLink" Target="externalLinks/externalLink27.xml" /><Relationship Id="rId59" Type="http://schemas.openxmlformats.org/officeDocument/2006/relationships/externalLink" Target="externalLinks/externalLink28.xml" /><Relationship Id="rId60" Type="http://schemas.openxmlformats.org/officeDocument/2006/relationships/externalLink" Target="externalLinks/externalLink29.xml" /><Relationship Id="rId61" Type="http://schemas.openxmlformats.org/officeDocument/2006/relationships/externalLink" Target="externalLinks/externalLink30.xml" /><Relationship Id="rId62" Type="http://schemas.openxmlformats.org/officeDocument/2006/relationships/externalLink" Target="externalLinks/externalLink31.xml" /><Relationship Id="rId63" Type="http://schemas.openxmlformats.org/officeDocument/2006/relationships/externalLink" Target="externalLinks/externalLink32.xml" /><Relationship Id="rId64" Type="http://schemas.openxmlformats.org/officeDocument/2006/relationships/externalLink" Target="externalLinks/externalLink33.xml" /><Relationship Id="rId65" Type="http://schemas.openxmlformats.org/officeDocument/2006/relationships/externalLink" Target="externalLinks/externalLink34.xml" /><Relationship Id="rId66" Type="http://schemas.openxmlformats.org/officeDocument/2006/relationships/externalLink" Target="externalLinks/externalLink35.xml" /><Relationship Id="rId67" Type="http://schemas.openxmlformats.org/officeDocument/2006/relationships/externalLink" Target="externalLinks/externalLink36.xml" /><Relationship Id="rId68" Type="http://schemas.openxmlformats.org/officeDocument/2006/relationships/externalLink" Target="externalLinks/externalLink37.xml" /><Relationship Id="rId69" Type="http://schemas.openxmlformats.org/officeDocument/2006/relationships/externalLink" Target="externalLinks/externalLink38.xml" /><Relationship Id="rId70" Type="http://schemas.openxmlformats.org/officeDocument/2006/relationships/externalLink" Target="externalLinks/externalLink39.xml" /><Relationship Id="rId71" Type="http://schemas.openxmlformats.org/officeDocument/2006/relationships/externalLink" Target="externalLinks/externalLink40.xml" /><Relationship Id="rId72" Type="http://schemas.openxmlformats.org/officeDocument/2006/relationships/externalLink" Target="externalLinks/externalLink41.xml" /><Relationship Id="rId73" Type="http://schemas.openxmlformats.org/officeDocument/2006/relationships/externalLink" Target="externalLinks/externalLink42.xml" /><Relationship Id="rId74" Type="http://schemas.openxmlformats.org/officeDocument/2006/relationships/externalLink" Target="externalLinks/externalLink43.xml" /><Relationship Id="rId75" Type="http://schemas.openxmlformats.org/officeDocument/2006/relationships/externalLink" Target="externalLinks/externalLink44.xml" /><Relationship Id="rId76" Type="http://schemas.openxmlformats.org/officeDocument/2006/relationships/externalLink" Target="externalLinks/externalLink45.xml" /><Relationship Id="rId77" Type="http://schemas.openxmlformats.org/officeDocument/2006/relationships/externalLink" Target="externalLinks/externalLink46.xml" /><Relationship Id="rId78" Type="http://schemas.openxmlformats.org/officeDocument/2006/relationships/externalLink" Target="externalLinks/externalLink47.xml" /><Relationship Id="rId79" Type="http://schemas.openxmlformats.org/officeDocument/2006/relationships/externalLink" Target="externalLinks/externalLink48.xml" /><Relationship Id="rId8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Emisiones del</a:t>
            </a:r>
            <a:r>
              <a:rPr lang="en-US" cap="none" u="none" baseline="0">
                <a:latin typeface="Arial"/>
                <a:ea typeface="Arial"/>
                <a:cs typeface="Arial"/>
              </a:rPr>
              <a:t> Sector Energía - </a:t>
            </a:r>
            <a:r>
              <a:rPr lang="en-US" cap="none" u="none" baseline="0">
                <a:latin typeface="Arial"/>
                <a:ea typeface="Arial"/>
                <a:cs typeface="Arial"/>
              </a:rPr>
              <a:t>Combustión Móvil </a:t>
            </a:r>
          </a:p>
        </c:rich>
      </c:tx>
      <c:layout/>
      <c:overlay val="0"/>
      <c:spPr>
        <a:noFill/>
        <a:ln>
          <a:noFill/>
        </a:ln>
      </c:spPr>
    </c:title>
    <c:plotArea>
      <c:layout/>
      <c:barChart>
        <c:barDir val="col"/>
        <c:grouping val="clustered"/>
        <c:varyColors val="0"/>
        <c:ser>
          <c:idx val="2"/>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 CM'!$G$11,'Resultado CM'!$G$13:$G$17,'Resultado CM'!$G$20,'Resultado CM'!$G$22)</c:f>
              <c:strCache/>
            </c:strRef>
          </c:cat>
          <c:val>
            <c:numRef>
              <c:f>('Resultado CM'!$H$11,'Resultado CM'!$H$13:$H$17,'Resultado CM'!$H$20,'Resultado CM'!$H$22)</c:f>
            </c:numRef>
          </c:val>
        </c:ser>
        <c:ser>
          <c:idx val="4"/>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 CM'!$G$11,'Resultado CM'!$G$13:$G$17,'Resultado CM'!$G$20,'Resultado CM'!$G$22)</c:f>
              <c:strCache/>
            </c:strRef>
          </c:cat>
          <c:val>
            <c:numRef>
              <c:f>('Resultado CM'!$I$11,'Resultado CM'!$I$13:$I$17,'Resultado CM'!$I$20,'Resultado CM'!$I$22)</c:f>
            </c:numRef>
          </c:val>
        </c:ser>
        <c:ser>
          <c:idx val="5"/>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 CM'!$G$11,'Resultado CM'!$G$13:$G$17,'Resultado CM'!$G$20,'Resultado CM'!$G$22)</c:f>
              <c:strCache/>
            </c:strRef>
          </c:cat>
          <c:val>
            <c:numRef>
              <c:f>('Resultado CM'!$J$11,'Resultado CM'!$J$13:$J$17,'Resultado CM'!$J$20,'Resultado CM'!$J$22)</c:f>
            </c:numRef>
          </c:val>
        </c:ser>
        <c:ser>
          <c:idx val="6"/>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 CM'!$G$11,'Resultado CM'!$G$13:$G$17,'Resultado CM'!$G$20,'Resultado CM'!$G$22)</c:f>
              <c:strCache/>
            </c:strRef>
          </c:cat>
          <c:val>
            <c:numRef>
              <c:f>('Resultado CM'!$K$11,'Resultado CM'!$K$13:$K$17,'Resultado CM'!$K$20,'Resultado CM'!$K$22)</c:f>
              <c:numCache/>
            </c:numRef>
          </c:val>
        </c:ser>
        <c:axId val="54965523"/>
        <c:axId val="24927660"/>
      </c:barChart>
      <c:catAx>
        <c:axId val="54965523"/>
        <c:scaling>
          <c:orientation val="minMax"/>
        </c:scaling>
        <c:axPos val="b"/>
        <c:delete val="0"/>
        <c:numFmt formatCode="General" sourceLinked="1"/>
        <c:majorTickMark val="none"/>
        <c:minorTickMark val="none"/>
        <c:tickLblPos val="nextTo"/>
        <c:crossAx val="24927660"/>
        <c:crosses val="autoZero"/>
        <c:auto val="1"/>
        <c:lblOffset val="100"/>
        <c:noMultiLvlLbl val="0"/>
      </c:catAx>
      <c:valAx>
        <c:axId val="24927660"/>
        <c:scaling>
          <c:orientation val="minMax"/>
        </c:scaling>
        <c:axPos val="l"/>
        <c:title>
          <c:layout/>
          <c:overlay val="0"/>
          <c:spPr>
            <a:noFill/>
            <a:ln>
              <a:noFill/>
            </a:ln>
          </c:spPr>
        </c:title>
        <c:majorGridlines/>
        <c:delete val="0"/>
        <c:numFmt formatCode="_(* #,##0.00_);_(* \(#,##0.00\);_(* &quot;-&quot;??_);_(@_)" sourceLinked="1"/>
        <c:majorTickMark val="none"/>
        <c:minorTickMark val="none"/>
        <c:tickLblPos val="nextTo"/>
        <c:crossAx val="54965523"/>
        <c:crosses val="autoZero"/>
        <c:crossBetween val="between"/>
        <c:dispUnits/>
      </c:valAx>
    </c:plotArea>
    <c:plotVisOnly val="1"/>
    <c:dispBlanksAs val="gap"/>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hyperlink" Target="#'infoBase 1A3c'!A1" /><Relationship Id="rId2" Type="http://schemas.openxmlformats.org/officeDocument/2006/relationships/hyperlink" Target="#'Emisiones GEI-1A3c'!A1" /><Relationship Id="rId3"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hyperlink" Target="#'infoBase 1A3d'!A1" /><Relationship Id="rId2" Type="http://schemas.openxmlformats.org/officeDocument/2006/relationships/hyperlink" Target="#'Emisiones GEI-1A3d'!A1" /><Relationship Id="rId3"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hyperlink" Target="#'infoBase 1A3e'!A1" /><Relationship Id="rId2" Type="http://schemas.openxmlformats.org/officeDocument/2006/relationships/hyperlink" Target="#'Estimaciones GEI-1A3e'!A1" /><Relationship Id="rId3" Type="http://schemas.openxmlformats.org/officeDocument/2006/relationships/hyperlink" Target="#'Emisiones GEI-1A3e'!A1" /><Relationship Id="rId4"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hyperlink" Target="#'FE GL 2006 - 1A3b'!A1" /><Relationship Id="rId2" Type="http://schemas.openxmlformats.org/officeDocument/2006/relationships/hyperlink" Target="#'FE GL 2006 - 1A3b'!A1" /><Relationship Id="rId3" Type="http://schemas.openxmlformats.org/officeDocument/2006/relationships/hyperlink" Target="#'FE GL 2006 - 1A3d'!A1" /><Relationship Id="rId4" Type="http://schemas.openxmlformats.org/officeDocument/2006/relationships/hyperlink" Target="#'FE GL 2006 - 1A3e'!A1" /><Relationship Id="rId5" Type="http://schemas.openxmlformats.org/officeDocument/2006/relationships/hyperlink" Target="#'FE GL 2006 - 1A3d'!A1" /><Relationship Id="rId6"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hyperlink" Target="#'Estimaciones GEI-1A3a'!A1" /><Relationship Id="rId2" Type="http://schemas.openxmlformats.org/officeDocument/2006/relationships/hyperlink" Target="#'Emisiones GEI-1A3a'!A1" /><Relationship Id="rId3" Type="http://schemas.openxmlformats.org/officeDocument/2006/relationships/hyperlink" Target="#'Estimaciones GEI - 1A3b'!A1" /><Relationship Id="rId4" Type="http://schemas.openxmlformats.org/officeDocument/2006/relationships/hyperlink" Target="#'Emisiones GEI - 1A3b'!A1" /><Relationship Id="rId5" Type="http://schemas.openxmlformats.org/officeDocument/2006/relationships/hyperlink" Target="#'Estimaciones GEI-1A3c'!A1" /><Relationship Id="rId6" Type="http://schemas.openxmlformats.org/officeDocument/2006/relationships/hyperlink" Target="#'Emisiones GEI-1A3c'!A1" /><Relationship Id="rId7" Type="http://schemas.openxmlformats.org/officeDocument/2006/relationships/hyperlink" Target="#'Estimaciones GEI-1A3d'!A1" /><Relationship Id="rId8" Type="http://schemas.openxmlformats.org/officeDocument/2006/relationships/hyperlink" Target="#'FE GL 2006 - 1A3d'!A1" /><Relationship Id="rId9" Type="http://schemas.openxmlformats.org/officeDocument/2006/relationships/hyperlink" Target="#'Estimaciones GEI-1A3e'!A1" /><Relationship Id="rId10" Type="http://schemas.openxmlformats.org/officeDocument/2006/relationships/hyperlink" Target="#'Emisiones GEI-1A3e'!A1" /><Relationship Id="rId1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hyperlink" Target="#'Estimaciones GEI-1A3a'!A1" /><Relationship Id="rId2" Type="http://schemas.openxmlformats.org/officeDocument/2006/relationships/hyperlink" Target="#'Estimaciones GEI-1A3a'!A1" /><Relationship Id="rId3"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hyperlink" Target="#'Estimaciones GEI - 1A3b'!A1"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hyperlink" Target="#'Emisiones GEI-1A3c'!A1"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hyperlink" Target="#'Emisiones GEI-1A3d'!A1" /><Relationship Id="rId2"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hyperlink" Target="#'Emisiones GEI-1A3e'!A1" /><Relationship Id="rId2" Type="http://schemas.openxmlformats.org/officeDocument/2006/relationships/hyperlink" Target="#'Emisiones GEI-1A3e'!A1" /><Relationship Id="rId3"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hyperlink" Target="#'FE GL 2006 - 1A3a'!A1" /><Relationship Id="rId2" Type="http://schemas.openxmlformats.org/officeDocument/2006/relationships/hyperlink" Target="#'InfoProc 1A3a'!A1" /><Relationship Id="rId3" Type="http://schemas.openxmlformats.org/officeDocument/2006/relationships/hyperlink" Target="#'Prop. y Fact. conversion'!A1" /><Relationship Id="rId4"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hyperlink" Target="#'FE GL 2006 - 1A3b'!A1" /><Relationship Id="rId2" Type="http://schemas.openxmlformats.org/officeDocument/2006/relationships/hyperlink" Target="#'infoProc 1A3b'!A1" /><Relationship Id="rId3" Type="http://schemas.openxmlformats.org/officeDocument/2006/relationships/hyperlink" Target="#'Prop. y Fact. conversion'!A1" /><Relationship Id="rId4"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hyperlink" Target="#'FE GL 2006 -1A3c'!A1" /><Relationship Id="rId2" Type="http://schemas.openxmlformats.org/officeDocument/2006/relationships/hyperlink" Target="#'InfoProc 1A3c'!A1" /><Relationship Id="rId3" Type="http://schemas.openxmlformats.org/officeDocument/2006/relationships/hyperlink" Target="#'Prop. y Fact. conversion'!A1" /><Relationship Id="rId4"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hyperlink" Target="#'FE GL 2006 - 1A3d'!A1" /><Relationship Id="rId2" Type="http://schemas.openxmlformats.org/officeDocument/2006/relationships/hyperlink" Target="#'InfoProc 1A3d'!A1" /><Relationship Id="rId3" Type="http://schemas.openxmlformats.org/officeDocument/2006/relationships/hyperlink" Target="#'Prop. y Fact. conversion'!A1" /><Relationship Id="rId4"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hyperlink" Target="#'FE GL 2006 - 1A3e'!A1" /><Relationship Id="rId2" Type="http://schemas.openxmlformats.org/officeDocument/2006/relationships/hyperlink" Target="#'InfoProc 1A3e'!A1" /><Relationship Id="rId3" Type="http://schemas.openxmlformats.org/officeDocument/2006/relationships/hyperlink" Target="#'Prop. y Fact. conversion'!A1" /><Relationship Id="rId4"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InfoProc 1A3a'!A1" /></Relationships>
</file>

<file path=xl/drawings/_rels/drawing4.xml.rels><?xml version="1.0" encoding="utf-8" standalone="yes"?><Relationships xmlns="http://schemas.openxmlformats.org/package/2006/relationships"><Relationship Id="rId1" Type="http://schemas.openxmlformats.org/officeDocument/2006/relationships/hyperlink" Target="#'infoProc 1A3b'!A1" /></Relationships>
</file>

<file path=xl/drawings/_rels/drawing5.xml.rels><?xml version="1.0" encoding="utf-8" standalone="yes"?><Relationships xmlns="http://schemas.openxmlformats.org/package/2006/relationships"><Relationship Id="rId1" Type="http://schemas.openxmlformats.org/officeDocument/2006/relationships/hyperlink" Target="#'InfoProc 1A3c'!A1" /></Relationships>
</file>

<file path=xl/drawings/_rels/drawing6.xml.rels><?xml version="1.0" encoding="utf-8" standalone="yes"?><Relationships xmlns="http://schemas.openxmlformats.org/package/2006/relationships"><Relationship Id="rId1" Type="http://schemas.openxmlformats.org/officeDocument/2006/relationships/hyperlink" Target="#'InfoProc 1A3d'!A1" /></Relationships>
</file>

<file path=xl/drawings/_rels/drawing7.xml.rels><?xml version="1.0" encoding="utf-8" standalone="yes"?><Relationships xmlns="http://schemas.openxmlformats.org/package/2006/relationships"><Relationship Id="rId1" Type="http://schemas.openxmlformats.org/officeDocument/2006/relationships/hyperlink" Target="#'InfoProc 1A3e'!A1" /></Relationships>
</file>

<file path=xl/drawings/_rels/drawing8.xml.rels><?xml version="1.0" encoding="utf-8" standalone="yes"?><Relationships xmlns="http://schemas.openxmlformats.org/package/2006/relationships"><Relationship Id="rId1" Type="http://schemas.openxmlformats.org/officeDocument/2006/relationships/hyperlink" Target="#'Prop. y Fact. conversion'!A1" /><Relationship Id="rId2" Type="http://schemas.openxmlformats.org/officeDocument/2006/relationships/hyperlink" Target="#'InfoBase 1A3a'!A1" /><Relationship Id="rId3" Type="http://schemas.openxmlformats.org/officeDocument/2006/relationships/hyperlink" Target="#'Emisiones GEI-1A3a'!A1" /><Relationship Id="rId4"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hyperlink" Target="#'Prop. y Fact. conversion'!A1" /><Relationship Id="rId2" Type="http://schemas.openxmlformats.org/officeDocument/2006/relationships/hyperlink" Target="#'infoBase1A3b '!A1" /><Relationship Id="rId3" Type="http://schemas.openxmlformats.org/officeDocument/2006/relationships/hyperlink" Target="#'Emisiones GEI - 1A3b'!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22</xdr:row>
      <xdr:rowOff>114300</xdr:rowOff>
    </xdr:from>
    <xdr:to>
      <xdr:col>2</xdr:col>
      <xdr:colOff>171450</xdr:colOff>
      <xdr:row>30</xdr:row>
      <xdr:rowOff>28575</xdr:rowOff>
    </xdr:to>
    <xdr:pic>
      <xdr:nvPicPr>
        <xdr:cNvPr id="2" name="1 Imagen" descr="http://www.ipcc-nggip.iges.or.jp/public/2006gl/img/vol2.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6700" y="4095750"/>
          <a:ext cx="914400" cy="1152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200025</xdr:colOff>
      <xdr:row>25</xdr:row>
      <xdr:rowOff>57150</xdr:rowOff>
    </xdr:from>
    <xdr:ext cx="3867150" cy="304800"/>
    <mc:AlternateContent xmlns:mc="http://schemas.openxmlformats.org/markup-compatibility/2006">
      <mc:Choice xmlns:a14="http://schemas.microsoft.com/office/drawing/2010/main" Requires="a14">
        <xdr:sp macro="" textlink="">
          <xdr:nvSpPr>
            <xdr:cNvPr id="3" name="2 CuadroTexto"/>
            <xdr:cNvSpPr txBox="1"/>
          </xdr:nvSpPr>
          <xdr:spPr>
            <a:xfrm>
              <a:off x="3438525" y="4524375"/>
              <a:ext cx="3867150" cy="304800"/>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s-PE" sz="1200">
                  <a:latin typeface="Arial" panose="020B0604020202020204" pitchFamily="34" charset="0"/>
                  <a:cs typeface="Arial" panose="020B0604020202020204" pitchFamily="34" charset="0"/>
                </a:rPr>
                <a:t>Emisiones</a:t>
              </a:r>
              <a:r>
                <a:rPr lang="es-PE" sz="1200" baseline="0">
                  <a:latin typeface="Arial" panose="020B0604020202020204" pitchFamily="34" charset="0"/>
                  <a:cs typeface="Arial" panose="020B0604020202020204" pitchFamily="34" charset="0"/>
                </a:rPr>
                <a:t>  GEI </a:t>
              </a:r>
              <a14:m>
                <m:oMath xmlns:m="http://schemas.openxmlformats.org/officeDocument/2006/math">
                  <m:r>
                    <a:rPr lang="es-PE" sz="1200" i="1">
                      <a:latin typeface="Cambria Math"/>
                    </a:rPr>
                    <m:t>=</m:t>
                  </m:r>
                  <m:nary>
                    <m:naryPr>
                      <m:chr m:val="∑"/>
                      <m:supHide m:val="on"/>
                      <m:ctrlPr>
                        <a:rPr lang="es-PE" sz="1200" i="1">
                          <a:latin typeface="Cambria Math"/>
                        </a:rPr>
                      </m:ctrlPr>
                    </m:naryPr>
                    <m:sub>
                      <m:r>
                        <m:rPr>
                          <m:brk m:alnAt="7"/>
                        </m:rPr>
                        <a:rPr lang="es-PE" sz="1200" b="0" i="1">
                          <a:latin typeface="Cambria Math"/>
                        </a:rPr>
                        <m:t>𝑎</m:t>
                      </m:r>
                    </m:sub>
                    <m:sup/>
                    <m:e>
                      <m:d>
                        <m:dPr>
                          <m:ctrlPr>
                            <a:rPr lang="es-PE" sz="1050" i="1">
                              <a:solidFill>
                                <a:schemeClr val="tx1"/>
                              </a:solidFill>
                              <a:effectLst/>
                              <a:latin typeface="Cambria Math"/>
                              <a:ea typeface="+mn-ea"/>
                              <a:cs typeface="+mn-cs"/>
                            </a:rPr>
                          </m:ctrlPr>
                        </m:dPr>
                        <m:e>
                          <m:sSub>
                            <m:sSubPr>
                              <m:ctrlPr>
                                <a:rPr lang="es-PE" sz="1050" i="1">
                                  <a:solidFill>
                                    <a:schemeClr val="tx1"/>
                                  </a:solidFill>
                                  <a:effectLst/>
                                  <a:latin typeface="Cambria Math"/>
                                  <a:ea typeface="+mn-ea"/>
                                  <a:cs typeface="+mn-cs"/>
                                </a:rPr>
                              </m:ctrlPr>
                            </m:sSubPr>
                            <m:e>
                              <m:r>
                                <a:rPr lang="es-MX" sz="1050" b="0" i="1">
                                  <a:solidFill>
                                    <a:schemeClr val="tx1"/>
                                  </a:solidFill>
                                  <a:effectLst/>
                                  <a:latin typeface="Cambria Math"/>
                                  <a:ea typeface="+mn-ea"/>
                                  <a:cs typeface="+mn-cs"/>
                                </a:rPr>
                                <m:t>𝐶𝑜𝑚𝑏𝑢𝑠𝑡𝑖𝑏𝑙𝑒</m:t>
                              </m:r>
                            </m:e>
                            <m:sub>
                              <m:r>
                                <a:rPr lang="es-MX" sz="1050" b="0" i="1">
                                  <a:solidFill>
                                    <a:schemeClr val="tx1"/>
                                  </a:solidFill>
                                  <a:effectLst/>
                                  <a:latin typeface="Cambria Math"/>
                                  <a:ea typeface="+mn-ea"/>
                                  <a:cs typeface="+mn-cs"/>
                                </a:rPr>
                                <m:t>𝑎</m:t>
                              </m:r>
                            </m:sub>
                          </m:sSub>
                          <m:r>
                            <a:rPr lang="es-MX" sz="1050" b="0" i="1">
                              <a:solidFill>
                                <a:schemeClr val="tx1"/>
                              </a:solidFill>
                              <a:effectLst/>
                              <a:latin typeface="Cambria Math"/>
                              <a:ea typeface="+mn-ea"/>
                              <a:cs typeface="+mn-cs"/>
                            </a:rPr>
                            <m:t> </m:t>
                          </m:r>
                          <m:r>
                            <a:rPr lang="es-MX" sz="1050" b="0" i="1">
                              <a:solidFill>
                                <a:schemeClr val="tx1"/>
                              </a:solidFill>
                              <a:effectLst/>
                              <a:latin typeface="Cambria Math"/>
                              <a:ea typeface="+mn-ea"/>
                              <a:cs typeface="+mn-cs"/>
                            </a:rPr>
                            <m:t>𝑥</m:t>
                          </m:r>
                          <m:sSub>
                            <m:sSubPr>
                              <m:ctrlPr>
                                <a:rPr lang="es-PE" sz="1050" i="1">
                                  <a:solidFill>
                                    <a:schemeClr val="tx1"/>
                                  </a:solidFill>
                                  <a:effectLst/>
                                  <a:latin typeface="Cambria Math"/>
                                  <a:ea typeface="+mn-ea"/>
                                  <a:cs typeface="+mn-cs"/>
                                </a:rPr>
                              </m:ctrlPr>
                            </m:sSubPr>
                            <m:e>
                              <m:r>
                                <a:rPr lang="es-MX" sz="1050" b="0" i="1">
                                  <a:solidFill>
                                    <a:schemeClr val="tx1"/>
                                  </a:solidFill>
                                  <a:effectLst/>
                                  <a:latin typeface="Cambria Math"/>
                                  <a:ea typeface="+mn-ea"/>
                                  <a:cs typeface="+mn-cs"/>
                                </a:rPr>
                                <m:t> </m:t>
                              </m:r>
                              <m:r>
                                <a:rPr lang="es-MX" sz="1050" b="0" i="1">
                                  <a:solidFill>
                                    <a:schemeClr val="tx1"/>
                                  </a:solidFill>
                                  <a:effectLst/>
                                  <a:latin typeface="Cambria Math"/>
                                  <a:ea typeface="+mn-ea"/>
                                  <a:cs typeface="+mn-cs"/>
                                </a:rPr>
                                <m:t>𝐹𝑎𝑐𝑡𝑜𝑟</m:t>
                              </m:r>
                              <m:r>
                                <a:rPr lang="es-MX" sz="1050" b="0" i="1">
                                  <a:solidFill>
                                    <a:schemeClr val="tx1"/>
                                  </a:solidFill>
                                  <a:effectLst/>
                                  <a:latin typeface="Cambria Math"/>
                                  <a:ea typeface="+mn-ea"/>
                                  <a:cs typeface="+mn-cs"/>
                                </a:rPr>
                                <m:t> </m:t>
                              </m:r>
                              <m:r>
                                <a:rPr lang="es-MX" sz="1050" b="0" i="1">
                                  <a:solidFill>
                                    <a:schemeClr val="tx1"/>
                                  </a:solidFill>
                                  <a:effectLst/>
                                  <a:latin typeface="Cambria Math"/>
                                  <a:ea typeface="+mn-ea"/>
                                  <a:cs typeface="+mn-cs"/>
                                </a:rPr>
                                <m:t>𝑑𝑒</m:t>
                              </m:r>
                              <m:r>
                                <a:rPr lang="es-MX" sz="1050" b="0" i="1">
                                  <a:solidFill>
                                    <a:schemeClr val="tx1"/>
                                  </a:solidFill>
                                  <a:effectLst/>
                                  <a:latin typeface="Cambria Math"/>
                                  <a:ea typeface="+mn-ea"/>
                                  <a:cs typeface="+mn-cs"/>
                                </a:rPr>
                                <m:t> </m:t>
                              </m:r>
                              <m:r>
                                <a:rPr lang="es-MX" sz="1050" b="0" i="1">
                                  <a:solidFill>
                                    <a:schemeClr val="tx1"/>
                                  </a:solidFill>
                                  <a:effectLst/>
                                  <a:latin typeface="Cambria Math"/>
                                  <a:ea typeface="+mn-ea"/>
                                  <a:cs typeface="+mn-cs"/>
                                </a:rPr>
                                <m:t>𝐸𝑚𝑖𝑠𝑖</m:t>
                              </m:r>
                              <m:r>
                                <a:rPr lang="es-MX" sz="1050" b="0" i="1">
                                  <a:solidFill>
                                    <a:schemeClr val="tx1"/>
                                  </a:solidFill>
                                  <a:effectLst/>
                                  <a:latin typeface="Cambria Math"/>
                                  <a:ea typeface="+mn-ea"/>
                                  <a:cs typeface="+mn-cs"/>
                                </a:rPr>
                                <m:t>ó</m:t>
                              </m:r>
                              <m:r>
                                <a:rPr lang="es-MX" sz="1050" b="0" i="1">
                                  <a:solidFill>
                                    <a:schemeClr val="tx1"/>
                                  </a:solidFill>
                                  <a:effectLst/>
                                  <a:latin typeface="Cambria Math"/>
                                  <a:ea typeface="+mn-ea"/>
                                  <a:cs typeface="+mn-cs"/>
                                </a:rPr>
                                <m:t>𝑛</m:t>
                              </m:r>
                            </m:e>
                            <m:sub>
                              <m:r>
                                <a:rPr lang="es-MX" sz="1050" b="0" i="1">
                                  <a:solidFill>
                                    <a:schemeClr val="tx1"/>
                                  </a:solidFill>
                                  <a:effectLst/>
                                  <a:latin typeface="Cambria Math"/>
                                  <a:ea typeface="+mn-ea"/>
                                  <a:cs typeface="+mn-cs"/>
                                </a:rPr>
                                <m:t>𝑎</m:t>
                              </m:r>
                            </m:sub>
                          </m:sSub>
                        </m:e>
                      </m:d>
                    </m:e>
                  </m:nary>
                </m:oMath>
              </a14:m>
              <a:endParaRPr lang="es-PE" sz="1200">
                <a:latin typeface="Arial" panose="020B0604020202020204" pitchFamily="34" charset="0"/>
                <a:cs typeface="Arial" panose="020B0604020202020204" pitchFamily="34" charset="0"/>
              </a:endParaRPr>
            </a:p>
          </xdr:txBody>
        </xdr:sp>
      </mc:Choice>
      <mc:Fallback>
        <xdr:sp macro="" textlink="">
          <xdr:nvSpPr>
            <xdr:cNvPr id="3" name="2 CuadroTexto"/>
            <xdr:cNvSpPr txBox="1"/>
          </xdr:nvSpPr>
          <xdr:spPr>
            <a:xfrm>
              <a:off x="3438525" y="4524375"/>
              <a:ext cx="3867150" cy="304800"/>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s-PE" sz="1200">
                  <a:latin typeface="Arial" panose="020B0604020202020204" pitchFamily="34" charset="0"/>
                  <a:cs typeface="Arial" panose="020B0604020202020204" pitchFamily="34" charset="0"/>
                </a:rPr>
                <a:t>Emisiones</a:t>
              </a:r>
              <a:r>
                <a:rPr lang="es-PE" sz="1200" baseline="0">
                  <a:latin typeface="Arial" panose="020B0604020202020204" pitchFamily="34" charset="0"/>
                  <a:cs typeface="Arial" panose="020B0604020202020204" pitchFamily="34" charset="0"/>
                </a:rPr>
                <a:t>  GEI </a:t>
              </a:r>
              <a14:m>
                <m:oMath xmlns:m="http://schemas.openxmlformats.org/officeDocument/2006/math">
                  <m:r>
                    <a:rPr lang="es-PE" sz="1200" i="1">
                      <a:latin typeface="Cambria Math"/>
                    </a:rPr>
                    <m:t>=</m:t>
                  </m:r>
                  <m:nary>
                    <m:naryPr>
                      <m:chr m:val="∑"/>
                      <m:supHide m:val="on"/>
                      <m:ctrlPr>
                        <a:rPr lang="es-PE" sz="1200" i="1">
                          <a:latin typeface="Cambria Math"/>
                        </a:rPr>
                      </m:ctrlPr>
                    </m:naryPr>
                    <m:sub>
                      <m:r>
                        <m:rPr>
                          <m:brk m:alnAt="7"/>
                        </m:rPr>
                        <a:rPr lang="es-PE" sz="1200" b="0" i="1">
                          <a:latin typeface="Cambria Math"/>
                        </a:rPr>
                        <m:t>𝑎</m:t>
                      </m:r>
                    </m:sub>
                    <m:sup/>
                    <m:e>
                      <m:d>
                        <m:dPr>
                          <m:ctrlPr>
                            <a:rPr lang="es-PE" sz="1050" i="1">
                              <a:solidFill>
                                <a:schemeClr val="tx1"/>
                              </a:solidFill>
                              <a:effectLst/>
                              <a:latin typeface="Cambria Math"/>
                              <a:ea typeface="+mn-ea"/>
                              <a:cs typeface="+mn-cs"/>
                            </a:rPr>
                          </m:ctrlPr>
                        </m:dPr>
                        <m:e>
                          <m:sSub>
                            <m:sSubPr>
                              <m:ctrlPr>
                                <a:rPr lang="es-PE" sz="1050" i="1">
                                  <a:solidFill>
                                    <a:schemeClr val="tx1"/>
                                  </a:solidFill>
                                  <a:effectLst/>
                                  <a:latin typeface="Cambria Math"/>
                                  <a:ea typeface="+mn-ea"/>
                                  <a:cs typeface="+mn-cs"/>
                                </a:rPr>
                              </m:ctrlPr>
                            </m:sSubPr>
                            <m:e>
                              <m:r>
                                <a:rPr lang="es-MX" sz="1050" b="0" i="1">
                                  <a:solidFill>
                                    <a:schemeClr val="tx1"/>
                                  </a:solidFill>
                                  <a:effectLst/>
                                  <a:latin typeface="Cambria Math"/>
                                  <a:ea typeface="+mn-ea"/>
                                  <a:cs typeface="+mn-cs"/>
                                </a:rPr>
                                <m:t>𝐶𝑜𝑚𝑏𝑢𝑠𝑡𝑖𝑏𝑙𝑒</m:t>
                              </m:r>
                            </m:e>
                            <m:sub>
                              <m:r>
                                <a:rPr lang="es-MX" sz="1050" b="0" i="1">
                                  <a:solidFill>
                                    <a:schemeClr val="tx1"/>
                                  </a:solidFill>
                                  <a:effectLst/>
                                  <a:latin typeface="Cambria Math"/>
                                  <a:ea typeface="+mn-ea"/>
                                  <a:cs typeface="+mn-cs"/>
                                </a:rPr>
                                <m:t>𝑎</m:t>
                              </m:r>
                            </m:sub>
                          </m:sSub>
                          <m:r>
                            <a:rPr lang="es-MX" sz="1050" b="0" i="1">
                              <a:solidFill>
                                <a:schemeClr val="tx1"/>
                              </a:solidFill>
                              <a:effectLst/>
                              <a:latin typeface="Cambria Math"/>
                              <a:ea typeface="+mn-ea"/>
                              <a:cs typeface="+mn-cs"/>
                            </a:rPr>
                            <m:t> </m:t>
                          </m:r>
                          <m:r>
                            <a:rPr lang="es-MX" sz="1050" b="0" i="1">
                              <a:solidFill>
                                <a:schemeClr val="tx1"/>
                              </a:solidFill>
                              <a:effectLst/>
                              <a:latin typeface="Cambria Math"/>
                              <a:ea typeface="+mn-ea"/>
                              <a:cs typeface="+mn-cs"/>
                            </a:rPr>
                            <m:t>𝑥</m:t>
                          </m:r>
                          <m:sSub>
                            <m:sSubPr>
                              <m:ctrlPr>
                                <a:rPr lang="es-PE" sz="1050" i="1">
                                  <a:solidFill>
                                    <a:schemeClr val="tx1"/>
                                  </a:solidFill>
                                  <a:effectLst/>
                                  <a:latin typeface="Cambria Math"/>
                                  <a:ea typeface="+mn-ea"/>
                                  <a:cs typeface="+mn-cs"/>
                                </a:rPr>
                              </m:ctrlPr>
                            </m:sSubPr>
                            <m:e>
                              <m:r>
                                <a:rPr lang="es-MX" sz="1050" b="0" i="1">
                                  <a:solidFill>
                                    <a:schemeClr val="tx1"/>
                                  </a:solidFill>
                                  <a:effectLst/>
                                  <a:latin typeface="Cambria Math"/>
                                  <a:ea typeface="+mn-ea"/>
                                  <a:cs typeface="+mn-cs"/>
                                </a:rPr>
                                <m:t> </m:t>
                              </m:r>
                              <m:r>
                                <a:rPr lang="es-MX" sz="1050" b="0" i="1">
                                  <a:solidFill>
                                    <a:schemeClr val="tx1"/>
                                  </a:solidFill>
                                  <a:effectLst/>
                                  <a:latin typeface="Cambria Math"/>
                                  <a:ea typeface="+mn-ea"/>
                                  <a:cs typeface="+mn-cs"/>
                                </a:rPr>
                                <m:t>𝐹𝑎𝑐𝑡𝑜𝑟</m:t>
                              </m:r>
                              <m:r>
                                <a:rPr lang="es-MX" sz="1050" b="0" i="1">
                                  <a:solidFill>
                                    <a:schemeClr val="tx1"/>
                                  </a:solidFill>
                                  <a:effectLst/>
                                  <a:latin typeface="Cambria Math"/>
                                  <a:ea typeface="+mn-ea"/>
                                  <a:cs typeface="+mn-cs"/>
                                </a:rPr>
                                <m:t> </m:t>
                              </m:r>
                              <m:r>
                                <a:rPr lang="es-MX" sz="1050" b="0" i="1">
                                  <a:solidFill>
                                    <a:schemeClr val="tx1"/>
                                  </a:solidFill>
                                  <a:effectLst/>
                                  <a:latin typeface="Cambria Math"/>
                                  <a:ea typeface="+mn-ea"/>
                                  <a:cs typeface="+mn-cs"/>
                                </a:rPr>
                                <m:t>𝑑𝑒</m:t>
                              </m:r>
                              <m:r>
                                <a:rPr lang="es-MX" sz="1050" b="0" i="1">
                                  <a:solidFill>
                                    <a:schemeClr val="tx1"/>
                                  </a:solidFill>
                                  <a:effectLst/>
                                  <a:latin typeface="Cambria Math"/>
                                  <a:ea typeface="+mn-ea"/>
                                  <a:cs typeface="+mn-cs"/>
                                </a:rPr>
                                <m:t> </m:t>
                              </m:r>
                              <m:r>
                                <a:rPr lang="es-MX" sz="1050" b="0" i="1">
                                  <a:solidFill>
                                    <a:schemeClr val="tx1"/>
                                  </a:solidFill>
                                  <a:effectLst/>
                                  <a:latin typeface="Cambria Math"/>
                                  <a:ea typeface="+mn-ea"/>
                                  <a:cs typeface="+mn-cs"/>
                                </a:rPr>
                                <m:t>𝐸𝑚𝑖𝑠𝑖</m:t>
                              </m:r>
                              <m:r>
                                <a:rPr lang="es-MX" sz="1050" b="0" i="1">
                                  <a:solidFill>
                                    <a:schemeClr val="tx1"/>
                                  </a:solidFill>
                                  <a:effectLst/>
                                  <a:latin typeface="Cambria Math"/>
                                  <a:ea typeface="+mn-ea"/>
                                  <a:cs typeface="+mn-cs"/>
                                </a:rPr>
                                <m:t>ó</m:t>
                              </m:r>
                              <m:r>
                                <a:rPr lang="es-MX" sz="1050" b="0" i="1">
                                  <a:solidFill>
                                    <a:schemeClr val="tx1"/>
                                  </a:solidFill>
                                  <a:effectLst/>
                                  <a:latin typeface="Cambria Math"/>
                                  <a:ea typeface="+mn-ea"/>
                                  <a:cs typeface="+mn-cs"/>
                                </a:rPr>
                                <m:t>𝑛</m:t>
                              </m:r>
                            </m:e>
                            <m:sub>
                              <m:r>
                                <a:rPr lang="es-MX" sz="1050" b="0" i="1">
                                  <a:solidFill>
                                    <a:schemeClr val="tx1"/>
                                  </a:solidFill>
                                  <a:effectLst/>
                                  <a:latin typeface="Cambria Math"/>
                                  <a:ea typeface="+mn-ea"/>
                                  <a:cs typeface="+mn-cs"/>
                                </a:rPr>
                                <m:t>𝑎</m:t>
                              </m:r>
                            </m:sub>
                          </m:sSub>
                        </m:e>
                      </m:d>
                    </m:e>
                  </m:nary>
                </m:oMath>
              </a14:m>
              <a:endParaRPr lang="es-PE" sz="1200">
                <a:latin typeface="Arial" panose="020B0604020202020204" pitchFamily="34" charset="0"/>
                <a:cs typeface="Arial" panose="020B0604020202020204" pitchFamily="34" charset="0"/>
              </a:endParaRPr>
            </a:p>
          </xdr:txBody>
        </xdr:sp>
      </mc:Fallback>
    </mc:AlternateContent>
    <xdr:clientData/>
  </xdr:oneCellAnchor>
  <xdr:twoCellAnchor>
    <xdr:from>
      <xdr:col>1</xdr:col>
      <xdr:colOff>438150</xdr:colOff>
      <xdr:row>45</xdr:row>
      <xdr:rowOff>76200</xdr:rowOff>
    </xdr:from>
    <xdr:to>
      <xdr:col>3</xdr:col>
      <xdr:colOff>314325</xdr:colOff>
      <xdr:row>50</xdr:row>
      <xdr:rowOff>95250</xdr:rowOff>
    </xdr:to>
    <xdr:sp macro="" textlink="">
      <xdr:nvSpPr>
        <xdr:cNvPr id="26" name="25 Esquina doblada"/>
        <xdr:cNvSpPr/>
      </xdr:nvSpPr>
      <xdr:spPr>
        <a:xfrm>
          <a:off x="561975" y="7877175"/>
          <a:ext cx="1504950" cy="828675"/>
        </a:xfrm>
        <a:prstGeom prst="foldedCorner">
          <a:avLst/>
        </a:prstGeom>
        <a:solidFill>
          <a:srgbClr val="B8CCE5"/>
        </a:solidFill>
        <a:ln w="3175">
          <a:solidFill>
            <a:schemeClr val="tx1"/>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ysClr val="windowText" lastClr="000000"/>
              </a:solidFill>
              <a:latin typeface="Arial" panose="020B0604020202020204" pitchFamily="34" charset="0"/>
              <a:cs typeface="Arial" panose="020B0604020202020204" pitchFamily="34" charset="0"/>
            </a:rPr>
            <a:t>Hojas de información base </a:t>
          </a:r>
        </a:p>
        <a:p>
          <a:pPr algn="l"/>
          <a:r>
            <a:rPr lang="en-GB" sz="900">
              <a:solidFill>
                <a:sysClr val="windowText" lastClr="000000"/>
              </a:solidFill>
              <a:latin typeface="Arial" panose="020B0604020202020204" pitchFamily="34" charset="0"/>
              <a:cs typeface="Arial" panose="020B0604020202020204" pitchFamily="34" charset="0"/>
            </a:rPr>
            <a:t>(</a:t>
          </a:r>
          <a:r>
            <a:rPr lang="en-GB" sz="900" b="1">
              <a:solidFill>
                <a:sysClr val="windowText" lastClr="000000"/>
              </a:solidFill>
              <a:latin typeface="Arial" panose="020B0604020202020204" pitchFamily="34" charset="0"/>
              <a:cs typeface="Arial" panose="020B0604020202020204" pitchFamily="34" charset="0"/>
            </a:rPr>
            <a:t>infoBase...</a:t>
          </a:r>
          <a:r>
            <a:rPr lang="en-GB" sz="9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4</xdr:col>
      <xdr:colOff>400050</xdr:colOff>
      <xdr:row>45</xdr:row>
      <xdr:rowOff>57150</xdr:rowOff>
    </xdr:from>
    <xdr:to>
      <xdr:col>6</xdr:col>
      <xdr:colOff>419100</xdr:colOff>
      <xdr:row>50</xdr:row>
      <xdr:rowOff>76200</xdr:rowOff>
    </xdr:to>
    <xdr:sp macro="" textlink="">
      <xdr:nvSpPr>
        <xdr:cNvPr id="27" name="26 Esquina doblada"/>
        <xdr:cNvSpPr/>
      </xdr:nvSpPr>
      <xdr:spPr>
        <a:xfrm>
          <a:off x="2895600" y="7858125"/>
          <a:ext cx="1504950" cy="828675"/>
        </a:xfrm>
        <a:prstGeom prst="foldedCorner">
          <a:avLst/>
        </a:prstGeom>
        <a:solidFill>
          <a:srgbClr val="376092"/>
        </a:solidFill>
        <a:ln w="3175">
          <a:solidFill>
            <a:schemeClr val="bg1"/>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latin typeface="Arial" panose="020B0604020202020204" pitchFamily="34" charset="0"/>
              <a:cs typeface="Arial" panose="020B0604020202020204" pitchFamily="34" charset="0"/>
            </a:rPr>
            <a:t>Hojas de información procesada (i</a:t>
          </a:r>
          <a:r>
            <a:rPr lang="en-GB" sz="900" b="1">
              <a:latin typeface="Arial" panose="020B0604020202020204" pitchFamily="34" charset="0"/>
              <a:cs typeface="Arial" panose="020B0604020202020204" pitchFamily="34" charset="0"/>
            </a:rPr>
            <a:t>nfoProc...</a:t>
          </a:r>
          <a:r>
            <a:rPr lang="en-GB" sz="900">
              <a:latin typeface="Arial" panose="020B0604020202020204" pitchFamily="34" charset="0"/>
              <a:cs typeface="Arial" panose="020B0604020202020204" pitchFamily="34" charset="0"/>
            </a:rPr>
            <a:t>)</a:t>
          </a:r>
        </a:p>
      </xdr:txBody>
    </xdr:sp>
    <xdr:clientData/>
  </xdr:twoCellAnchor>
  <xdr:twoCellAnchor>
    <xdr:from>
      <xdr:col>4</xdr:col>
      <xdr:colOff>114300</xdr:colOff>
      <xdr:row>54</xdr:row>
      <xdr:rowOff>95250</xdr:rowOff>
    </xdr:from>
    <xdr:to>
      <xdr:col>6</xdr:col>
      <xdr:colOff>142875</xdr:colOff>
      <xdr:row>59</xdr:row>
      <xdr:rowOff>104775</xdr:rowOff>
    </xdr:to>
    <xdr:sp macro="" textlink="">
      <xdr:nvSpPr>
        <xdr:cNvPr id="33" name="32 Esquina doblada"/>
        <xdr:cNvSpPr/>
      </xdr:nvSpPr>
      <xdr:spPr>
        <a:xfrm>
          <a:off x="2609850" y="9353550"/>
          <a:ext cx="1514475" cy="819150"/>
        </a:xfrm>
        <a:prstGeom prst="foldedCorner">
          <a:avLst/>
        </a:prstGeom>
        <a:solidFill>
          <a:srgbClr val="548235"/>
        </a:solidFill>
        <a:ln w="3175">
          <a:solidFill>
            <a:sysClr val="windowText" lastClr="000000"/>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chemeClr val="bg1"/>
              </a:solidFill>
              <a:latin typeface="Arial" panose="020B0604020202020204" pitchFamily="34" charset="0"/>
              <a:cs typeface="Arial" panose="020B0604020202020204" pitchFamily="34" charset="0"/>
            </a:rPr>
            <a:t>Hojas de propiedades de combustibles, constantes y factores de emisión de GEI</a:t>
          </a:r>
        </a:p>
      </xdr:txBody>
    </xdr:sp>
    <xdr:clientData/>
  </xdr:twoCellAnchor>
  <xdr:twoCellAnchor>
    <xdr:from>
      <xdr:col>7</xdr:col>
      <xdr:colOff>466725</xdr:colOff>
      <xdr:row>49</xdr:row>
      <xdr:rowOff>66675</xdr:rowOff>
    </xdr:from>
    <xdr:to>
      <xdr:col>9</xdr:col>
      <xdr:colOff>495300</xdr:colOff>
      <xdr:row>54</xdr:row>
      <xdr:rowOff>85725</xdr:rowOff>
    </xdr:to>
    <xdr:sp macro="" textlink="">
      <xdr:nvSpPr>
        <xdr:cNvPr id="36" name="35 Esquina doblada"/>
        <xdr:cNvSpPr/>
      </xdr:nvSpPr>
      <xdr:spPr>
        <a:xfrm>
          <a:off x="5191125" y="8515350"/>
          <a:ext cx="1514475" cy="828675"/>
        </a:xfrm>
        <a:prstGeom prst="foldedCorner">
          <a:avLst/>
        </a:prstGeom>
        <a:solidFill>
          <a:srgbClr val="D9D9D9"/>
        </a:solidFill>
        <a:ln w="3175">
          <a:solidFill>
            <a:sysClr val="windowText" lastClr="000000"/>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ysClr val="windowText" lastClr="000000"/>
              </a:solidFill>
              <a:latin typeface="Arial" panose="020B0604020202020204" pitchFamily="34" charset="0"/>
              <a:cs typeface="Arial" panose="020B0604020202020204" pitchFamily="34" charset="0"/>
            </a:rPr>
            <a:t>Hojas de cálculo de emisiones de GEI</a:t>
          </a:r>
          <a:r>
            <a:rPr lang="en-GB" sz="900" baseline="0">
              <a:solidFill>
                <a:sysClr val="windowText" lastClr="000000"/>
              </a:solidFill>
              <a:latin typeface="Arial" panose="020B0604020202020204" pitchFamily="34" charset="0"/>
              <a:cs typeface="Arial" panose="020B0604020202020204" pitchFamily="34" charset="0"/>
            </a:rPr>
            <a:t> (GL2006)</a:t>
          </a:r>
          <a:endParaRPr lang="en-GB"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342900</xdr:colOff>
      <xdr:row>47</xdr:row>
      <xdr:rowOff>38100</xdr:rowOff>
    </xdr:from>
    <xdr:to>
      <xdr:col>4</xdr:col>
      <xdr:colOff>419100</xdr:colOff>
      <xdr:row>47</xdr:row>
      <xdr:rowOff>47625</xdr:rowOff>
    </xdr:to>
    <xdr:cxnSp macro="">
      <xdr:nvCxnSpPr>
        <xdr:cNvPr id="37" name="36 Conector recto de flecha"/>
        <xdr:cNvCxnSpPr/>
      </xdr:nvCxnSpPr>
      <xdr:spPr>
        <a:xfrm flipV="1">
          <a:off x="2095500" y="8162925"/>
          <a:ext cx="819150" cy="9525"/>
        </a:xfrm>
        <a:prstGeom prst="straightConnector1">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47</xdr:row>
      <xdr:rowOff>161925</xdr:rowOff>
    </xdr:from>
    <xdr:to>
      <xdr:col>7</xdr:col>
      <xdr:colOff>447675</xdr:colOff>
      <xdr:row>50</xdr:row>
      <xdr:rowOff>66675</xdr:rowOff>
    </xdr:to>
    <xdr:cxnSp macro="">
      <xdr:nvCxnSpPr>
        <xdr:cNvPr id="38" name="37 Conector angular"/>
        <xdr:cNvCxnSpPr/>
      </xdr:nvCxnSpPr>
      <xdr:spPr>
        <a:xfrm>
          <a:off x="4410075" y="8286750"/>
          <a:ext cx="762000" cy="390525"/>
        </a:xfrm>
        <a:prstGeom prst="bentConnector3">
          <a:avLst>
            <a:gd name="adj1" fmla="val 50000"/>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51</xdr:row>
      <xdr:rowOff>114300</xdr:rowOff>
    </xdr:from>
    <xdr:to>
      <xdr:col>7</xdr:col>
      <xdr:colOff>419100</xdr:colOff>
      <xdr:row>57</xdr:row>
      <xdr:rowOff>19050</xdr:rowOff>
    </xdr:to>
    <xdr:cxnSp macro="">
      <xdr:nvCxnSpPr>
        <xdr:cNvPr id="40" name="39 Conector angular"/>
        <xdr:cNvCxnSpPr/>
      </xdr:nvCxnSpPr>
      <xdr:spPr>
        <a:xfrm flipV="1">
          <a:off x="4133850" y="8886825"/>
          <a:ext cx="1009650" cy="876300"/>
        </a:xfrm>
        <a:prstGeom prst="bentConnector3">
          <a:avLst>
            <a:gd name="adj1" fmla="val 64754"/>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523875</xdr:colOff>
      <xdr:row>51</xdr:row>
      <xdr:rowOff>38100</xdr:rowOff>
    </xdr:from>
    <xdr:to>
      <xdr:col>10</xdr:col>
      <xdr:colOff>285750</xdr:colOff>
      <xdr:row>51</xdr:row>
      <xdr:rowOff>38100</xdr:rowOff>
    </xdr:to>
    <xdr:cxnSp macro="">
      <xdr:nvCxnSpPr>
        <xdr:cNvPr id="42" name="41 Conector recto de flecha"/>
        <xdr:cNvCxnSpPr/>
      </xdr:nvCxnSpPr>
      <xdr:spPr>
        <a:xfrm>
          <a:off x="6734175" y="8810625"/>
          <a:ext cx="504825" cy="0"/>
        </a:xfrm>
        <a:prstGeom prst="straightConnector1">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48</xdr:row>
      <xdr:rowOff>142875</xdr:rowOff>
    </xdr:from>
    <xdr:to>
      <xdr:col>12</xdr:col>
      <xdr:colOff>304800</xdr:colOff>
      <xdr:row>54</xdr:row>
      <xdr:rowOff>0</xdr:rowOff>
    </xdr:to>
    <xdr:sp macro="" textlink="">
      <xdr:nvSpPr>
        <xdr:cNvPr id="43" name="42 Esquina doblada"/>
        <xdr:cNvSpPr/>
      </xdr:nvSpPr>
      <xdr:spPr>
        <a:xfrm>
          <a:off x="7239000" y="8429625"/>
          <a:ext cx="1504950" cy="828675"/>
        </a:xfrm>
        <a:prstGeom prst="foldedCorner">
          <a:avLst/>
        </a:prstGeom>
        <a:solidFill>
          <a:srgbClr val="BFBFBF"/>
        </a:solidFill>
        <a:ln w="3175">
          <a:solidFill>
            <a:sysClr val="windowText" lastClr="000000"/>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ysClr val="windowText" lastClr="000000"/>
              </a:solidFill>
              <a:latin typeface="Arial" panose="020B0604020202020204" pitchFamily="34" charset="0"/>
              <a:cs typeface="Arial" panose="020B0604020202020204" pitchFamily="34" charset="0"/>
            </a:rPr>
            <a:t>Hojas de resultados (GL2006) </a:t>
          </a:r>
        </a:p>
      </xdr:txBody>
    </xdr:sp>
    <xdr:clientData/>
  </xdr:twoCellAnchor>
  <xdr:twoCellAnchor>
    <xdr:from>
      <xdr:col>1</xdr:col>
      <xdr:colOff>447675</xdr:colOff>
      <xdr:row>50</xdr:row>
      <xdr:rowOff>133350</xdr:rowOff>
    </xdr:from>
    <xdr:to>
      <xdr:col>3</xdr:col>
      <xdr:colOff>495300</xdr:colOff>
      <xdr:row>53</xdr:row>
      <xdr:rowOff>9525</xdr:rowOff>
    </xdr:to>
    <xdr:sp macro="" textlink="">
      <xdr:nvSpPr>
        <xdr:cNvPr id="44" name="43 CuadroTexto"/>
        <xdr:cNvSpPr txBox="1"/>
      </xdr:nvSpPr>
      <xdr:spPr>
        <a:xfrm>
          <a:off x="571500" y="8743950"/>
          <a:ext cx="1676400" cy="361950"/>
        </a:xfrm>
        <a:prstGeom prst="rect">
          <a:avLst/>
        </a:prstGeom>
        <a:solidFill>
          <a:srgbClr val="FFFFFF"/>
        </a:solidFill>
        <a:ln>
          <a:solidFill>
            <a:srgbClr val="FFFF99"/>
          </a:solidFill>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wrap="square" rtlCol="0" anchor="t"/>
        <a:lstStyle/>
        <a:p>
          <a:r>
            <a:rPr lang="en-GB" sz="800" i="1">
              <a:solidFill>
                <a:schemeClr val="tx1">
                  <a:lumMod val="65000"/>
                  <a:lumOff val="35000"/>
                </a:schemeClr>
              </a:solidFill>
              <a:latin typeface="Arial" panose="020B0604020202020204" pitchFamily="34" charset="0"/>
              <a:cs typeface="Arial" panose="020B0604020202020204" pitchFamily="34" charset="0"/>
            </a:rPr>
            <a:t>Información original</a:t>
          </a:r>
          <a:r>
            <a:rPr lang="en-GB" sz="800" i="1" baseline="0">
              <a:solidFill>
                <a:schemeClr val="tx1">
                  <a:lumMod val="65000"/>
                  <a:lumOff val="35000"/>
                </a:schemeClr>
              </a:solidFill>
              <a:latin typeface="Arial" panose="020B0604020202020204" pitchFamily="34" charset="0"/>
              <a:cs typeface="Arial" panose="020B0604020202020204" pitchFamily="34" charset="0"/>
            </a:rPr>
            <a:t>, tal cual es entregada por la fuente.</a:t>
          </a:r>
        </a:p>
      </xdr:txBody>
    </xdr:sp>
    <xdr:clientData/>
  </xdr:twoCellAnchor>
  <xdr:twoCellAnchor>
    <xdr:from>
      <xdr:col>4</xdr:col>
      <xdr:colOff>381000</xdr:colOff>
      <xdr:row>50</xdr:row>
      <xdr:rowOff>95250</xdr:rowOff>
    </xdr:from>
    <xdr:to>
      <xdr:col>6</xdr:col>
      <xdr:colOff>495300</xdr:colOff>
      <xdr:row>53</xdr:row>
      <xdr:rowOff>57150</xdr:rowOff>
    </xdr:to>
    <xdr:sp macro="" textlink="">
      <xdr:nvSpPr>
        <xdr:cNvPr id="45" name="44 CuadroTexto"/>
        <xdr:cNvSpPr txBox="1"/>
      </xdr:nvSpPr>
      <xdr:spPr>
        <a:xfrm>
          <a:off x="2876550" y="8705850"/>
          <a:ext cx="1600200" cy="447675"/>
        </a:xfrm>
        <a:prstGeom prst="rect">
          <a:avLst/>
        </a:prstGeom>
        <a:solidFill>
          <a:srgbClr val="FFFFFF"/>
        </a:solidFill>
        <a:ln>
          <a:solidFill>
            <a:srgbClr val="FFFF99"/>
          </a:solidFill>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wrap="square" rtlCol="0" anchor="t"/>
        <a:lstStyle/>
        <a:p>
          <a:pPr marL="0" indent="0"/>
          <a:r>
            <a:rPr lang="en-GB" sz="800" i="1">
              <a:solidFill>
                <a:schemeClr val="tx1">
                  <a:lumMod val="65000"/>
                  <a:lumOff val="35000"/>
                </a:schemeClr>
              </a:solidFill>
              <a:latin typeface="Arial" panose="020B0604020202020204" pitchFamily="34" charset="0"/>
              <a:ea typeface="+mn-ea"/>
              <a:cs typeface="Arial" panose="020B0604020202020204" pitchFamily="34" charset="0"/>
            </a:rPr>
            <a:t>Información original procesada, para se usada en el inventario de GEI  del sector.</a:t>
          </a:r>
        </a:p>
      </xdr:txBody>
    </xdr:sp>
    <xdr:clientData/>
  </xdr:twoCellAnchor>
  <xdr:twoCellAnchor>
    <xdr:from>
      <xdr:col>4</xdr:col>
      <xdr:colOff>133350</xdr:colOff>
      <xdr:row>59</xdr:row>
      <xdr:rowOff>133350</xdr:rowOff>
    </xdr:from>
    <xdr:to>
      <xdr:col>6</xdr:col>
      <xdr:colOff>266700</xdr:colOff>
      <xdr:row>63</xdr:row>
      <xdr:rowOff>85725</xdr:rowOff>
    </xdr:to>
    <xdr:sp macro="" textlink="">
      <xdr:nvSpPr>
        <xdr:cNvPr id="46" name="45 CuadroTexto"/>
        <xdr:cNvSpPr txBox="1"/>
      </xdr:nvSpPr>
      <xdr:spPr>
        <a:xfrm>
          <a:off x="2628900" y="10201275"/>
          <a:ext cx="1619250" cy="600075"/>
        </a:xfrm>
        <a:prstGeom prst="rect">
          <a:avLst/>
        </a:prstGeom>
        <a:solidFill>
          <a:srgbClr val="FFFFFF"/>
        </a:solidFill>
        <a:ln>
          <a:solidFill>
            <a:srgbClr val="FFFF99"/>
          </a:solidFill>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wrap="square" rtlCol="0" anchor="t"/>
        <a:lstStyle/>
        <a:p>
          <a:pPr marL="0" indent="0"/>
          <a:r>
            <a:rPr lang="en-GB" sz="800" i="1">
              <a:solidFill>
                <a:schemeClr val="tx1">
                  <a:lumMod val="65000"/>
                  <a:lumOff val="35000"/>
                </a:schemeClr>
              </a:solidFill>
              <a:latin typeface="Arial" panose="020B0604020202020204" pitchFamily="34" charset="0"/>
              <a:ea typeface="+mn-ea"/>
              <a:cs typeface="Arial" panose="020B0604020202020204" pitchFamily="34" charset="0"/>
            </a:rPr>
            <a:t>Datos de propiedades de los combustibles, constantes de conversión y factores de emisión por fuente.</a:t>
          </a:r>
        </a:p>
      </xdr:txBody>
    </xdr:sp>
    <xdr:clientData/>
  </xdr:twoCellAnchor>
  <xdr:twoCellAnchor>
    <xdr:from>
      <xdr:col>7</xdr:col>
      <xdr:colOff>457200</xdr:colOff>
      <xdr:row>54</xdr:row>
      <xdr:rowOff>114300</xdr:rowOff>
    </xdr:from>
    <xdr:to>
      <xdr:col>9</xdr:col>
      <xdr:colOff>542925</xdr:colOff>
      <xdr:row>57</xdr:row>
      <xdr:rowOff>161925</xdr:rowOff>
    </xdr:to>
    <xdr:sp macro="" textlink="">
      <xdr:nvSpPr>
        <xdr:cNvPr id="47" name="46 CuadroTexto"/>
        <xdr:cNvSpPr txBox="1"/>
      </xdr:nvSpPr>
      <xdr:spPr>
        <a:xfrm>
          <a:off x="5181600" y="9372600"/>
          <a:ext cx="1571625" cy="533400"/>
        </a:xfrm>
        <a:prstGeom prst="rect">
          <a:avLst/>
        </a:prstGeom>
        <a:solidFill>
          <a:srgbClr val="FFFFFF"/>
        </a:solidFill>
        <a:ln>
          <a:solidFill>
            <a:srgbClr val="FFFF99"/>
          </a:solidFill>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wrap="square" rtlCol="0" anchor="t"/>
        <a:lstStyle/>
        <a:p>
          <a:pPr marL="0" indent="0"/>
          <a:r>
            <a:rPr lang="en-GB" sz="800" i="1">
              <a:solidFill>
                <a:schemeClr val="tx1">
                  <a:lumMod val="65000"/>
                  <a:lumOff val="35000"/>
                </a:schemeClr>
              </a:solidFill>
              <a:latin typeface="Arial" panose="020B0604020202020204" pitchFamily="34" charset="0"/>
              <a:ea typeface="+mn-ea"/>
              <a:cs typeface="Arial" panose="020B0604020202020204" pitchFamily="34" charset="0"/>
            </a:rPr>
            <a:t>Formatos de cálculo, según las Directrices 2006 del IPCC para inventarios nacionales de GEI (GL2006)</a:t>
          </a:r>
        </a:p>
      </xdr:txBody>
    </xdr:sp>
    <xdr:clientData/>
  </xdr:twoCellAnchor>
  <xdr:twoCellAnchor>
    <xdr:from>
      <xdr:col>10</xdr:col>
      <xdr:colOff>295275</xdr:colOff>
      <xdr:row>54</xdr:row>
      <xdr:rowOff>76200</xdr:rowOff>
    </xdr:from>
    <xdr:to>
      <xdr:col>12</xdr:col>
      <xdr:colOff>533400</xdr:colOff>
      <xdr:row>59</xdr:row>
      <xdr:rowOff>85725</xdr:rowOff>
    </xdr:to>
    <xdr:sp macro="" textlink="">
      <xdr:nvSpPr>
        <xdr:cNvPr id="48" name="47 CuadroTexto"/>
        <xdr:cNvSpPr txBox="1"/>
      </xdr:nvSpPr>
      <xdr:spPr>
        <a:xfrm>
          <a:off x="7248525" y="9334500"/>
          <a:ext cx="1724025" cy="819150"/>
        </a:xfrm>
        <a:prstGeom prst="rect">
          <a:avLst/>
        </a:prstGeom>
        <a:solidFill>
          <a:srgbClr val="FFFFFF"/>
        </a:solidFill>
        <a:ln>
          <a:solidFill>
            <a:srgbClr val="FFFF99"/>
          </a:solidFill>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wrap="square" rtlCol="0" anchor="t"/>
        <a:lstStyle/>
        <a:p>
          <a:pPr marL="0" indent="0"/>
          <a:r>
            <a:rPr lang="en-GB" sz="800" i="1">
              <a:solidFill>
                <a:schemeClr val="tx1">
                  <a:lumMod val="65000"/>
                  <a:lumOff val="35000"/>
                </a:schemeClr>
              </a:solidFill>
              <a:latin typeface="Arial" panose="020B0604020202020204" pitchFamily="34" charset="0"/>
              <a:ea typeface="+mn-ea"/>
              <a:cs typeface="Arial" panose="020B0604020202020204" pitchFamily="34" charset="0"/>
            </a:rPr>
            <a:t>Presenta  la Hoja de resultados, según formato GL2006.</a:t>
          </a:r>
        </a:p>
      </xdr:txBody>
    </xdr:sp>
    <xdr:clientData/>
  </xdr:twoCellAnchor>
  <xdr:twoCellAnchor>
    <xdr:from>
      <xdr:col>15</xdr:col>
      <xdr:colOff>47625</xdr:colOff>
      <xdr:row>27</xdr:row>
      <xdr:rowOff>0</xdr:rowOff>
    </xdr:from>
    <xdr:to>
      <xdr:col>17</xdr:col>
      <xdr:colOff>219075</xdr:colOff>
      <xdr:row>32</xdr:row>
      <xdr:rowOff>266700</xdr:rowOff>
    </xdr:to>
    <xdr:grpSp>
      <xdr:nvGrpSpPr>
        <xdr:cNvPr id="5" name="4 Grupo"/>
        <xdr:cNvGrpSpPr/>
      </xdr:nvGrpSpPr>
      <xdr:grpSpPr>
        <a:xfrm>
          <a:off x="10820400" y="4791075"/>
          <a:ext cx="1657350" cy="1019175"/>
          <a:chOff x="10464800" y="3547533"/>
          <a:chExt cx="1693334" cy="1049867"/>
        </a:xfrm>
      </xdr:grpSpPr>
      <xdr:sp macro="" textlink="">
        <xdr:nvSpPr>
          <xdr:cNvPr id="20" name="19 Disco magnético"/>
          <xdr:cNvSpPr/>
        </xdr:nvSpPr>
        <xdr:spPr>
          <a:xfrm>
            <a:off x="10464800" y="4140183"/>
            <a:ext cx="1693334" cy="457217"/>
          </a:xfrm>
          <a:prstGeom prst="flowChartMagneticDisk">
            <a:avLst/>
          </a:prstGeom>
          <a:solidFill>
            <a:srgbClr val="FFFF9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s-PE" sz="1000" b="1">
                <a:solidFill>
                  <a:schemeClr val="tx1"/>
                </a:solidFill>
                <a:latin typeface="Arial" panose="020B0604020202020204" pitchFamily="34" charset="0"/>
                <a:ea typeface="+mn-ea"/>
                <a:cs typeface="Arial" panose="020B0604020202020204" pitchFamily="34" charset="0"/>
              </a:rPr>
              <a:t>Nivel 1</a:t>
            </a:r>
          </a:p>
        </xdr:txBody>
      </xdr:sp>
      <xdr:sp macro="" textlink="">
        <xdr:nvSpPr>
          <xdr:cNvPr id="19" name="18 Disco magnético"/>
          <xdr:cNvSpPr/>
        </xdr:nvSpPr>
        <xdr:spPr>
          <a:xfrm>
            <a:off x="10659533" y="3835459"/>
            <a:ext cx="1270001" cy="406299"/>
          </a:xfrm>
          <a:prstGeom prst="flowChartMagneticDisk">
            <a:avLst/>
          </a:prstGeom>
          <a:solidFill>
            <a:srgbClr val="FFFF9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s-PE" sz="1000" b="1">
                <a:solidFill>
                  <a:schemeClr val="tx1"/>
                </a:solidFill>
                <a:latin typeface="Arial" panose="020B0604020202020204" pitchFamily="34" charset="0"/>
                <a:ea typeface="+mn-ea"/>
                <a:cs typeface="Arial" panose="020B0604020202020204" pitchFamily="34" charset="0"/>
              </a:rPr>
              <a:t>Nivel 2</a:t>
            </a:r>
          </a:p>
        </xdr:txBody>
      </xdr:sp>
      <xdr:sp macro="" textlink="">
        <xdr:nvSpPr>
          <xdr:cNvPr id="4" name="3 Disco magnético"/>
          <xdr:cNvSpPr/>
        </xdr:nvSpPr>
        <xdr:spPr>
          <a:xfrm>
            <a:off x="10795000" y="3547533"/>
            <a:ext cx="982134" cy="364041"/>
          </a:xfrm>
          <a:prstGeom prst="flowChartMagneticDisk">
            <a:avLst/>
          </a:prstGeom>
          <a:solidFill>
            <a:srgbClr val="FFFF99"/>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1000" b="1">
                <a:solidFill>
                  <a:schemeClr val="tx1"/>
                </a:solidFill>
                <a:latin typeface="Arial" panose="020B0604020202020204" pitchFamily="34" charset="0"/>
                <a:cs typeface="Arial" panose="020B0604020202020204" pitchFamily="34" charset="0"/>
              </a:rPr>
              <a:t>Nivel 3</a:t>
            </a:r>
          </a:p>
        </xdr:txBody>
      </xdr:sp>
    </xdr:grpSp>
    <xdr:clientData/>
  </xdr:twoCellAnchor>
  <xdr:twoCellAnchor>
    <xdr:from>
      <xdr:col>1</xdr:col>
      <xdr:colOff>428625</xdr:colOff>
      <xdr:row>54</xdr:row>
      <xdr:rowOff>76200</xdr:rowOff>
    </xdr:from>
    <xdr:to>
      <xdr:col>3</xdr:col>
      <xdr:colOff>333375</xdr:colOff>
      <xdr:row>59</xdr:row>
      <xdr:rowOff>142875</xdr:rowOff>
    </xdr:to>
    <xdr:sp macro="" textlink="">
      <xdr:nvSpPr>
        <xdr:cNvPr id="22" name="21 Esquina doblada"/>
        <xdr:cNvSpPr/>
      </xdr:nvSpPr>
      <xdr:spPr>
        <a:xfrm>
          <a:off x="552450" y="9334500"/>
          <a:ext cx="1533525" cy="876300"/>
        </a:xfrm>
        <a:prstGeom prst="foldedCorner">
          <a:avLst/>
        </a:prstGeom>
        <a:solidFill>
          <a:srgbClr val="F8CBAD"/>
        </a:solidFill>
        <a:ln w="3175">
          <a:solidFill>
            <a:schemeClr val="tx1"/>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marL="0" indent="0" algn="l"/>
          <a:r>
            <a:rPr lang="en-GB" sz="900">
              <a:solidFill>
                <a:sysClr val="windowText" lastClr="000000"/>
              </a:solidFill>
              <a:latin typeface="Arial" panose="020B0604020202020204" pitchFamily="34" charset="0"/>
              <a:ea typeface="+mn-ea"/>
              <a:cs typeface="Arial" panose="020B0604020202020204" pitchFamily="34" charset="0"/>
            </a:rPr>
            <a:t>Hoja de Características de datos. </a:t>
          </a:r>
        </a:p>
      </xdr:txBody>
    </xdr:sp>
    <xdr:clientData/>
  </xdr:twoCellAnchor>
  <xdr:twoCellAnchor>
    <xdr:from>
      <xdr:col>1</xdr:col>
      <xdr:colOff>333375</xdr:colOff>
      <xdr:row>60</xdr:row>
      <xdr:rowOff>0</xdr:rowOff>
    </xdr:from>
    <xdr:to>
      <xdr:col>3</xdr:col>
      <xdr:colOff>438150</xdr:colOff>
      <xdr:row>62</xdr:row>
      <xdr:rowOff>133350</xdr:rowOff>
    </xdr:to>
    <xdr:sp macro="" textlink="">
      <xdr:nvSpPr>
        <xdr:cNvPr id="23" name="22 CuadroTexto"/>
        <xdr:cNvSpPr txBox="1"/>
      </xdr:nvSpPr>
      <xdr:spPr>
        <a:xfrm>
          <a:off x="457200" y="10229850"/>
          <a:ext cx="1733550" cy="457200"/>
        </a:xfrm>
        <a:prstGeom prst="rect">
          <a:avLst/>
        </a:prstGeom>
        <a:solidFill>
          <a:srgbClr val="FFFFFF"/>
        </a:solidFill>
        <a:ln>
          <a:solidFill>
            <a:srgbClr val="FFFF99"/>
          </a:solidFill>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wrap="square" rtlCol="0" anchor="t"/>
        <a:lstStyle/>
        <a:p>
          <a:pPr marL="0" indent="0"/>
          <a:r>
            <a:rPr lang="en-GB" sz="800" i="1">
              <a:solidFill>
                <a:schemeClr val="tx1">
                  <a:lumMod val="65000"/>
                  <a:lumOff val="35000"/>
                </a:schemeClr>
              </a:solidFill>
              <a:latin typeface="Arial" panose="020B0604020202020204" pitchFamily="34" charset="0"/>
              <a:ea typeface="+mn-ea"/>
              <a:cs typeface="Arial" panose="020B0604020202020204" pitchFamily="34" charset="0"/>
            </a:rPr>
            <a:t>Es una hoja informativa  de los datos del sector, necesarios para el inventario de emisiones de GEI.</a:t>
          </a:r>
        </a:p>
      </xdr:txBody>
    </xdr:sp>
    <xdr:clientData/>
  </xdr:twoCellAnchor>
  <xdr:twoCellAnchor>
    <xdr:from>
      <xdr:col>2</xdr:col>
      <xdr:colOff>638175</xdr:colOff>
      <xdr:row>22</xdr:row>
      <xdr:rowOff>123825</xdr:rowOff>
    </xdr:from>
    <xdr:to>
      <xdr:col>14</xdr:col>
      <xdr:colOff>752475</xdr:colOff>
      <xdr:row>33</xdr:row>
      <xdr:rowOff>66675</xdr:rowOff>
    </xdr:to>
    <xdr:sp macro="" textlink="">
      <xdr:nvSpPr>
        <xdr:cNvPr id="6" name="5 Rectángulo redondeado"/>
        <xdr:cNvSpPr/>
      </xdr:nvSpPr>
      <xdr:spPr>
        <a:xfrm>
          <a:off x="1647825" y="4105275"/>
          <a:ext cx="9029700" cy="1838325"/>
        </a:xfrm>
        <a:prstGeom prst="roundRect">
          <a:avLst/>
        </a:prstGeom>
        <a:noFill/>
        <a:ln>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1</xdr:col>
      <xdr:colOff>342900</xdr:colOff>
      <xdr:row>46</xdr:row>
      <xdr:rowOff>19050</xdr:rowOff>
    </xdr:from>
    <xdr:to>
      <xdr:col>1</xdr:col>
      <xdr:colOff>419100</xdr:colOff>
      <xdr:row>58</xdr:row>
      <xdr:rowOff>66675</xdr:rowOff>
    </xdr:to>
    <xdr:cxnSp macro="">
      <xdr:nvCxnSpPr>
        <xdr:cNvPr id="25" name="24 Conector angular"/>
        <xdr:cNvCxnSpPr/>
      </xdr:nvCxnSpPr>
      <xdr:spPr>
        <a:xfrm rot="10800000" flipH="1">
          <a:off x="466725" y="7981950"/>
          <a:ext cx="76200" cy="1990725"/>
        </a:xfrm>
        <a:prstGeom prst="bentConnector4">
          <a:avLst>
            <a:gd name="adj1" fmla="val -115694"/>
            <a:gd name="adj2" fmla="val 99416"/>
          </a:avLst>
        </a:prstGeom>
        <a:ln w="12700">
          <a:solidFill>
            <a:sysClr val="windowText" lastClr="000000"/>
          </a:solidFill>
          <a:prstDash val="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60</xdr:row>
      <xdr:rowOff>76200</xdr:rowOff>
    </xdr:from>
    <xdr:to>
      <xdr:col>12</xdr:col>
      <xdr:colOff>314325</xdr:colOff>
      <xdr:row>63</xdr:row>
      <xdr:rowOff>57150</xdr:rowOff>
    </xdr:to>
    <xdr:sp macro="" textlink="">
      <xdr:nvSpPr>
        <xdr:cNvPr id="28" name="38 Esquina doblada"/>
        <xdr:cNvSpPr/>
      </xdr:nvSpPr>
      <xdr:spPr>
        <a:xfrm>
          <a:off x="7200900" y="10306050"/>
          <a:ext cx="1552575" cy="466725"/>
        </a:xfrm>
        <a:prstGeom prst="foldedCorner">
          <a:avLst/>
        </a:prstGeom>
        <a:solidFill>
          <a:srgbClr val="BFBFBF"/>
        </a:solidFill>
        <a:ln w="3175">
          <a:solidFill>
            <a:schemeClr val="tx1"/>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marL="0" indent="0" algn="l"/>
          <a:r>
            <a:rPr lang="en-GB" sz="900">
              <a:solidFill>
                <a:schemeClr val="tx1"/>
              </a:solidFill>
              <a:latin typeface="Arial" panose="020B0604020202020204" pitchFamily="34" charset="0"/>
              <a:ea typeface="+mn-ea"/>
              <a:cs typeface="Arial" panose="020B0604020202020204" pitchFamily="34" charset="0"/>
            </a:rPr>
            <a:t>Hoja de Emisiones informativas.</a:t>
          </a:r>
        </a:p>
      </xdr:txBody>
    </xdr:sp>
    <xdr:clientData/>
  </xdr:twoCellAnchor>
  <xdr:twoCellAnchor>
    <xdr:from>
      <xdr:col>10</xdr:col>
      <xdr:colOff>257175</xdr:colOff>
      <xdr:row>64</xdr:row>
      <xdr:rowOff>0</xdr:rowOff>
    </xdr:from>
    <xdr:to>
      <xdr:col>12</xdr:col>
      <xdr:colOff>323850</xdr:colOff>
      <xdr:row>67</xdr:row>
      <xdr:rowOff>123825</xdr:rowOff>
    </xdr:to>
    <xdr:sp macro="" textlink="">
      <xdr:nvSpPr>
        <xdr:cNvPr id="29" name="43 CuadroTexto"/>
        <xdr:cNvSpPr txBox="1"/>
      </xdr:nvSpPr>
      <xdr:spPr>
        <a:xfrm>
          <a:off x="7210425" y="10877550"/>
          <a:ext cx="1552575" cy="609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800" i="1">
              <a:solidFill>
                <a:schemeClr val="tx1">
                  <a:lumMod val="50000"/>
                  <a:lumOff val="50000"/>
                </a:schemeClr>
              </a:solidFill>
              <a:latin typeface="Arial" panose="020B0604020202020204" pitchFamily="34" charset="0"/>
              <a:cs typeface="Arial" panose="020B0604020202020204" pitchFamily="34" charset="0"/>
            </a:rPr>
            <a:t>Presenta las emisiones informativas</a:t>
          </a:r>
          <a:r>
            <a:rPr lang="en-GB" sz="800" i="1" baseline="0">
              <a:solidFill>
                <a:schemeClr val="tx1">
                  <a:lumMod val="50000"/>
                  <a:lumOff val="50000"/>
                </a:schemeClr>
              </a:solidFill>
              <a:latin typeface="Arial" panose="020B0604020202020204" pitchFamily="34" charset="0"/>
              <a:cs typeface="Arial" panose="020B0604020202020204" pitchFamily="34" charset="0"/>
            </a:rPr>
            <a:t> de Transporte</a:t>
          </a:r>
        </a:p>
      </xdr:txBody>
    </xdr:sp>
    <xdr:clientData/>
  </xdr:twoCellAnchor>
  <xdr:twoCellAnchor>
    <xdr:from>
      <xdr:col>9</xdr:col>
      <xdr:colOff>514350</xdr:colOff>
      <xdr:row>52</xdr:row>
      <xdr:rowOff>123825</xdr:rowOff>
    </xdr:from>
    <xdr:to>
      <xdr:col>10</xdr:col>
      <xdr:colOff>238125</xdr:colOff>
      <xdr:row>61</xdr:row>
      <xdr:rowOff>142875</xdr:rowOff>
    </xdr:to>
    <xdr:cxnSp macro="">
      <xdr:nvCxnSpPr>
        <xdr:cNvPr id="30" name="33 Conector angular"/>
        <xdr:cNvCxnSpPr/>
      </xdr:nvCxnSpPr>
      <xdr:spPr>
        <a:xfrm>
          <a:off x="6724650" y="9058275"/>
          <a:ext cx="466725" cy="1476375"/>
        </a:xfrm>
        <a:prstGeom prst="bentConnector3">
          <a:avLst>
            <a:gd name="adj1" fmla="val 50000"/>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3</xdr:row>
      <xdr:rowOff>47625</xdr:rowOff>
    </xdr:from>
    <xdr:to>
      <xdr:col>10</xdr:col>
      <xdr:colOff>247650</xdr:colOff>
      <xdr:row>5</xdr:row>
      <xdr:rowOff>104775</xdr:rowOff>
    </xdr:to>
    <xdr:grpSp>
      <xdr:nvGrpSpPr>
        <xdr:cNvPr id="11" name="10 Grupo"/>
        <xdr:cNvGrpSpPr/>
      </xdr:nvGrpSpPr>
      <xdr:grpSpPr>
        <a:xfrm>
          <a:off x="5172075" y="552450"/>
          <a:ext cx="5172075" cy="371475"/>
          <a:chOff x="13478934" y="702735"/>
          <a:chExt cx="4605865" cy="318065"/>
        </a:xfrm>
      </xdr:grpSpPr>
      <xdr:grpSp>
        <xdr:nvGrpSpPr>
          <xdr:cNvPr id="12" name="11 Grupo"/>
          <xdr:cNvGrpSpPr/>
        </xdr:nvGrpSpPr>
        <xdr:grpSpPr>
          <a:xfrm>
            <a:off x="13478934" y="702735"/>
            <a:ext cx="3127382" cy="309636"/>
            <a:chOff x="22904027" y="787400"/>
            <a:chExt cx="3707559" cy="309602"/>
          </a:xfrm>
        </xdr:grpSpPr>
        <xdr:sp macro="" textlink="">
          <xdr:nvSpPr>
            <xdr:cNvPr id="16" name="15 Pentágono">
              <a:hlinkClick r:id="rId1"/>
            </xdr:cNvPr>
            <xdr:cNvSpPr>
              <a:spLocks/>
            </xdr:cNvSpPr>
          </xdr:nvSpPr>
          <xdr:spPr>
            <a:xfrm>
              <a:off x="22904027" y="787400"/>
              <a:ext cx="1920516" cy="309602"/>
            </a:xfrm>
            <a:prstGeom prst="homePlate">
              <a:avLst/>
            </a:prstGeom>
            <a:solidFill>
              <a:srgbClr val="96B3D7"/>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0" cap="none" spc="0">
                  <a:ln>
                    <a:noFill/>
                  </a:ln>
                  <a:solidFill>
                    <a:schemeClr val="tx1"/>
                  </a:solidFill>
                  <a:effectLst/>
                  <a:latin typeface="Arial" panose="020B0604020202020204" pitchFamily="34" charset="0"/>
                  <a:cs typeface="Arial" panose="020B0604020202020204" pitchFamily="34" charset="0"/>
                </a:rPr>
                <a:t>InfoBase</a:t>
              </a:r>
              <a:r>
                <a:rPr lang="en-GB" sz="800" b="0" cap="none" spc="0" baseline="0">
                  <a:ln>
                    <a:noFill/>
                  </a:ln>
                  <a:solidFill>
                    <a:schemeClr val="tx1"/>
                  </a:solidFill>
                  <a:effectLst/>
                  <a:latin typeface="Arial" panose="020B0604020202020204" pitchFamily="34" charset="0"/>
                  <a:cs typeface="Arial" panose="020B0604020202020204" pitchFamily="34" charset="0"/>
                </a:rPr>
                <a:t> 1A3c</a:t>
              </a: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17" name="16 Cheurón"/>
            <xdr:cNvSpPr/>
          </xdr:nvSpPr>
          <xdr:spPr>
            <a:xfrm>
              <a:off x="24691070" y="787400"/>
              <a:ext cx="1920516" cy="309602"/>
            </a:xfrm>
            <a:prstGeom prst="chevron">
              <a:avLst/>
            </a:prstGeom>
            <a:solidFill>
              <a:srgbClr val="2E75B6"/>
            </a:solidFill>
            <a:ln>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800" b="1">
                  <a:solidFill>
                    <a:schemeClr val="bg1"/>
                  </a:solidFill>
                  <a:latin typeface="Arial" panose="020B0604020202020204" pitchFamily="34" charset="0"/>
                  <a:cs typeface="Arial" panose="020B0604020202020204" pitchFamily="34" charset="0"/>
                </a:rPr>
                <a:t>InfoProc</a:t>
              </a:r>
              <a:r>
                <a:rPr lang="en-GB" sz="800" b="1" baseline="0">
                  <a:solidFill>
                    <a:schemeClr val="bg1"/>
                  </a:solidFill>
                  <a:latin typeface="Arial" panose="020B0604020202020204" pitchFamily="34" charset="0"/>
                  <a:cs typeface="Arial" panose="020B0604020202020204" pitchFamily="34" charset="0"/>
                </a:rPr>
                <a:t> 1A3c</a:t>
              </a:r>
              <a:endParaRPr lang="en-GB" sz="800" b="1">
                <a:solidFill>
                  <a:schemeClr val="bg1"/>
                </a:solidFill>
                <a:latin typeface="Arial" panose="020B0604020202020204" pitchFamily="34" charset="0"/>
                <a:cs typeface="Arial" panose="020B0604020202020204" pitchFamily="34" charset="0"/>
              </a:endParaRPr>
            </a:p>
          </xdr:txBody>
        </xdr:sp>
      </xdr:grpSp>
      <xdr:grpSp>
        <xdr:nvGrpSpPr>
          <xdr:cNvPr id="13" name="12 Grupo"/>
          <xdr:cNvGrpSpPr/>
        </xdr:nvGrpSpPr>
        <xdr:grpSpPr>
          <a:xfrm>
            <a:off x="16493473" y="711164"/>
            <a:ext cx="1591326" cy="309636"/>
            <a:chOff x="16704733" y="1938867"/>
            <a:chExt cx="1620000" cy="309599"/>
          </a:xfrm>
        </xdr:grpSpPr>
        <xdr:sp macro="" textlink="">
          <xdr:nvSpPr>
            <xdr:cNvPr id="14" name="13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15" name="14 Cheurón">
              <a:hlinkClick r:id="rId2"/>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1A3c</a:t>
              </a:r>
              <a:endParaRPr lang="en-GB" sz="800">
                <a:solidFill>
                  <a:schemeClr val="tx1"/>
                </a:solidFill>
                <a:latin typeface="Arial" panose="020B0604020202020204" pitchFamily="34" charset="0"/>
                <a:cs typeface="Arial" panose="020B0604020202020204" pitchFamily="34" charset="0"/>
              </a:endParaRPr>
            </a:p>
          </xdr:txBody>
        </xdr:sp>
      </xdr:grpSp>
    </xdr:grpSp>
    <xdr:clientData/>
  </xdr:twoCellAnchor>
  <xdr:twoCellAnchor>
    <xdr:from>
      <xdr:col>4</xdr:col>
      <xdr:colOff>1143000</xdr:colOff>
      <xdr:row>6</xdr:row>
      <xdr:rowOff>190500</xdr:rowOff>
    </xdr:from>
    <xdr:to>
      <xdr:col>7</xdr:col>
      <xdr:colOff>381000</xdr:colOff>
      <xdr:row>10</xdr:row>
      <xdr:rowOff>104775</xdr:rowOff>
    </xdr:to>
    <xdr:grpSp>
      <xdr:nvGrpSpPr>
        <xdr:cNvPr id="19" name="Grupo 18"/>
        <xdr:cNvGrpSpPr/>
      </xdr:nvGrpSpPr>
      <xdr:grpSpPr>
        <a:xfrm>
          <a:off x="5895975" y="1171575"/>
          <a:ext cx="2266950" cy="847725"/>
          <a:chOff x="12934950" y="1142999"/>
          <a:chExt cx="1934518" cy="752476"/>
        </a:xfrm>
      </xdr:grpSpPr>
      <xdr:pic>
        <xdr:nvPicPr>
          <xdr:cNvPr id="20" name="Imagen 19" descr="https://cl.igdigital.com/wp-content/uploads/2015/03/Peligro.jpg"/>
          <xdr:cNvPicPr preferRelativeResize="1">
            <a:picLocks noChangeAspect="1"/>
          </xdr:cNvPicPr>
        </xdr:nvPicPr>
        <xdr:blipFill>
          <a:blip r:embed="rId3">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21" name="CuadroTexto 20"/>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12</xdr:row>
      <xdr:rowOff>95250</xdr:rowOff>
    </xdr:from>
    <xdr:to>
      <xdr:col>3</xdr:col>
      <xdr:colOff>190500</xdr:colOff>
      <xdr:row>12</xdr:row>
      <xdr:rowOff>228600</xdr:rowOff>
    </xdr:to>
    <xdr:sp macro="" textlink="">
      <xdr:nvSpPr>
        <xdr:cNvPr id="11" name="10 Flecha derecha"/>
        <xdr:cNvSpPr/>
      </xdr:nvSpPr>
      <xdr:spPr>
        <a:xfrm rot="10800000">
          <a:off x="2676525" y="2352675"/>
          <a:ext cx="142875" cy="13335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8</xdr:col>
      <xdr:colOff>533400</xdr:colOff>
      <xdr:row>3</xdr:row>
      <xdr:rowOff>85725</xdr:rowOff>
    </xdr:from>
    <xdr:to>
      <xdr:col>14</xdr:col>
      <xdr:colOff>361950</xdr:colOff>
      <xdr:row>4</xdr:row>
      <xdr:rowOff>381000</xdr:rowOff>
    </xdr:to>
    <xdr:grpSp>
      <xdr:nvGrpSpPr>
        <xdr:cNvPr id="13" name="12 Grupo"/>
        <xdr:cNvGrpSpPr/>
      </xdr:nvGrpSpPr>
      <xdr:grpSpPr>
        <a:xfrm>
          <a:off x="7515225" y="590550"/>
          <a:ext cx="4457700" cy="457200"/>
          <a:chOff x="13478934" y="702735"/>
          <a:chExt cx="4605865" cy="318065"/>
        </a:xfrm>
      </xdr:grpSpPr>
      <xdr:grpSp>
        <xdr:nvGrpSpPr>
          <xdr:cNvPr id="14" name="13 Grupo"/>
          <xdr:cNvGrpSpPr/>
        </xdr:nvGrpSpPr>
        <xdr:grpSpPr>
          <a:xfrm>
            <a:off x="13478934" y="702735"/>
            <a:ext cx="3127382" cy="309636"/>
            <a:chOff x="22904027" y="787400"/>
            <a:chExt cx="3707559" cy="309602"/>
          </a:xfrm>
        </xdr:grpSpPr>
        <xdr:sp macro="" textlink="">
          <xdr:nvSpPr>
            <xdr:cNvPr id="18" name="17 Pentágono">
              <a:hlinkClick r:id="rId1"/>
            </xdr:cNvPr>
            <xdr:cNvSpPr>
              <a:spLocks/>
            </xdr:cNvSpPr>
          </xdr:nvSpPr>
          <xdr:spPr>
            <a:xfrm>
              <a:off x="22904027" y="787400"/>
              <a:ext cx="1920516" cy="309602"/>
            </a:xfrm>
            <a:prstGeom prst="homePlate">
              <a:avLst/>
            </a:prstGeom>
            <a:solidFill>
              <a:srgbClr val="96B3D7"/>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0" cap="none" spc="0">
                  <a:ln>
                    <a:noFill/>
                  </a:ln>
                  <a:solidFill>
                    <a:schemeClr val="tx1"/>
                  </a:solidFill>
                  <a:effectLst/>
                  <a:latin typeface="Arial" panose="020B0604020202020204" pitchFamily="34" charset="0"/>
                  <a:cs typeface="Arial" panose="020B0604020202020204" pitchFamily="34" charset="0"/>
                </a:rPr>
                <a:t>InfoBase</a:t>
              </a:r>
              <a:r>
                <a:rPr lang="en-GB" sz="800" b="0" cap="none" spc="0" baseline="0">
                  <a:ln>
                    <a:noFill/>
                  </a:ln>
                  <a:solidFill>
                    <a:schemeClr val="tx1"/>
                  </a:solidFill>
                  <a:effectLst/>
                  <a:latin typeface="Arial" panose="020B0604020202020204" pitchFamily="34" charset="0"/>
                  <a:cs typeface="Arial" panose="020B0604020202020204" pitchFamily="34" charset="0"/>
                </a:rPr>
                <a:t> 1A3d</a:t>
              </a: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19" name="18 Cheurón"/>
            <xdr:cNvSpPr/>
          </xdr:nvSpPr>
          <xdr:spPr>
            <a:xfrm>
              <a:off x="24691070" y="787400"/>
              <a:ext cx="1920516" cy="309602"/>
            </a:xfrm>
            <a:prstGeom prst="chevron">
              <a:avLst/>
            </a:prstGeom>
            <a:solidFill>
              <a:srgbClr val="2E75B6"/>
            </a:solidFill>
            <a:ln>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800" b="1">
                  <a:solidFill>
                    <a:schemeClr val="bg1"/>
                  </a:solidFill>
                  <a:latin typeface="Arial" panose="020B0604020202020204" pitchFamily="34" charset="0"/>
                  <a:cs typeface="Arial" panose="020B0604020202020204" pitchFamily="34" charset="0"/>
                </a:rPr>
                <a:t>InfoProc</a:t>
              </a:r>
              <a:r>
                <a:rPr lang="en-GB" sz="800" b="1" baseline="0">
                  <a:solidFill>
                    <a:schemeClr val="bg1"/>
                  </a:solidFill>
                  <a:latin typeface="Arial" panose="020B0604020202020204" pitchFamily="34" charset="0"/>
                  <a:cs typeface="Arial" panose="020B0604020202020204" pitchFamily="34" charset="0"/>
                </a:rPr>
                <a:t> 1A3d</a:t>
              </a:r>
              <a:endParaRPr lang="en-GB" sz="800" b="1">
                <a:solidFill>
                  <a:schemeClr val="bg1"/>
                </a:solidFill>
                <a:latin typeface="Arial" panose="020B0604020202020204" pitchFamily="34" charset="0"/>
                <a:cs typeface="Arial" panose="020B0604020202020204" pitchFamily="34" charset="0"/>
              </a:endParaRPr>
            </a:p>
          </xdr:txBody>
        </xdr:sp>
      </xdr:grpSp>
      <xdr:grpSp>
        <xdr:nvGrpSpPr>
          <xdr:cNvPr id="15" name="14 Grupo"/>
          <xdr:cNvGrpSpPr/>
        </xdr:nvGrpSpPr>
        <xdr:grpSpPr>
          <a:xfrm>
            <a:off x="16493473" y="711164"/>
            <a:ext cx="1591326" cy="309636"/>
            <a:chOff x="16704733" y="1938867"/>
            <a:chExt cx="1620000" cy="309599"/>
          </a:xfrm>
        </xdr:grpSpPr>
        <xdr:sp macro="" textlink="">
          <xdr:nvSpPr>
            <xdr:cNvPr id="16" name="15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17" name="16 Cheurón">
              <a:hlinkClick r:id="rId2"/>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1A3d</a:t>
              </a:r>
              <a:endParaRPr lang="en-GB" sz="800">
                <a:solidFill>
                  <a:schemeClr val="tx1"/>
                </a:solidFill>
                <a:latin typeface="Arial" panose="020B0604020202020204" pitchFamily="34" charset="0"/>
                <a:cs typeface="Arial" panose="020B0604020202020204" pitchFamily="34" charset="0"/>
              </a:endParaRPr>
            </a:p>
          </xdr:txBody>
        </xdr:sp>
      </xdr:grpSp>
    </xdr:grpSp>
    <xdr:clientData/>
  </xdr:twoCellAnchor>
  <xdr:twoCellAnchor>
    <xdr:from>
      <xdr:col>8</xdr:col>
      <xdr:colOff>638175</xdr:colOff>
      <xdr:row>5</xdr:row>
      <xdr:rowOff>95250</xdr:rowOff>
    </xdr:from>
    <xdr:to>
      <xdr:col>11</xdr:col>
      <xdr:colOff>228600</xdr:colOff>
      <xdr:row>10</xdr:row>
      <xdr:rowOff>9525</xdr:rowOff>
    </xdr:to>
    <xdr:grpSp>
      <xdr:nvGrpSpPr>
        <xdr:cNvPr id="20" name="Grupo 19"/>
        <xdr:cNvGrpSpPr/>
      </xdr:nvGrpSpPr>
      <xdr:grpSpPr>
        <a:xfrm>
          <a:off x="7620000" y="1219200"/>
          <a:ext cx="1905000" cy="723900"/>
          <a:chOff x="12934950" y="1142999"/>
          <a:chExt cx="1934518" cy="752476"/>
        </a:xfrm>
      </xdr:grpSpPr>
      <xdr:pic>
        <xdr:nvPicPr>
          <xdr:cNvPr id="21" name="Imagen 20" descr="https://cl.igdigital.com/wp-content/uploads/2015/03/Peligro.jpg"/>
          <xdr:cNvPicPr preferRelativeResize="1">
            <a:picLocks noChangeAspect="1"/>
          </xdr:cNvPicPr>
        </xdr:nvPicPr>
        <xdr:blipFill>
          <a:blip r:embed="rId3">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22" name="CuadroTexto 21"/>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47625</xdr:rowOff>
    </xdr:from>
    <xdr:to>
      <xdr:col>10</xdr:col>
      <xdr:colOff>685800</xdr:colOff>
      <xdr:row>6</xdr:row>
      <xdr:rowOff>152400</xdr:rowOff>
    </xdr:to>
    <xdr:grpSp>
      <xdr:nvGrpSpPr>
        <xdr:cNvPr id="20" name="19 Grupo"/>
        <xdr:cNvGrpSpPr/>
      </xdr:nvGrpSpPr>
      <xdr:grpSpPr>
        <a:xfrm>
          <a:off x="4448175" y="714375"/>
          <a:ext cx="4486275" cy="428625"/>
          <a:chOff x="13478934" y="702735"/>
          <a:chExt cx="4605865" cy="318065"/>
        </a:xfrm>
      </xdr:grpSpPr>
      <xdr:grpSp>
        <xdr:nvGrpSpPr>
          <xdr:cNvPr id="21" name="20 Grupo"/>
          <xdr:cNvGrpSpPr/>
        </xdr:nvGrpSpPr>
        <xdr:grpSpPr>
          <a:xfrm>
            <a:off x="13478934" y="702735"/>
            <a:ext cx="3127382" cy="309636"/>
            <a:chOff x="22904027" y="787400"/>
            <a:chExt cx="3707559" cy="309602"/>
          </a:xfrm>
        </xdr:grpSpPr>
        <xdr:sp macro="" textlink="">
          <xdr:nvSpPr>
            <xdr:cNvPr id="25" name="24 Pentágono">
              <a:hlinkClick r:id="rId1"/>
            </xdr:cNvPr>
            <xdr:cNvSpPr>
              <a:spLocks/>
            </xdr:cNvSpPr>
          </xdr:nvSpPr>
          <xdr:spPr>
            <a:xfrm>
              <a:off x="22904027" y="787400"/>
              <a:ext cx="1920516" cy="309602"/>
            </a:xfrm>
            <a:prstGeom prst="homePlate">
              <a:avLst/>
            </a:prstGeom>
            <a:solidFill>
              <a:srgbClr val="96B3D7"/>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0" cap="none" spc="0">
                  <a:ln>
                    <a:noFill/>
                  </a:ln>
                  <a:solidFill>
                    <a:schemeClr val="tx1"/>
                  </a:solidFill>
                  <a:effectLst/>
                  <a:latin typeface="Arial" panose="020B0604020202020204" pitchFamily="34" charset="0"/>
                  <a:cs typeface="Arial" panose="020B0604020202020204" pitchFamily="34" charset="0"/>
                </a:rPr>
                <a:t>InfoBase</a:t>
              </a:r>
              <a:r>
                <a:rPr lang="en-GB" sz="800" b="0" cap="none" spc="0" baseline="0">
                  <a:ln>
                    <a:noFill/>
                  </a:ln>
                  <a:solidFill>
                    <a:schemeClr val="tx1"/>
                  </a:solidFill>
                  <a:effectLst/>
                  <a:latin typeface="Arial" panose="020B0604020202020204" pitchFamily="34" charset="0"/>
                  <a:cs typeface="Arial" panose="020B0604020202020204" pitchFamily="34" charset="0"/>
                </a:rPr>
                <a:t> 1A3e</a:t>
              </a: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26" name="25 Cheurón"/>
            <xdr:cNvSpPr/>
          </xdr:nvSpPr>
          <xdr:spPr>
            <a:xfrm>
              <a:off x="24691070" y="787400"/>
              <a:ext cx="1920516" cy="309602"/>
            </a:xfrm>
            <a:prstGeom prst="chevron">
              <a:avLst/>
            </a:prstGeom>
            <a:solidFill>
              <a:srgbClr val="2E75B6"/>
            </a:solidFill>
            <a:ln>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800" b="1">
                  <a:solidFill>
                    <a:schemeClr val="bg1"/>
                  </a:solidFill>
                  <a:latin typeface="Arial" panose="020B0604020202020204" pitchFamily="34" charset="0"/>
                  <a:cs typeface="Arial" panose="020B0604020202020204" pitchFamily="34" charset="0"/>
                </a:rPr>
                <a:t>InfoProc</a:t>
              </a:r>
              <a:r>
                <a:rPr lang="en-GB" sz="800" b="1" baseline="0">
                  <a:solidFill>
                    <a:schemeClr val="bg1"/>
                  </a:solidFill>
                  <a:latin typeface="Arial" panose="020B0604020202020204" pitchFamily="34" charset="0"/>
                  <a:cs typeface="Arial" panose="020B0604020202020204" pitchFamily="34" charset="0"/>
                </a:rPr>
                <a:t> 1A3e</a:t>
              </a:r>
              <a:endParaRPr lang="en-GB" sz="800" b="1">
                <a:solidFill>
                  <a:schemeClr val="bg1"/>
                </a:solidFill>
                <a:latin typeface="Arial" panose="020B0604020202020204" pitchFamily="34" charset="0"/>
                <a:cs typeface="Arial" panose="020B0604020202020204" pitchFamily="34" charset="0"/>
              </a:endParaRPr>
            </a:p>
          </xdr:txBody>
        </xdr:sp>
      </xdr:grpSp>
      <xdr:grpSp>
        <xdr:nvGrpSpPr>
          <xdr:cNvPr id="22" name="21 Grupo"/>
          <xdr:cNvGrpSpPr/>
        </xdr:nvGrpSpPr>
        <xdr:grpSpPr>
          <a:xfrm>
            <a:off x="16493473" y="711164"/>
            <a:ext cx="1591326" cy="309636"/>
            <a:chOff x="16704733" y="1938867"/>
            <a:chExt cx="1620000" cy="309599"/>
          </a:xfrm>
        </xdr:grpSpPr>
        <xdr:sp macro="" textlink="">
          <xdr:nvSpPr>
            <xdr:cNvPr id="23" name="22 Datos almacenados">
              <a:hlinkClick r:id="rId2"/>
            </xdr:cNvPr>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4" name="23 Cheurón">
              <a:hlinkClick r:id="rId3"/>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1A3e</a:t>
              </a:r>
              <a:endParaRPr lang="en-GB" sz="800">
                <a:solidFill>
                  <a:schemeClr val="tx1"/>
                </a:solidFill>
                <a:latin typeface="Arial" panose="020B0604020202020204" pitchFamily="34" charset="0"/>
                <a:cs typeface="Arial" panose="020B0604020202020204" pitchFamily="34" charset="0"/>
              </a:endParaRPr>
            </a:p>
          </xdr:txBody>
        </xdr:sp>
      </xdr:grpSp>
    </xdr:grpSp>
    <xdr:clientData/>
  </xdr:twoCellAnchor>
  <xdr:twoCellAnchor>
    <xdr:from>
      <xdr:col>4</xdr:col>
      <xdr:colOff>38100</xdr:colOff>
      <xdr:row>13</xdr:row>
      <xdr:rowOff>19050</xdr:rowOff>
    </xdr:from>
    <xdr:to>
      <xdr:col>4</xdr:col>
      <xdr:colOff>180975</xdr:colOff>
      <xdr:row>13</xdr:row>
      <xdr:rowOff>152400</xdr:rowOff>
    </xdr:to>
    <xdr:sp macro="" textlink="">
      <xdr:nvSpPr>
        <xdr:cNvPr id="27" name="26 Flecha derecha"/>
        <xdr:cNvSpPr/>
      </xdr:nvSpPr>
      <xdr:spPr>
        <a:xfrm rot="10800000">
          <a:off x="3657600" y="2143125"/>
          <a:ext cx="142875" cy="13335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5</xdr:col>
      <xdr:colOff>123825</xdr:colOff>
      <xdr:row>8</xdr:row>
      <xdr:rowOff>0</xdr:rowOff>
    </xdr:from>
    <xdr:to>
      <xdr:col>7</xdr:col>
      <xdr:colOff>495300</xdr:colOff>
      <xdr:row>12</xdr:row>
      <xdr:rowOff>19050</xdr:rowOff>
    </xdr:to>
    <xdr:grpSp>
      <xdr:nvGrpSpPr>
        <xdr:cNvPr id="10" name="Grupo 9"/>
        <xdr:cNvGrpSpPr/>
      </xdr:nvGrpSpPr>
      <xdr:grpSpPr>
        <a:xfrm>
          <a:off x="4514850" y="1314450"/>
          <a:ext cx="1914525" cy="666750"/>
          <a:chOff x="12934950" y="1142999"/>
          <a:chExt cx="1934518" cy="752476"/>
        </a:xfrm>
      </xdr:grpSpPr>
      <xdr:pic>
        <xdr:nvPicPr>
          <xdr:cNvPr id="11" name="Imagen 10" descr="https://cl.igdigital.com/wp-content/uploads/2015/03/Peligro.jpg"/>
          <xdr:cNvPicPr preferRelativeResize="1">
            <a:picLocks noChangeAspect="1"/>
          </xdr:cNvPicPr>
        </xdr:nvPicPr>
        <xdr:blipFill>
          <a:blip r:embed="rId4">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2" name="CuadroTexto 11"/>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4</xdr:row>
      <xdr:rowOff>28575</xdr:rowOff>
    </xdr:from>
    <xdr:to>
      <xdr:col>16</xdr:col>
      <xdr:colOff>752475</xdr:colOff>
      <xdr:row>6</xdr:row>
      <xdr:rowOff>47625</xdr:rowOff>
    </xdr:to>
    <xdr:grpSp>
      <xdr:nvGrpSpPr>
        <xdr:cNvPr id="23" name="22 Grupo"/>
        <xdr:cNvGrpSpPr/>
      </xdr:nvGrpSpPr>
      <xdr:grpSpPr>
        <a:xfrm>
          <a:off x="11306175" y="704850"/>
          <a:ext cx="1543050" cy="342900"/>
          <a:chOff x="16704733" y="1938867"/>
          <a:chExt cx="1620000" cy="309599"/>
        </a:xfrm>
      </xdr:grpSpPr>
      <xdr:sp macro="" textlink="">
        <xdr:nvSpPr>
          <xdr:cNvPr id="26" name="25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7" name="26 Cheurón">
            <a:hlinkClick r:id="rId1"/>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F.E GL 2006 - 1A3b</a:t>
            </a:r>
          </a:p>
        </xdr:txBody>
      </xdr:sp>
    </xdr:grpSp>
    <xdr:clientData/>
  </xdr:twoCellAnchor>
  <xdr:twoCellAnchor>
    <xdr:from>
      <xdr:col>14</xdr:col>
      <xdr:colOff>733425</xdr:colOff>
      <xdr:row>6</xdr:row>
      <xdr:rowOff>57150</xdr:rowOff>
    </xdr:from>
    <xdr:to>
      <xdr:col>16</xdr:col>
      <xdr:colOff>752475</xdr:colOff>
      <xdr:row>8</xdr:row>
      <xdr:rowOff>85725</xdr:rowOff>
    </xdr:to>
    <xdr:grpSp>
      <xdr:nvGrpSpPr>
        <xdr:cNvPr id="4" name="3 Grupo"/>
        <xdr:cNvGrpSpPr/>
      </xdr:nvGrpSpPr>
      <xdr:grpSpPr>
        <a:xfrm>
          <a:off x="11306175" y="1057275"/>
          <a:ext cx="1543050" cy="352425"/>
          <a:chOff x="13326534" y="2023533"/>
          <a:chExt cx="1591733" cy="309599"/>
        </a:xfrm>
      </xdr:grpSpPr>
      <xdr:sp macro="" textlink="">
        <xdr:nvSpPr>
          <xdr:cNvPr id="32" name="31 Datos almacenados"/>
          <xdr:cNvSpPr/>
        </xdr:nvSpPr>
        <xdr:spPr>
          <a:xfrm rot="10800000">
            <a:off x="13395376" y="2027093"/>
            <a:ext cx="1522891"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33" name="32 Cheurón">
            <a:hlinkClick r:id="rId2"/>
          </xdr:cNvPr>
          <xdr:cNvSpPr/>
        </xdr:nvSpPr>
        <xdr:spPr>
          <a:xfrm>
            <a:off x="13326534" y="2023533"/>
            <a:ext cx="1522891"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F.E GL 2006 - 1A3c</a:t>
            </a:r>
          </a:p>
        </xdr:txBody>
      </xdr:sp>
    </xdr:grpSp>
    <xdr:clientData/>
  </xdr:twoCellAnchor>
  <xdr:twoCellAnchor>
    <xdr:from>
      <xdr:col>14</xdr:col>
      <xdr:colOff>742950</xdr:colOff>
      <xdr:row>8</xdr:row>
      <xdr:rowOff>95250</xdr:rowOff>
    </xdr:from>
    <xdr:to>
      <xdr:col>16</xdr:col>
      <xdr:colOff>762000</xdr:colOff>
      <xdr:row>10</xdr:row>
      <xdr:rowOff>123825</xdr:rowOff>
    </xdr:to>
    <xdr:grpSp>
      <xdr:nvGrpSpPr>
        <xdr:cNvPr id="3" name="2 Grupo"/>
        <xdr:cNvGrpSpPr/>
      </xdr:nvGrpSpPr>
      <xdr:grpSpPr>
        <a:xfrm>
          <a:off x="11315700" y="1419225"/>
          <a:ext cx="1543050" cy="352425"/>
          <a:chOff x="13334999" y="2348866"/>
          <a:chExt cx="1600200" cy="310844"/>
        </a:xfrm>
      </xdr:grpSpPr>
      <xdr:sp macro="" textlink="">
        <xdr:nvSpPr>
          <xdr:cNvPr id="34" name="33 Datos almacenados"/>
          <xdr:cNvSpPr/>
        </xdr:nvSpPr>
        <xdr:spPr>
          <a:xfrm rot="10800000">
            <a:off x="13412209" y="2348866"/>
            <a:ext cx="1522990" cy="306026"/>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35" name="34 Cheurón">
            <a:hlinkClick r:id="rId3"/>
          </xdr:cNvPr>
          <xdr:cNvSpPr/>
        </xdr:nvSpPr>
        <xdr:spPr>
          <a:xfrm>
            <a:off x="13334999" y="2353762"/>
            <a:ext cx="1522990" cy="305948"/>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F.E GL 2006 - 1A3d</a:t>
            </a:r>
          </a:p>
        </xdr:txBody>
      </xdr:sp>
    </xdr:grpSp>
    <xdr:clientData/>
  </xdr:twoCellAnchor>
  <xdr:twoCellAnchor>
    <xdr:from>
      <xdr:col>12</xdr:col>
      <xdr:colOff>466725</xdr:colOff>
      <xdr:row>4</xdr:row>
      <xdr:rowOff>38100</xdr:rowOff>
    </xdr:from>
    <xdr:to>
      <xdr:col>15</xdr:col>
      <xdr:colOff>38100</xdr:colOff>
      <xdr:row>12</xdr:row>
      <xdr:rowOff>66675</xdr:rowOff>
    </xdr:to>
    <xdr:grpSp>
      <xdr:nvGrpSpPr>
        <xdr:cNvPr id="6" name="5 Grupo"/>
        <xdr:cNvGrpSpPr/>
      </xdr:nvGrpSpPr>
      <xdr:grpSpPr>
        <a:xfrm>
          <a:off x="9810750" y="714375"/>
          <a:ext cx="1562100" cy="1323975"/>
          <a:chOff x="10117667" y="668866"/>
          <a:chExt cx="1620001" cy="1238851"/>
        </a:xfrm>
        <a:effectLst>
          <a:glow rad="63500">
            <a:srgbClr val="FFC000"/>
          </a:glow>
        </a:effectLst>
      </xdr:grpSpPr>
      <xdr:sp macro="" textlink="">
        <xdr:nvSpPr>
          <xdr:cNvPr id="28" name="27 Pentágono"/>
          <xdr:cNvSpPr>
            <a:spLocks/>
          </xdr:cNvSpPr>
        </xdr:nvSpPr>
        <xdr:spPr>
          <a:xfrm>
            <a:off x="10117667" y="668866"/>
            <a:ext cx="1620001" cy="309713"/>
          </a:xfrm>
          <a:prstGeom prst="homePlate">
            <a:avLst/>
          </a:prstGeom>
          <a:solidFill>
            <a:srgbClr val="548235"/>
          </a:solidFill>
          <a:ln w="28575">
            <a:noFill/>
          </a:ln>
          <a:effectLst>
            <a:glow rad="12700">
              <a:schemeClr val="accent1"/>
            </a:glo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30" name="29 Pentágono"/>
          <xdr:cNvSpPr>
            <a:spLocks/>
          </xdr:cNvSpPr>
        </xdr:nvSpPr>
        <xdr:spPr>
          <a:xfrm>
            <a:off x="10117667" y="981986"/>
            <a:ext cx="1620001" cy="309713"/>
          </a:xfrm>
          <a:prstGeom prst="homePlate">
            <a:avLst/>
          </a:prstGeom>
          <a:solidFill>
            <a:srgbClr val="548235"/>
          </a:solidFill>
          <a:ln w="28575">
            <a:noFill/>
          </a:ln>
          <a:effectLst>
            <a:glow rad="12700">
              <a:schemeClr val="accent1"/>
            </a:glo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31" name="30 Pentágono"/>
          <xdr:cNvSpPr>
            <a:spLocks/>
          </xdr:cNvSpPr>
        </xdr:nvSpPr>
        <xdr:spPr>
          <a:xfrm>
            <a:off x="10117667" y="1284885"/>
            <a:ext cx="1620001" cy="309713"/>
          </a:xfrm>
          <a:prstGeom prst="homePlate">
            <a:avLst/>
          </a:prstGeom>
          <a:solidFill>
            <a:srgbClr val="548235"/>
          </a:solidFill>
          <a:ln w="28575">
            <a:noFill/>
          </a:ln>
          <a:effectLst>
            <a:glow rad="12700">
              <a:schemeClr val="accent1"/>
            </a:glo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17" name="16 Pentágono"/>
          <xdr:cNvSpPr>
            <a:spLocks/>
          </xdr:cNvSpPr>
        </xdr:nvSpPr>
        <xdr:spPr>
          <a:xfrm>
            <a:off x="10117667" y="1598004"/>
            <a:ext cx="1620001" cy="309713"/>
          </a:xfrm>
          <a:prstGeom prst="homePlate">
            <a:avLst/>
          </a:prstGeom>
          <a:solidFill>
            <a:srgbClr val="548235"/>
          </a:solidFill>
          <a:ln w="28575">
            <a:noFill/>
          </a:ln>
          <a:effectLst>
            <a:glow rad="12700">
              <a:schemeClr val="accent1"/>
            </a:glo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grpSp>
    <xdr:clientData/>
  </xdr:twoCellAnchor>
  <xdr:twoCellAnchor>
    <xdr:from>
      <xdr:col>13</xdr:col>
      <xdr:colOff>171450</xdr:colOff>
      <xdr:row>5</xdr:row>
      <xdr:rowOff>133350</xdr:rowOff>
    </xdr:from>
    <xdr:to>
      <xdr:col>14</xdr:col>
      <xdr:colOff>504825</xdr:colOff>
      <xdr:row>10</xdr:row>
      <xdr:rowOff>38100</xdr:rowOff>
    </xdr:to>
    <xdr:sp macro="" textlink="">
      <xdr:nvSpPr>
        <xdr:cNvPr id="5" name="4 Rectángulo"/>
        <xdr:cNvSpPr/>
      </xdr:nvSpPr>
      <xdr:spPr>
        <a:xfrm>
          <a:off x="9982200" y="971550"/>
          <a:ext cx="1095375"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b="1">
              <a:solidFill>
                <a:schemeClr val="bg1"/>
              </a:solidFill>
              <a:effectLst/>
              <a:latin typeface="Arial" panose="020B0604020202020204" pitchFamily="34" charset="0"/>
              <a:ea typeface="+mn-ea"/>
              <a:cs typeface="Arial" panose="020B0604020202020204" pitchFamily="34" charset="0"/>
            </a:rPr>
            <a:t>Características Combustibles</a:t>
          </a:r>
          <a:endParaRPr lang="es-PE" sz="800" b="1">
            <a:solidFill>
              <a:schemeClr val="bg1"/>
            </a:solidFill>
            <a:effectLst/>
            <a:latin typeface="Arial" panose="020B0604020202020204" pitchFamily="34" charset="0"/>
            <a:cs typeface="Arial" panose="020B0604020202020204" pitchFamily="34" charset="0"/>
          </a:endParaRPr>
        </a:p>
        <a:p>
          <a:pPr algn="ctr"/>
          <a:endParaRPr lang="es-PE" sz="800" b="1">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14</xdr:col>
      <xdr:colOff>752475</xdr:colOff>
      <xdr:row>10</xdr:row>
      <xdr:rowOff>133350</xdr:rowOff>
    </xdr:from>
    <xdr:to>
      <xdr:col>16</xdr:col>
      <xdr:colOff>762000</xdr:colOff>
      <xdr:row>12</xdr:row>
      <xdr:rowOff>104775</xdr:rowOff>
    </xdr:to>
    <xdr:grpSp>
      <xdr:nvGrpSpPr>
        <xdr:cNvPr id="19" name="18 Grupo">
          <a:hlinkClick r:id="rId4"/>
        </xdr:cNvPr>
        <xdr:cNvGrpSpPr/>
      </xdr:nvGrpSpPr>
      <xdr:grpSpPr>
        <a:xfrm>
          <a:off x="11325225" y="1781175"/>
          <a:ext cx="1533525" cy="295275"/>
          <a:chOff x="13334999" y="2348866"/>
          <a:chExt cx="1600200" cy="310844"/>
        </a:xfrm>
      </xdr:grpSpPr>
      <xdr:sp macro="" textlink="">
        <xdr:nvSpPr>
          <xdr:cNvPr id="20" name="19 Datos almacenados"/>
          <xdr:cNvSpPr/>
        </xdr:nvSpPr>
        <xdr:spPr>
          <a:xfrm rot="10800000">
            <a:off x="13412209" y="2348866"/>
            <a:ext cx="1522990" cy="306026"/>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1" name="20 Cheurón">
            <a:hlinkClick r:id="rId5"/>
          </xdr:cNvPr>
          <xdr:cNvSpPr/>
        </xdr:nvSpPr>
        <xdr:spPr>
          <a:xfrm>
            <a:off x="13334999" y="2353762"/>
            <a:ext cx="1522990" cy="305948"/>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F.E GL 2006 - 1A3e</a:t>
            </a:r>
          </a:p>
        </xdr:txBody>
      </xdr:sp>
    </xdr:grpSp>
    <xdr:clientData/>
  </xdr:twoCellAnchor>
  <xdr:twoCellAnchor>
    <xdr:from>
      <xdr:col>13</xdr:col>
      <xdr:colOff>581025</xdr:colOff>
      <xdr:row>14</xdr:row>
      <xdr:rowOff>104775</xdr:rowOff>
    </xdr:from>
    <xdr:to>
      <xdr:col>16</xdr:col>
      <xdr:colOff>209550</xdr:colOff>
      <xdr:row>19</xdr:row>
      <xdr:rowOff>9525</xdr:rowOff>
    </xdr:to>
    <xdr:grpSp>
      <xdr:nvGrpSpPr>
        <xdr:cNvPr id="22" name="Grupo 21"/>
        <xdr:cNvGrpSpPr/>
      </xdr:nvGrpSpPr>
      <xdr:grpSpPr>
        <a:xfrm>
          <a:off x="10391775" y="2400300"/>
          <a:ext cx="1914525" cy="714375"/>
          <a:chOff x="12934950" y="1142999"/>
          <a:chExt cx="1934518" cy="752476"/>
        </a:xfrm>
      </xdr:grpSpPr>
      <xdr:pic>
        <xdr:nvPicPr>
          <xdr:cNvPr id="24" name="Imagen 23" descr="https://cl.igdigital.com/wp-content/uploads/2015/03/Peligro.jpg"/>
          <xdr:cNvPicPr preferRelativeResize="1">
            <a:picLocks noChangeAspect="1"/>
          </xdr:cNvPicPr>
        </xdr:nvPicPr>
        <xdr:blipFill>
          <a:blip r:embed="rId6">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25" name="CuadroTexto 24"/>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781050</xdr:colOff>
      <xdr:row>4</xdr:row>
      <xdr:rowOff>76200</xdr:rowOff>
    </xdr:from>
    <xdr:to>
      <xdr:col>10</xdr:col>
      <xdr:colOff>647700</xdr:colOff>
      <xdr:row>13</xdr:row>
      <xdr:rowOff>104775</xdr:rowOff>
    </xdr:to>
    <xdr:grpSp>
      <xdr:nvGrpSpPr>
        <xdr:cNvPr id="44" name="43 Grupo"/>
        <xdr:cNvGrpSpPr/>
      </xdr:nvGrpSpPr>
      <xdr:grpSpPr>
        <a:xfrm>
          <a:off x="10639425" y="752475"/>
          <a:ext cx="3019425" cy="1666875"/>
          <a:chOff x="13123333" y="736600"/>
          <a:chExt cx="3098800" cy="1617133"/>
        </a:xfrm>
      </xdr:grpSpPr>
      <xdr:grpSp>
        <xdr:nvGrpSpPr>
          <xdr:cNvPr id="20" name="19 Grupo"/>
          <xdr:cNvGrpSpPr/>
        </xdr:nvGrpSpPr>
        <xdr:grpSpPr>
          <a:xfrm>
            <a:off x="14613081" y="736600"/>
            <a:ext cx="1592009" cy="309681"/>
            <a:chOff x="16704733" y="1938867"/>
            <a:chExt cx="1620000" cy="309599"/>
          </a:xfrm>
        </xdr:grpSpPr>
        <xdr:sp macro="" textlink="">
          <xdr:nvSpPr>
            <xdr:cNvPr id="31" name="30 Datos almacenados">
              <a:hlinkClick r:id="rId1"/>
            </xdr:cNvPr>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32" name="31 Cheurón">
              <a:hlinkClick r:id="rId2"/>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1A3a</a:t>
              </a:r>
            </a:p>
          </xdr:txBody>
        </xdr:sp>
      </xdr:grpSp>
      <xdr:grpSp>
        <xdr:nvGrpSpPr>
          <xdr:cNvPr id="22" name="21 Grupo"/>
          <xdr:cNvGrpSpPr/>
        </xdr:nvGrpSpPr>
        <xdr:grpSpPr>
          <a:xfrm>
            <a:off x="14605334" y="1058409"/>
            <a:ext cx="1592009" cy="309681"/>
            <a:chOff x="13326534" y="2023533"/>
            <a:chExt cx="1591733" cy="309599"/>
          </a:xfrm>
        </xdr:grpSpPr>
        <xdr:sp macro="" textlink="">
          <xdr:nvSpPr>
            <xdr:cNvPr id="26" name="25 Datos almacenados">
              <a:hlinkClick r:id="rId3"/>
            </xdr:cNvPr>
            <xdr:cNvSpPr/>
          </xdr:nvSpPr>
          <xdr:spPr>
            <a:xfrm rot="10800000">
              <a:off x="13395376" y="2027093"/>
              <a:ext cx="1522891"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7" name="26 Cheurón">
              <a:hlinkClick r:id="rId4"/>
            </xdr:cNvPr>
            <xdr:cNvSpPr/>
          </xdr:nvSpPr>
          <xdr:spPr>
            <a:xfrm>
              <a:off x="13326534" y="2023533"/>
              <a:ext cx="1522891"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1A3b</a:t>
              </a:r>
            </a:p>
          </xdr:txBody>
        </xdr:sp>
      </xdr:grpSp>
      <xdr:grpSp>
        <xdr:nvGrpSpPr>
          <xdr:cNvPr id="23" name="22 Grupo"/>
          <xdr:cNvGrpSpPr/>
        </xdr:nvGrpSpPr>
        <xdr:grpSpPr>
          <a:xfrm>
            <a:off x="14613081" y="1383857"/>
            <a:ext cx="1600530" cy="310894"/>
            <a:chOff x="13334999" y="2348866"/>
            <a:chExt cx="1600200" cy="310844"/>
          </a:xfrm>
        </xdr:grpSpPr>
        <xdr:sp macro="" textlink="">
          <xdr:nvSpPr>
            <xdr:cNvPr id="24" name="23 Datos almacenados">
              <a:hlinkClick r:id="rId5"/>
            </xdr:cNvPr>
            <xdr:cNvSpPr/>
          </xdr:nvSpPr>
          <xdr:spPr>
            <a:xfrm rot="10800000">
              <a:off x="13412209" y="2348866"/>
              <a:ext cx="1522990" cy="306026"/>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5" name="24 Cheurón">
              <a:hlinkClick r:id="rId6"/>
            </xdr:cNvPr>
            <xdr:cNvSpPr/>
          </xdr:nvSpPr>
          <xdr:spPr>
            <a:xfrm>
              <a:off x="13334999" y="2353762"/>
              <a:ext cx="1522990" cy="305948"/>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1A3c</a:t>
              </a:r>
            </a:p>
          </xdr:txBody>
        </xdr:sp>
      </xdr:grpSp>
      <xdr:grpSp>
        <xdr:nvGrpSpPr>
          <xdr:cNvPr id="36" name="35 Grupo"/>
          <xdr:cNvGrpSpPr/>
        </xdr:nvGrpSpPr>
        <xdr:grpSpPr>
          <a:xfrm>
            <a:off x="14630125" y="1701624"/>
            <a:ext cx="1592009" cy="309681"/>
            <a:chOff x="13326534" y="2023533"/>
            <a:chExt cx="1591733" cy="309599"/>
          </a:xfrm>
        </xdr:grpSpPr>
        <xdr:sp macro="" textlink="">
          <xdr:nvSpPr>
            <xdr:cNvPr id="37" name="36 Datos almacenados">
              <a:hlinkClick r:id="rId7"/>
            </xdr:cNvPr>
            <xdr:cNvSpPr/>
          </xdr:nvSpPr>
          <xdr:spPr>
            <a:xfrm rot="10800000">
              <a:off x="13395376" y="2027093"/>
              <a:ext cx="1522891"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38" name="37 Cheurón">
              <a:hlinkClick r:id="rId8"/>
            </xdr:cNvPr>
            <xdr:cNvSpPr/>
          </xdr:nvSpPr>
          <xdr:spPr>
            <a:xfrm>
              <a:off x="13326534" y="2023533"/>
              <a:ext cx="1522891"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1A3d</a:t>
              </a:r>
            </a:p>
          </xdr:txBody>
        </xdr:sp>
      </xdr:grpSp>
      <xdr:grpSp>
        <xdr:nvGrpSpPr>
          <xdr:cNvPr id="39" name="38 Grupo"/>
          <xdr:cNvGrpSpPr/>
        </xdr:nvGrpSpPr>
        <xdr:grpSpPr>
          <a:xfrm>
            <a:off x="14621603" y="2023434"/>
            <a:ext cx="1592009" cy="309681"/>
            <a:chOff x="13326534" y="2023533"/>
            <a:chExt cx="1591733" cy="309599"/>
          </a:xfrm>
        </xdr:grpSpPr>
        <xdr:sp macro="" textlink="">
          <xdr:nvSpPr>
            <xdr:cNvPr id="40" name="39 Datos almacenados">
              <a:hlinkClick r:id="rId9"/>
            </xdr:cNvPr>
            <xdr:cNvSpPr/>
          </xdr:nvSpPr>
          <xdr:spPr>
            <a:xfrm rot="10800000">
              <a:off x="13395376" y="2027093"/>
              <a:ext cx="1522891"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41" name="40 Cheurón">
              <a:hlinkClick r:id="rId10"/>
            </xdr:cNvPr>
            <xdr:cNvSpPr/>
          </xdr:nvSpPr>
          <xdr:spPr>
            <a:xfrm>
              <a:off x="13326534" y="2023533"/>
              <a:ext cx="1522891"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1A3e</a:t>
              </a:r>
            </a:p>
          </xdr:txBody>
        </xdr:sp>
      </xdr:grpSp>
      <xdr:grpSp>
        <xdr:nvGrpSpPr>
          <xdr:cNvPr id="43" name="42 Grupo"/>
          <xdr:cNvGrpSpPr/>
        </xdr:nvGrpSpPr>
        <xdr:grpSpPr>
          <a:xfrm>
            <a:off x="13123333" y="747111"/>
            <a:ext cx="1619898" cy="1606622"/>
            <a:chOff x="13123333" y="747143"/>
            <a:chExt cx="1620002" cy="1606590"/>
          </a:xfrm>
          <a:effectLst>
            <a:glow rad="50800">
              <a:srgbClr val="FFC000"/>
            </a:glow>
          </a:effectLst>
        </xdr:grpSpPr>
        <xdr:sp macro="" textlink="">
          <xdr:nvSpPr>
            <xdr:cNvPr id="28" name="27 Pentágono"/>
            <xdr:cNvSpPr>
              <a:spLocks/>
            </xdr:cNvSpPr>
          </xdr:nvSpPr>
          <xdr:spPr>
            <a:xfrm>
              <a:off x="13123333" y="747143"/>
              <a:ext cx="1620002" cy="309670"/>
            </a:xfrm>
            <a:prstGeom prst="homePlate">
              <a:avLst/>
            </a:prstGeom>
            <a:solidFill>
              <a:srgbClr val="548235"/>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29" name="28 Pentágono"/>
            <xdr:cNvSpPr>
              <a:spLocks/>
            </xdr:cNvSpPr>
          </xdr:nvSpPr>
          <xdr:spPr>
            <a:xfrm>
              <a:off x="13123333" y="1060428"/>
              <a:ext cx="1620002" cy="309670"/>
            </a:xfrm>
            <a:prstGeom prst="homePlate">
              <a:avLst/>
            </a:prstGeom>
            <a:solidFill>
              <a:srgbClr val="548235"/>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30" name="29 Pentágono"/>
            <xdr:cNvSpPr>
              <a:spLocks/>
            </xdr:cNvSpPr>
          </xdr:nvSpPr>
          <xdr:spPr>
            <a:xfrm>
              <a:off x="13123333" y="1363270"/>
              <a:ext cx="1620002" cy="309670"/>
            </a:xfrm>
            <a:prstGeom prst="homePlate">
              <a:avLst/>
            </a:prstGeom>
            <a:solidFill>
              <a:srgbClr val="548235"/>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33" name="32 Pentágono"/>
            <xdr:cNvSpPr>
              <a:spLocks/>
            </xdr:cNvSpPr>
          </xdr:nvSpPr>
          <xdr:spPr>
            <a:xfrm>
              <a:off x="13123333" y="1676555"/>
              <a:ext cx="1620002" cy="309670"/>
            </a:xfrm>
            <a:prstGeom prst="homePlate">
              <a:avLst/>
            </a:prstGeom>
            <a:solidFill>
              <a:srgbClr val="548235"/>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34" name="33 Pentágono"/>
            <xdr:cNvSpPr>
              <a:spLocks/>
            </xdr:cNvSpPr>
          </xdr:nvSpPr>
          <xdr:spPr>
            <a:xfrm>
              <a:off x="13123333" y="1989840"/>
              <a:ext cx="1620002" cy="363893"/>
            </a:xfrm>
            <a:prstGeom prst="homePlate">
              <a:avLst/>
            </a:prstGeom>
            <a:solidFill>
              <a:srgbClr val="548235"/>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42" name="41 Rectángulo"/>
            <xdr:cNvSpPr/>
          </xdr:nvSpPr>
          <xdr:spPr>
            <a:xfrm>
              <a:off x="13335148" y="1295392"/>
              <a:ext cx="1066771" cy="54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1">
                  <a:solidFill>
                    <a:schemeClr val="lt1"/>
                  </a:solidFill>
                  <a:effectLst/>
                  <a:latin typeface="Arial" panose="020B0604020202020204" pitchFamily="34" charset="0"/>
                  <a:ea typeface="+mn-ea"/>
                  <a:cs typeface="Arial" panose="020B0604020202020204" pitchFamily="34" charset="0"/>
                </a:rPr>
                <a:t>Propiedades</a:t>
              </a:r>
              <a:r>
                <a:rPr lang="en-GB" sz="800" b="1" baseline="0">
                  <a:solidFill>
                    <a:schemeClr val="lt1"/>
                  </a:solidFill>
                  <a:effectLst/>
                  <a:latin typeface="Arial" panose="020B0604020202020204" pitchFamily="34" charset="0"/>
                  <a:ea typeface="+mn-ea"/>
                  <a:cs typeface="Arial" panose="020B0604020202020204" pitchFamily="34" charset="0"/>
                </a:rPr>
                <a:t> y Factores de conversión</a:t>
              </a:r>
              <a:endParaRPr lang="es-PE" sz="800" b="1">
                <a:effectLst/>
                <a:latin typeface="Arial" panose="020B0604020202020204" pitchFamily="34" charset="0"/>
                <a:cs typeface="Arial" panose="020B0604020202020204" pitchFamily="34" charset="0"/>
              </a:endParaRPr>
            </a:p>
            <a:p>
              <a:pPr algn="l"/>
              <a:endParaRPr lang="es-PE" sz="800" b="1">
                <a:effectLst/>
                <a:latin typeface="Arial" panose="020B0604020202020204" pitchFamily="34" charset="0"/>
                <a:cs typeface="Arial" panose="020B0604020202020204" pitchFamily="34" charset="0"/>
              </a:endParaRPr>
            </a:p>
          </xdr:txBody>
        </xdr:sp>
      </xdr:grpSp>
    </xdr:grpSp>
    <xdr:clientData/>
  </xdr:twoCellAnchor>
  <xdr:twoCellAnchor>
    <xdr:from>
      <xdr:col>6</xdr:col>
      <xdr:colOff>781050</xdr:colOff>
      <xdr:row>15</xdr:row>
      <xdr:rowOff>9525</xdr:rowOff>
    </xdr:from>
    <xdr:to>
      <xdr:col>9</xdr:col>
      <xdr:colOff>9525</xdr:colOff>
      <xdr:row>19</xdr:row>
      <xdr:rowOff>9525</xdr:rowOff>
    </xdr:to>
    <xdr:grpSp>
      <xdr:nvGrpSpPr>
        <xdr:cNvPr id="35" name="Grupo 34"/>
        <xdr:cNvGrpSpPr/>
      </xdr:nvGrpSpPr>
      <xdr:grpSpPr>
        <a:xfrm>
          <a:off x="10639425" y="2667000"/>
          <a:ext cx="1914525" cy="676275"/>
          <a:chOff x="12934950" y="1142999"/>
          <a:chExt cx="1934518" cy="752476"/>
        </a:xfrm>
      </xdr:grpSpPr>
      <xdr:pic>
        <xdr:nvPicPr>
          <xdr:cNvPr id="45" name="Imagen 44" descr="https://cl.igdigital.com/wp-content/uploads/2015/03/Peligro.jpg"/>
          <xdr:cNvPicPr preferRelativeResize="1">
            <a:picLocks noChangeAspect="1"/>
          </xdr:cNvPicPr>
        </xdr:nvPicPr>
        <xdr:blipFill>
          <a:blip r:embed="rId11">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46" name="CuadroTexto 45"/>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114300</xdr:rowOff>
    </xdr:from>
    <xdr:to>
      <xdr:col>11</xdr:col>
      <xdr:colOff>342900</xdr:colOff>
      <xdr:row>5</xdr:row>
      <xdr:rowOff>95250</xdr:rowOff>
    </xdr:to>
    <xdr:sp macro="" textlink="">
      <xdr:nvSpPr>
        <xdr:cNvPr id="6" name="5 Rectángulo redondeado"/>
        <xdr:cNvSpPr/>
      </xdr:nvSpPr>
      <xdr:spPr>
        <a:xfrm>
          <a:off x="333375" y="466725"/>
          <a:ext cx="8420100" cy="466725"/>
        </a:xfrm>
        <a:prstGeom prst="roundRect">
          <a:avLst/>
        </a:prstGeom>
        <a:noFill/>
        <a:ln w="9525">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s-PE" sz="900">
              <a:solidFill>
                <a:schemeClr val="tx1"/>
              </a:solidFill>
              <a:latin typeface="Arial" panose="020B0604020202020204" pitchFamily="34" charset="0"/>
              <a:cs typeface="Arial" panose="020B0604020202020204" pitchFamily="34" charset="0"/>
            </a:rPr>
            <a:t>Los factores de emisión son de las Directrices 2006 del IPCC para inventarios nacionales (GL2006).</a:t>
          </a:r>
        </a:p>
        <a:p>
          <a:pPr algn="l"/>
          <a:r>
            <a:rPr lang="es-PE" sz="900">
              <a:solidFill>
                <a:schemeClr val="tx1"/>
              </a:solidFill>
              <a:latin typeface="Arial" panose="020B0604020202020204" pitchFamily="34" charset="0"/>
              <a:cs typeface="Arial" panose="020B0604020202020204" pitchFamily="34" charset="0"/>
            </a:rPr>
            <a:t>No se considera el factor de emisión de carbono, se considera oxidación al 100% y se presentan directamente los factores de emisión para dióxido de carbono (CO2).  </a:t>
          </a:r>
        </a:p>
      </xdr:txBody>
    </xdr:sp>
    <xdr:clientData/>
  </xdr:twoCellAnchor>
  <xdr:twoCellAnchor>
    <xdr:from>
      <xdr:col>17</xdr:col>
      <xdr:colOff>457200</xdr:colOff>
      <xdr:row>4</xdr:row>
      <xdr:rowOff>47625</xdr:rowOff>
    </xdr:from>
    <xdr:to>
      <xdr:col>21</xdr:col>
      <xdr:colOff>400050</xdr:colOff>
      <xdr:row>6</xdr:row>
      <xdr:rowOff>66675</xdr:rowOff>
    </xdr:to>
    <xdr:grpSp>
      <xdr:nvGrpSpPr>
        <xdr:cNvPr id="11" name="10 Grupo"/>
        <xdr:cNvGrpSpPr/>
      </xdr:nvGrpSpPr>
      <xdr:grpSpPr>
        <a:xfrm>
          <a:off x="13439775" y="723900"/>
          <a:ext cx="2990850" cy="342900"/>
          <a:chOff x="14994468" y="702735"/>
          <a:chExt cx="3090331" cy="318065"/>
        </a:xfrm>
      </xdr:grpSpPr>
      <xdr:sp macro="" textlink="">
        <xdr:nvSpPr>
          <xdr:cNvPr id="16" name="15 Pentágono"/>
          <xdr:cNvSpPr>
            <a:spLocks/>
          </xdr:cNvSpPr>
        </xdr:nvSpPr>
        <xdr:spPr>
          <a:xfrm>
            <a:off x="14994468" y="702735"/>
            <a:ext cx="1620106" cy="309636"/>
          </a:xfrm>
          <a:prstGeom prst="homePlate">
            <a:avLst/>
          </a:prstGeom>
          <a:solidFill>
            <a:srgbClr val="548235"/>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1" cap="none" spc="0">
                <a:ln>
                  <a:noFill/>
                </a:ln>
                <a:solidFill>
                  <a:schemeClr val="bg1"/>
                </a:solidFill>
                <a:effectLst/>
                <a:latin typeface="Arial" panose="020B0604020202020204" pitchFamily="34" charset="0"/>
                <a:cs typeface="Arial" panose="020B0604020202020204" pitchFamily="34" charset="0"/>
              </a:rPr>
              <a:t>FE GL 2006 - 1A3a</a:t>
            </a:r>
          </a:p>
        </xdr:txBody>
      </xdr:sp>
      <xdr:grpSp>
        <xdr:nvGrpSpPr>
          <xdr:cNvPr id="13" name="12 Grupo"/>
          <xdr:cNvGrpSpPr/>
        </xdr:nvGrpSpPr>
        <xdr:grpSpPr>
          <a:xfrm>
            <a:off x="16493279" y="711164"/>
            <a:ext cx="1591520" cy="309636"/>
            <a:chOff x="16704733" y="1938867"/>
            <a:chExt cx="1620000" cy="309599"/>
          </a:xfrm>
        </xdr:grpSpPr>
        <xdr:sp macro="" textlink="">
          <xdr:nvSpPr>
            <xdr:cNvPr id="14" name="13 Datos almacenados">
              <a:hlinkClick r:id="rId1"/>
            </xdr:cNvPr>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15" name="14 Cheurón">
              <a:hlinkClick r:id="rId2"/>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1A3a</a:t>
              </a:r>
              <a:endParaRPr lang="en-GB" sz="800">
                <a:solidFill>
                  <a:schemeClr val="tx1"/>
                </a:solidFill>
                <a:latin typeface="Arial" panose="020B0604020202020204" pitchFamily="34" charset="0"/>
                <a:cs typeface="Arial" panose="020B0604020202020204" pitchFamily="34" charset="0"/>
              </a:endParaRPr>
            </a:p>
          </xdr:txBody>
        </xdr:sp>
      </xdr:grpSp>
    </xdr:grpSp>
    <xdr:clientData/>
  </xdr:twoCellAnchor>
  <xdr:twoCellAnchor>
    <xdr:from>
      <xdr:col>17</xdr:col>
      <xdr:colOff>476250</xdr:colOff>
      <xdr:row>7</xdr:row>
      <xdr:rowOff>161925</xdr:rowOff>
    </xdr:from>
    <xdr:to>
      <xdr:col>20</xdr:col>
      <xdr:colOff>104775</xdr:colOff>
      <xdr:row>9</xdr:row>
      <xdr:rowOff>133350</xdr:rowOff>
    </xdr:to>
    <xdr:grpSp>
      <xdr:nvGrpSpPr>
        <xdr:cNvPr id="8" name="Grupo 7"/>
        <xdr:cNvGrpSpPr/>
      </xdr:nvGrpSpPr>
      <xdr:grpSpPr>
        <a:xfrm>
          <a:off x="13458825" y="1314450"/>
          <a:ext cx="1914525" cy="647700"/>
          <a:chOff x="12934950" y="1142999"/>
          <a:chExt cx="1934518" cy="752476"/>
        </a:xfrm>
      </xdr:grpSpPr>
      <xdr:pic>
        <xdr:nvPicPr>
          <xdr:cNvPr id="9" name="Imagen 8" descr="https://cl.igdigital.com/wp-content/uploads/2015/03/Peligro.jpg"/>
          <xdr:cNvPicPr preferRelativeResize="1">
            <a:picLocks noChangeAspect="1"/>
          </xdr:cNvPicPr>
        </xdr:nvPicPr>
        <xdr:blipFill>
          <a:blip r:embed="rId3">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0" name="CuadroTexto 9"/>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104775</xdr:rowOff>
    </xdr:from>
    <xdr:to>
      <xdr:col>12</xdr:col>
      <xdr:colOff>295275</xdr:colOff>
      <xdr:row>5</xdr:row>
      <xdr:rowOff>85725</xdr:rowOff>
    </xdr:to>
    <xdr:sp macro="" textlink="">
      <xdr:nvSpPr>
        <xdr:cNvPr id="8" name="7 Rectángulo redondeado"/>
        <xdr:cNvSpPr/>
      </xdr:nvSpPr>
      <xdr:spPr>
        <a:xfrm>
          <a:off x="419100" y="457200"/>
          <a:ext cx="8410575" cy="466725"/>
        </a:xfrm>
        <a:prstGeom prst="roundRect">
          <a:avLst/>
        </a:prstGeom>
        <a:noFill/>
        <a:ln w="9525">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s-PE" sz="900">
              <a:solidFill>
                <a:schemeClr val="tx1"/>
              </a:solidFill>
              <a:latin typeface="Arial" panose="020B0604020202020204" pitchFamily="34" charset="0"/>
              <a:cs typeface="Arial" panose="020B0604020202020204" pitchFamily="34" charset="0"/>
            </a:rPr>
            <a:t>Los factores de emisión son de las Directrices 2006 del IPCC para inventarios nacionales (GL2006).</a:t>
          </a:r>
        </a:p>
        <a:p>
          <a:pPr algn="l"/>
          <a:r>
            <a:rPr lang="es-PE" sz="900">
              <a:solidFill>
                <a:schemeClr val="tx1"/>
              </a:solidFill>
              <a:latin typeface="Arial" panose="020B0604020202020204" pitchFamily="34" charset="0"/>
              <a:cs typeface="Arial" panose="020B0604020202020204" pitchFamily="34" charset="0"/>
            </a:rPr>
            <a:t>No se considera el factor de emisión de carbono, se considera oxidación al 100% y se presentan directamente los factores de emisión para dióxido de carbono (CO2).  </a:t>
          </a:r>
        </a:p>
      </xdr:txBody>
    </xdr:sp>
    <xdr:clientData/>
  </xdr:twoCellAnchor>
  <xdr:twoCellAnchor>
    <xdr:from>
      <xdr:col>17</xdr:col>
      <xdr:colOff>561975</xdr:colOff>
      <xdr:row>4</xdr:row>
      <xdr:rowOff>47625</xdr:rowOff>
    </xdr:from>
    <xdr:to>
      <xdr:col>21</xdr:col>
      <xdr:colOff>495300</xdr:colOff>
      <xdr:row>6</xdr:row>
      <xdr:rowOff>76200</xdr:rowOff>
    </xdr:to>
    <xdr:grpSp>
      <xdr:nvGrpSpPr>
        <xdr:cNvPr id="20" name="19 Grupo"/>
        <xdr:cNvGrpSpPr/>
      </xdr:nvGrpSpPr>
      <xdr:grpSpPr>
        <a:xfrm>
          <a:off x="12906375" y="723900"/>
          <a:ext cx="2981325" cy="342900"/>
          <a:chOff x="14994468" y="702735"/>
          <a:chExt cx="3090331" cy="318065"/>
        </a:xfrm>
      </xdr:grpSpPr>
      <xdr:sp macro="" textlink="">
        <xdr:nvSpPr>
          <xdr:cNvPr id="21" name="20 Pentágono"/>
          <xdr:cNvSpPr>
            <a:spLocks/>
          </xdr:cNvSpPr>
        </xdr:nvSpPr>
        <xdr:spPr>
          <a:xfrm>
            <a:off x="14994468" y="702735"/>
            <a:ext cx="1620106" cy="309636"/>
          </a:xfrm>
          <a:prstGeom prst="homePlate">
            <a:avLst/>
          </a:prstGeom>
          <a:solidFill>
            <a:srgbClr val="548235"/>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1" cap="none" spc="0">
                <a:ln>
                  <a:noFill/>
                </a:ln>
                <a:solidFill>
                  <a:schemeClr val="bg1"/>
                </a:solidFill>
                <a:effectLst/>
                <a:latin typeface="Arial" panose="020B0604020202020204" pitchFamily="34" charset="0"/>
                <a:cs typeface="Arial" panose="020B0604020202020204" pitchFamily="34" charset="0"/>
              </a:rPr>
              <a:t>FE GL 2006 - 1A3b</a:t>
            </a:r>
          </a:p>
        </xdr:txBody>
      </xdr:sp>
      <xdr:grpSp>
        <xdr:nvGrpSpPr>
          <xdr:cNvPr id="22" name="21 Grupo"/>
          <xdr:cNvGrpSpPr/>
        </xdr:nvGrpSpPr>
        <xdr:grpSpPr>
          <a:xfrm>
            <a:off x="16493279" y="711164"/>
            <a:ext cx="1591520" cy="309636"/>
            <a:chOff x="16704733" y="1938867"/>
            <a:chExt cx="1620000" cy="309599"/>
          </a:xfrm>
        </xdr:grpSpPr>
        <xdr:sp macro="" textlink="">
          <xdr:nvSpPr>
            <xdr:cNvPr id="23" name="22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4" name="23 Cheurón">
              <a:hlinkClick r:id="rId1"/>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1A3b</a:t>
              </a:r>
              <a:endParaRPr lang="en-GB" sz="800">
                <a:solidFill>
                  <a:schemeClr val="tx1"/>
                </a:solidFill>
                <a:latin typeface="Arial" panose="020B0604020202020204" pitchFamily="34" charset="0"/>
                <a:cs typeface="Arial" panose="020B0604020202020204" pitchFamily="34" charset="0"/>
              </a:endParaRPr>
            </a:p>
          </xdr:txBody>
        </xdr:sp>
      </xdr:grpSp>
    </xdr:grpSp>
    <xdr:clientData/>
  </xdr:twoCellAnchor>
  <xdr:twoCellAnchor>
    <xdr:from>
      <xdr:col>17</xdr:col>
      <xdr:colOff>542925</xdr:colOff>
      <xdr:row>6</xdr:row>
      <xdr:rowOff>238125</xdr:rowOff>
    </xdr:from>
    <xdr:to>
      <xdr:col>20</xdr:col>
      <xdr:colOff>171450</xdr:colOff>
      <xdr:row>9</xdr:row>
      <xdr:rowOff>57150</xdr:rowOff>
    </xdr:to>
    <xdr:grpSp>
      <xdr:nvGrpSpPr>
        <xdr:cNvPr id="9" name="Grupo 8"/>
        <xdr:cNvGrpSpPr/>
      </xdr:nvGrpSpPr>
      <xdr:grpSpPr>
        <a:xfrm>
          <a:off x="12887325" y="1228725"/>
          <a:ext cx="1914525" cy="666750"/>
          <a:chOff x="12934950" y="1142999"/>
          <a:chExt cx="1934518" cy="752476"/>
        </a:xfrm>
      </xdr:grpSpPr>
      <xdr:pic>
        <xdr:nvPicPr>
          <xdr:cNvPr id="10" name="Imagen 9" descr="https://cl.igdigital.com/wp-content/uploads/2015/03/Peligro.jpg"/>
          <xdr:cNvPicPr preferRelativeResize="1">
            <a:picLocks noChangeAspect="1"/>
          </xdr:cNvPicPr>
        </xdr:nvPicPr>
        <xdr:blipFill>
          <a:blip r:embed="rId2">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1" name="CuadroTexto 10"/>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733425</xdr:colOff>
      <xdr:row>4</xdr:row>
      <xdr:rowOff>104775</xdr:rowOff>
    </xdr:from>
    <xdr:to>
      <xdr:col>14</xdr:col>
      <xdr:colOff>561975</xdr:colOff>
      <xdr:row>7</xdr:row>
      <xdr:rowOff>38100</xdr:rowOff>
    </xdr:to>
    <xdr:grpSp>
      <xdr:nvGrpSpPr>
        <xdr:cNvPr id="8" name="7 Grupo"/>
        <xdr:cNvGrpSpPr/>
      </xdr:nvGrpSpPr>
      <xdr:grpSpPr>
        <a:xfrm>
          <a:off x="9486900" y="781050"/>
          <a:ext cx="2876550" cy="419100"/>
          <a:chOff x="14994468" y="702735"/>
          <a:chExt cx="3090331" cy="318065"/>
        </a:xfrm>
      </xdr:grpSpPr>
      <xdr:sp macro="" textlink="">
        <xdr:nvSpPr>
          <xdr:cNvPr id="9" name="8 Pentágono"/>
          <xdr:cNvSpPr>
            <a:spLocks/>
          </xdr:cNvSpPr>
        </xdr:nvSpPr>
        <xdr:spPr>
          <a:xfrm>
            <a:off x="14994468" y="702735"/>
            <a:ext cx="1620106" cy="309636"/>
          </a:xfrm>
          <a:prstGeom prst="homePlate">
            <a:avLst/>
          </a:prstGeom>
          <a:solidFill>
            <a:srgbClr val="548235"/>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1" cap="none" spc="0">
                <a:ln>
                  <a:noFill/>
                </a:ln>
                <a:solidFill>
                  <a:schemeClr val="bg1"/>
                </a:solidFill>
                <a:effectLst/>
                <a:latin typeface="Arial" panose="020B0604020202020204" pitchFamily="34" charset="0"/>
                <a:cs typeface="Arial" panose="020B0604020202020204" pitchFamily="34" charset="0"/>
              </a:rPr>
              <a:t>FE GL 2006 - 1A3c</a:t>
            </a:r>
          </a:p>
        </xdr:txBody>
      </xdr:sp>
      <xdr:grpSp>
        <xdr:nvGrpSpPr>
          <xdr:cNvPr id="10" name="9 Grupo"/>
          <xdr:cNvGrpSpPr/>
        </xdr:nvGrpSpPr>
        <xdr:grpSpPr>
          <a:xfrm>
            <a:off x="16493279" y="711164"/>
            <a:ext cx="1591520" cy="309636"/>
            <a:chOff x="16704733" y="1938867"/>
            <a:chExt cx="1620000" cy="309599"/>
          </a:xfrm>
        </xdr:grpSpPr>
        <xdr:sp macro="" textlink="">
          <xdr:nvSpPr>
            <xdr:cNvPr id="11" name="10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12" name="11 Cheurón">
              <a:hlinkClick r:id="rId1"/>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1A3c</a:t>
              </a:r>
              <a:endParaRPr lang="en-GB" sz="800">
                <a:solidFill>
                  <a:schemeClr val="tx1"/>
                </a:solidFill>
                <a:latin typeface="Arial" panose="020B0604020202020204" pitchFamily="34" charset="0"/>
                <a:cs typeface="Arial" panose="020B0604020202020204" pitchFamily="34" charset="0"/>
              </a:endParaRPr>
            </a:p>
          </xdr:txBody>
        </xdr:sp>
      </xdr:grpSp>
    </xdr:grpSp>
    <xdr:clientData/>
  </xdr:twoCellAnchor>
  <xdr:twoCellAnchor>
    <xdr:from>
      <xdr:col>1</xdr:col>
      <xdr:colOff>38100</xdr:colOff>
      <xdr:row>2</xdr:row>
      <xdr:rowOff>76200</xdr:rowOff>
    </xdr:from>
    <xdr:to>
      <xdr:col>10</xdr:col>
      <xdr:colOff>0</xdr:colOff>
      <xdr:row>5</xdr:row>
      <xdr:rowOff>57150</xdr:rowOff>
    </xdr:to>
    <xdr:sp macro="" textlink="">
      <xdr:nvSpPr>
        <xdr:cNvPr id="13" name="12 Rectángulo redondeado"/>
        <xdr:cNvSpPr/>
      </xdr:nvSpPr>
      <xdr:spPr>
        <a:xfrm>
          <a:off x="333375" y="428625"/>
          <a:ext cx="8420100" cy="466725"/>
        </a:xfrm>
        <a:prstGeom prst="roundRect">
          <a:avLst/>
        </a:prstGeom>
        <a:noFill/>
        <a:ln w="9525">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s-PE" sz="900">
              <a:solidFill>
                <a:schemeClr val="tx1"/>
              </a:solidFill>
              <a:latin typeface="Arial" panose="020B0604020202020204" pitchFamily="34" charset="0"/>
              <a:cs typeface="Arial" panose="020B0604020202020204" pitchFamily="34" charset="0"/>
            </a:rPr>
            <a:t>Los factores de emisión son de las Directrices 2006 del IPCC para inventarios nacionales (GL2006).</a:t>
          </a:r>
        </a:p>
        <a:p>
          <a:pPr algn="l"/>
          <a:r>
            <a:rPr lang="es-PE" sz="900">
              <a:solidFill>
                <a:schemeClr val="tx1"/>
              </a:solidFill>
              <a:latin typeface="Arial" panose="020B0604020202020204" pitchFamily="34" charset="0"/>
              <a:cs typeface="Arial" panose="020B0604020202020204" pitchFamily="34" charset="0"/>
            </a:rPr>
            <a:t>No se considera el factor de emisión de carbono, se considera oxidación al 100% y se presentan directamente los factores de emisión para dióxido de carbono (CO2).  </a:t>
          </a:r>
        </a:p>
      </xdr:txBody>
    </xdr:sp>
    <xdr:clientData/>
  </xdr:twoCellAnchor>
  <xdr:twoCellAnchor>
    <xdr:from>
      <xdr:col>10</xdr:col>
      <xdr:colOff>685800</xdr:colOff>
      <xdr:row>8</xdr:row>
      <xdr:rowOff>104775</xdr:rowOff>
    </xdr:from>
    <xdr:to>
      <xdr:col>13</xdr:col>
      <xdr:colOff>314325</xdr:colOff>
      <xdr:row>12</xdr:row>
      <xdr:rowOff>114300</xdr:rowOff>
    </xdr:to>
    <xdr:grpSp>
      <xdr:nvGrpSpPr>
        <xdr:cNvPr id="14" name="Grupo 13"/>
        <xdr:cNvGrpSpPr/>
      </xdr:nvGrpSpPr>
      <xdr:grpSpPr>
        <a:xfrm>
          <a:off x="9439275" y="1428750"/>
          <a:ext cx="1914525" cy="666750"/>
          <a:chOff x="12934950" y="1142999"/>
          <a:chExt cx="1934518" cy="752476"/>
        </a:xfrm>
      </xdr:grpSpPr>
      <xdr:pic>
        <xdr:nvPicPr>
          <xdr:cNvPr id="15" name="Imagen 14" descr="https://cl.igdigital.com/wp-content/uploads/2015/03/Peligro.jpg"/>
          <xdr:cNvPicPr preferRelativeResize="1">
            <a:picLocks noChangeAspect="1"/>
          </xdr:cNvPicPr>
        </xdr:nvPicPr>
        <xdr:blipFill>
          <a:blip r:embed="rId2">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6" name="CuadroTexto 15"/>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114300</xdr:rowOff>
    </xdr:from>
    <xdr:to>
      <xdr:col>12</xdr:col>
      <xdr:colOff>95250</xdr:colOff>
      <xdr:row>5</xdr:row>
      <xdr:rowOff>104775</xdr:rowOff>
    </xdr:to>
    <xdr:sp macro="" textlink="">
      <xdr:nvSpPr>
        <xdr:cNvPr id="8" name="7 Rectángulo redondeado"/>
        <xdr:cNvSpPr/>
      </xdr:nvSpPr>
      <xdr:spPr>
        <a:xfrm>
          <a:off x="295275" y="466725"/>
          <a:ext cx="8410575" cy="476250"/>
        </a:xfrm>
        <a:prstGeom prst="roundRect">
          <a:avLst/>
        </a:prstGeom>
        <a:noFill/>
        <a:ln w="9525">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s-PE" sz="900">
              <a:solidFill>
                <a:schemeClr val="tx1"/>
              </a:solidFill>
              <a:latin typeface="Arial" panose="020B0604020202020204" pitchFamily="34" charset="0"/>
              <a:cs typeface="Arial" panose="020B0604020202020204" pitchFamily="34" charset="0"/>
            </a:rPr>
            <a:t>Los factores de emisión son de las Directrices 2006 del IPCC para inventarios nacionales (GL2006).</a:t>
          </a:r>
        </a:p>
        <a:p>
          <a:pPr algn="l"/>
          <a:r>
            <a:rPr lang="es-PE" sz="900">
              <a:solidFill>
                <a:schemeClr val="tx1"/>
              </a:solidFill>
              <a:latin typeface="Arial" panose="020B0604020202020204" pitchFamily="34" charset="0"/>
              <a:cs typeface="Arial" panose="020B0604020202020204" pitchFamily="34" charset="0"/>
            </a:rPr>
            <a:t>No se considera el factor de emisión de carbono, se considera oxidación al 100% y se presentan directamente los factores de emisión para dióxido de carbono (CO2).  </a:t>
          </a:r>
        </a:p>
      </xdr:txBody>
    </xdr:sp>
    <xdr:clientData/>
  </xdr:twoCellAnchor>
  <xdr:twoCellAnchor>
    <xdr:from>
      <xdr:col>14</xdr:col>
      <xdr:colOff>0</xdr:colOff>
      <xdr:row>4</xdr:row>
      <xdr:rowOff>76200</xdr:rowOff>
    </xdr:from>
    <xdr:to>
      <xdr:col>17</xdr:col>
      <xdr:colOff>609600</xdr:colOff>
      <xdr:row>6</xdr:row>
      <xdr:rowOff>85725</xdr:rowOff>
    </xdr:to>
    <xdr:grpSp>
      <xdr:nvGrpSpPr>
        <xdr:cNvPr id="9" name="8 Grupo"/>
        <xdr:cNvGrpSpPr/>
      </xdr:nvGrpSpPr>
      <xdr:grpSpPr>
        <a:xfrm>
          <a:off x="10134600" y="752475"/>
          <a:ext cx="2895600" cy="333375"/>
          <a:chOff x="14994468" y="702735"/>
          <a:chExt cx="3090331" cy="318065"/>
        </a:xfrm>
      </xdr:grpSpPr>
      <xdr:sp macro="" textlink="">
        <xdr:nvSpPr>
          <xdr:cNvPr id="10" name="9 Pentágono"/>
          <xdr:cNvSpPr>
            <a:spLocks/>
          </xdr:cNvSpPr>
        </xdr:nvSpPr>
        <xdr:spPr>
          <a:xfrm>
            <a:off x="14994468" y="702735"/>
            <a:ext cx="1620106" cy="309636"/>
          </a:xfrm>
          <a:prstGeom prst="homePlate">
            <a:avLst/>
          </a:prstGeom>
          <a:solidFill>
            <a:srgbClr val="548235"/>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1" cap="none" spc="0">
                <a:ln>
                  <a:noFill/>
                </a:ln>
                <a:solidFill>
                  <a:schemeClr val="bg1"/>
                </a:solidFill>
                <a:effectLst/>
                <a:latin typeface="Arial" panose="020B0604020202020204" pitchFamily="34" charset="0"/>
                <a:cs typeface="Arial" panose="020B0604020202020204" pitchFamily="34" charset="0"/>
              </a:rPr>
              <a:t>FE GL 2006 - 1A3d</a:t>
            </a:r>
          </a:p>
        </xdr:txBody>
      </xdr:sp>
      <xdr:grpSp>
        <xdr:nvGrpSpPr>
          <xdr:cNvPr id="11" name="10 Grupo"/>
          <xdr:cNvGrpSpPr/>
        </xdr:nvGrpSpPr>
        <xdr:grpSpPr>
          <a:xfrm>
            <a:off x="16493279" y="711164"/>
            <a:ext cx="1591520" cy="309636"/>
            <a:chOff x="16704733" y="1938867"/>
            <a:chExt cx="1620000" cy="309599"/>
          </a:xfrm>
        </xdr:grpSpPr>
        <xdr:sp macro="" textlink="">
          <xdr:nvSpPr>
            <xdr:cNvPr id="12" name="11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13" name="12 Cheurón">
              <a:hlinkClick r:id="rId1"/>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1A3d</a:t>
              </a:r>
              <a:endParaRPr lang="en-GB" sz="800">
                <a:solidFill>
                  <a:schemeClr val="tx1"/>
                </a:solidFill>
                <a:latin typeface="Arial" panose="020B0604020202020204" pitchFamily="34" charset="0"/>
                <a:cs typeface="Arial" panose="020B0604020202020204" pitchFamily="34" charset="0"/>
              </a:endParaRPr>
            </a:p>
          </xdr:txBody>
        </xdr:sp>
      </xdr:grpSp>
    </xdr:grpSp>
    <xdr:clientData/>
  </xdr:twoCellAnchor>
  <xdr:twoCellAnchor>
    <xdr:from>
      <xdr:col>14</xdr:col>
      <xdr:colOff>0</xdr:colOff>
      <xdr:row>6</xdr:row>
      <xdr:rowOff>209550</xdr:rowOff>
    </xdr:from>
    <xdr:to>
      <xdr:col>16</xdr:col>
      <xdr:colOff>390525</xdr:colOff>
      <xdr:row>9</xdr:row>
      <xdr:rowOff>95250</xdr:rowOff>
    </xdr:to>
    <xdr:grpSp>
      <xdr:nvGrpSpPr>
        <xdr:cNvPr id="14" name="Grupo 13"/>
        <xdr:cNvGrpSpPr/>
      </xdr:nvGrpSpPr>
      <xdr:grpSpPr>
        <a:xfrm>
          <a:off x="10134600" y="1209675"/>
          <a:ext cx="1914525" cy="666750"/>
          <a:chOff x="12934950" y="1142999"/>
          <a:chExt cx="1934518" cy="752476"/>
        </a:xfrm>
      </xdr:grpSpPr>
      <xdr:pic>
        <xdr:nvPicPr>
          <xdr:cNvPr id="15" name="Imagen 14" descr="https://cl.igdigital.com/wp-content/uploads/2015/03/Peligro.jpg"/>
          <xdr:cNvPicPr preferRelativeResize="1">
            <a:picLocks noChangeAspect="1"/>
          </xdr:cNvPicPr>
        </xdr:nvPicPr>
        <xdr:blipFill>
          <a:blip r:embed="rId2">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6" name="CuadroTexto 15"/>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400050</xdr:colOff>
      <xdr:row>3</xdr:row>
      <xdr:rowOff>76200</xdr:rowOff>
    </xdr:from>
    <xdr:to>
      <xdr:col>21</xdr:col>
      <xdr:colOff>419100</xdr:colOff>
      <xdr:row>5</xdr:row>
      <xdr:rowOff>85725</xdr:rowOff>
    </xdr:to>
    <xdr:grpSp>
      <xdr:nvGrpSpPr>
        <xdr:cNvPr id="2" name="1 Grupo"/>
        <xdr:cNvGrpSpPr/>
      </xdr:nvGrpSpPr>
      <xdr:grpSpPr>
        <a:xfrm>
          <a:off x="13887450" y="590550"/>
          <a:ext cx="1543050" cy="333375"/>
          <a:chOff x="16704733" y="1938867"/>
          <a:chExt cx="1620000" cy="309599"/>
        </a:xfrm>
      </xdr:grpSpPr>
      <xdr:sp macro="" textlink="">
        <xdr:nvSpPr>
          <xdr:cNvPr id="3" name="2 Datos almacenados">
            <a:hlinkClick r:id="rId1"/>
          </xdr:cNvPr>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4" name="3 Cheurón">
            <a:hlinkClick r:id="rId2"/>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1A3e</a:t>
            </a:r>
            <a:endParaRPr lang="en-GB" sz="800">
              <a:solidFill>
                <a:schemeClr val="tx1"/>
              </a:solidFill>
              <a:latin typeface="Arial" panose="020B0604020202020204" pitchFamily="34" charset="0"/>
              <a:cs typeface="Arial" panose="020B0604020202020204" pitchFamily="34" charset="0"/>
            </a:endParaRPr>
          </a:p>
        </xdr:txBody>
      </xdr:sp>
    </xdr:grpSp>
    <xdr:clientData/>
  </xdr:twoCellAnchor>
  <xdr:twoCellAnchor>
    <xdr:from>
      <xdr:col>1</xdr:col>
      <xdr:colOff>104775</xdr:colOff>
      <xdr:row>2</xdr:row>
      <xdr:rowOff>104775</xdr:rowOff>
    </xdr:from>
    <xdr:to>
      <xdr:col>12</xdr:col>
      <xdr:colOff>295275</xdr:colOff>
      <xdr:row>5</xdr:row>
      <xdr:rowOff>85725</xdr:rowOff>
    </xdr:to>
    <xdr:sp macro="" textlink="">
      <xdr:nvSpPr>
        <xdr:cNvPr id="5" name="4 Rectángulo redondeado"/>
        <xdr:cNvSpPr/>
      </xdr:nvSpPr>
      <xdr:spPr>
        <a:xfrm>
          <a:off x="400050" y="457200"/>
          <a:ext cx="8515350" cy="466725"/>
        </a:xfrm>
        <a:prstGeom prst="roundRect">
          <a:avLst/>
        </a:prstGeom>
        <a:noFill/>
        <a:ln w="9525">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s-PE" sz="900">
              <a:solidFill>
                <a:schemeClr val="tx1"/>
              </a:solidFill>
              <a:latin typeface="Arial" panose="020B0604020202020204" pitchFamily="34" charset="0"/>
              <a:cs typeface="Arial" panose="020B0604020202020204" pitchFamily="34" charset="0"/>
            </a:rPr>
            <a:t>Los factores de emisión son de las Directrices 2006 del IPCC para inventarios nacionales (GL2006).</a:t>
          </a:r>
        </a:p>
        <a:p>
          <a:pPr algn="l"/>
          <a:r>
            <a:rPr lang="es-PE" sz="900">
              <a:solidFill>
                <a:schemeClr val="tx1"/>
              </a:solidFill>
              <a:latin typeface="Arial" panose="020B0604020202020204" pitchFamily="34" charset="0"/>
              <a:cs typeface="Arial" panose="020B0604020202020204" pitchFamily="34" charset="0"/>
            </a:rPr>
            <a:t>No se considera el factor de emisión de carbono, se considera oxidación al 100% y se presentan directamente los factores de emisión para dióxido de carbono (CO2).  </a:t>
          </a:r>
        </a:p>
      </xdr:txBody>
    </xdr:sp>
    <xdr:clientData/>
  </xdr:twoCellAnchor>
  <xdr:twoCellAnchor>
    <xdr:from>
      <xdr:col>17</xdr:col>
      <xdr:colOff>457200</xdr:colOff>
      <xdr:row>3</xdr:row>
      <xdr:rowOff>66675</xdr:rowOff>
    </xdr:from>
    <xdr:to>
      <xdr:col>19</xdr:col>
      <xdr:colOff>504825</xdr:colOff>
      <xdr:row>5</xdr:row>
      <xdr:rowOff>76200</xdr:rowOff>
    </xdr:to>
    <xdr:sp macro="" textlink="">
      <xdr:nvSpPr>
        <xdr:cNvPr id="7" name="6 Pentágono"/>
        <xdr:cNvSpPr>
          <a:spLocks/>
        </xdr:cNvSpPr>
      </xdr:nvSpPr>
      <xdr:spPr>
        <a:xfrm>
          <a:off x="12420600" y="581025"/>
          <a:ext cx="1571625" cy="333375"/>
        </a:xfrm>
        <a:prstGeom prst="homePlate">
          <a:avLst/>
        </a:prstGeom>
        <a:solidFill>
          <a:srgbClr val="548235"/>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1" cap="none" spc="0">
              <a:ln>
                <a:noFill/>
              </a:ln>
              <a:solidFill>
                <a:schemeClr val="bg1"/>
              </a:solidFill>
              <a:effectLst/>
              <a:latin typeface="Arial" panose="020B0604020202020204" pitchFamily="34" charset="0"/>
              <a:cs typeface="Arial" panose="020B0604020202020204" pitchFamily="34" charset="0"/>
            </a:rPr>
            <a:t>FE GL 2006</a:t>
          </a:r>
          <a:r>
            <a:rPr lang="en-GB" sz="800" b="1" cap="none" spc="0" baseline="0">
              <a:ln>
                <a:noFill/>
              </a:ln>
              <a:solidFill>
                <a:schemeClr val="bg1"/>
              </a:solidFill>
              <a:effectLst/>
              <a:latin typeface="Arial" panose="020B0604020202020204" pitchFamily="34" charset="0"/>
              <a:cs typeface="Arial" panose="020B0604020202020204" pitchFamily="34" charset="0"/>
            </a:rPr>
            <a:t> - 1A3e</a:t>
          </a:r>
          <a:endParaRPr lang="en-GB" sz="800" b="1" cap="none" spc="0">
            <a:ln>
              <a:noFill/>
            </a:ln>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17</xdr:col>
      <xdr:colOff>419100</xdr:colOff>
      <xdr:row>6</xdr:row>
      <xdr:rowOff>152400</xdr:rowOff>
    </xdr:from>
    <xdr:to>
      <xdr:col>20</xdr:col>
      <xdr:colOff>57150</xdr:colOff>
      <xdr:row>8</xdr:row>
      <xdr:rowOff>114300</xdr:rowOff>
    </xdr:to>
    <xdr:grpSp>
      <xdr:nvGrpSpPr>
        <xdr:cNvPr id="8" name="Grupo 7"/>
        <xdr:cNvGrpSpPr/>
      </xdr:nvGrpSpPr>
      <xdr:grpSpPr>
        <a:xfrm>
          <a:off x="12382500" y="1143000"/>
          <a:ext cx="1924050" cy="647700"/>
          <a:chOff x="12934950" y="1142999"/>
          <a:chExt cx="1934518" cy="752476"/>
        </a:xfrm>
      </xdr:grpSpPr>
      <xdr:pic>
        <xdr:nvPicPr>
          <xdr:cNvPr id="9" name="Imagen 8" descr="https://cl.igdigital.com/wp-content/uploads/2015/03/Peligro.jpg"/>
          <xdr:cNvPicPr preferRelativeResize="1">
            <a:picLocks noChangeAspect="1"/>
          </xdr:cNvPicPr>
        </xdr:nvPicPr>
        <xdr:blipFill>
          <a:blip r:embed="rId3">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0" name="CuadroTexto 9"/>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36</xdr:row>
      <xdr:rowOff>0</xdr:rowOff>
    </xdr:from>
    <xdr:to>
      <xdr:col>8</xdr:col>
      <xdr:colOff>2771775</xdr:colOff>
      <xdr:row>44</xdr:row>
      <xdr:rowOff>38100</xdr:rowOff>
    </xdr:to>
    <xdr:sp macro="" textlink="">
      <xdr:nvSpPr>
        <xdr:cNvPr id="2" name="6 Rectángulo redondeado"/>
        <xdr:cNvSpPr/>
      </xdr:nvSpPr>
      <xdr:spPr>
        <a:xfrm>
          <a:off x="419100" y="16506825"/>
          <a:ext cx="7477125" cy="1333500"/>
        </a:xfrm>
        <a:prstGeom prst="roundRect">
          <a:avLst/>
        </a:prstGeom>
        <a:noFill/>
        <a:ln w="9525">
          <a:no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36000" rIns="36000" bIns="36000" rtlCol="0" anchor="t">
          <a:noAutofit/>
        </a:bodyPr>
        <a:lstStyle/>
        <a:p>
          <a:pPr>
            <a:lnSpc>
              <a:spcPts val="1600"/>
            </a:lnSpc>
            <a:spcAft>
              <a:spcPts val="0"/>
            </a:spcAft>
          </a:pPr>
          <a:r>
            <a:rPr lang="es-PE" sz="1000" b="1">
              <a:solidFill>
                <a:srgbClr val="000000"/>
              </a:solidFill>
              <a:effectLst/>
              <a:latin typeface="Arial"/>
              <a:ea typeface="Times New Roman"/>
            </a:rPr>
            <a:t>Según GL 2006			</a:t>
          </a:r>
          <a:r>
            <a:rPr lang="es-PE" sz="1000" b="1" baseline="0">
              <a:solidFill>
                <a:srgbClr val="000000"/>
              </a:solidFill>
              <a:effectLst/>
              <a:latin typeface="Arial"/>
              <a:ea typeface="Times New Roman"/>
            </a:rPr>
            <a:t>                           </a:t>
          </a:r>
          <a:r>
            <a:rPr lang="es-PE" sz="1000" b="1">
              <a:solidFill>
                <a:srgbClr val="000000"/>
              </a:solidFill>
              <a:effectLst/>
              <a:latin typeface="Arial"/>
              <a:ea typeface="Times New Roman"/>
            </a:rPr>
            <a:t>  Adaptada a Perú</a:t>
          </a:r>
          <a:endParaRPr lang="es-PE" sz="1200">
            <a:effectLst/>
            <a:latin typeface="Times New Roman"/>
            <a:ea typeface="Times New Roman"/>
          </a:endParaRPr>
        </a:p>
        <a:p>
          <a:pPr>
            <a:lnSpc>
              <a:spcPts val="1600"/>
            </a:lnSpc>
            <a:spcAft>
              <a:spcPts val="0"/>
            </a:spcAft>
          </a:pPr>
          <a:r>
            <a:rPr lang="es-PE" sz="1000" i="1">
              <a:solidFill>
                <a:srgbClr val="000000"/>
              </a:solidFill>
              <a:effectLst/>
              <a:latin typeface="Arial"/>
              <a:ea typeface="Times New Roman"/>
            </a:rPr>
            <a:t>1A3bi: Automóviles 				 Automóvil + station wagon</a:t>
          </a:r>
          <a:endParaRPr lang="es-PE" sz="1200">
            <a:effectLst/>
            <a:latin typeface="Times New Roman"/>
            <a:ea typeface="Times New Roman"/>
          </a:endParaRPr>
        </a:p>
        <a:p>
          <a:pPr>
            <a:lnSpc>
              <a:spcPts val="1600"/>
            </a:lnSpc>
            <a:spcAft>
              <a:spcPts val="0"/>
            </a:spcAft>
          </a:pPr>
          <a:r>
            <a:rPr lang="es-PE" sz="1000" i="1">
              <a:solidFill>
                <a:srgbClr val="000000"/>
              </a:solidFill>
              <a:effectLst/>
              <a:latin typeface="Arial"/>
              <a:ea typeface="Times New Roman"/>
            </a:rPr>
            <a:t>1A3bii: Camiones para servicio ligero 			Camionetas (pick up + rural + panel)</a:t>
          </a:r>
          <a:endParaRPr lang="es-PE" sz="1200">
            <a:effectLst/>
            <a:latin typeface="Times New Roman"/>
            <a:ea typeface="Times New Roman"/>
          </a:endParaRPr>
        </a:p>
        <a:p>
          <a:pPr>
            <a:lnSpc>
              <a:spcPts val="1600"/>
            </a:lnSpc>
            <a:spcAft>
              <a:spcPts val="0"/>
            </a:spcAft>
          </a:pPr>
          <a:r>
            <a:rPr lang="es-PE" sz="1000" i="1">
              <a:solidFill>
                <a:srgbClr val="000000"/>
              </a:solidFill>
              <a:effectLst/>
              <a:latin typeface="Arial"/>
              <a:ea typeface="Times New Roman"/>
            </a:rPr>
            <a:t>1A3biii: Camiones para servicio pesado y autobuses	                          Ómnibus + camión + remolcador.</a:t>
          </a:r>
          <a:endParaRPr lang="es-PE" sz="1200">
            <a:effectLst/>
            <a:latin typeface="Times New Roman"/>
            <a:ea typeface="Times New Roman"/>
          </a:endParaRPr>
        </a:p>
        <a:p>
          <a:pPr>
            <a:lnSpc>
              <a:spcPts val="1600"/>
            </a:lnSpc>
            <a:spcAft>
              <a:spcPts val="0"/>
            </a:spcAft>
          </a:pPr>
          <a:r>
            <a:rPr lang="es-PE" sz="1000" i="1">
              <a:solidFill>
                <a:srgbClr val="000000"/>
              </a:solidFill>
              <a:effectLst/>
              <a:latin typeface="Arial"/>
              <a:ea typeface="Times New Roman"/>
            </a:rPr>
            <a:t>1A3biv: Motocicletas				Vehículos menores (Motos y moto-taxis)</a:t>
          </a:r>
          <a:endParaRPr lang="es-PE" sz="1200">
            <a:effectLst/>
            <a:latin typeface="Times New Roman"/>
            <a:ea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1123950</xdr:colOff>
      <xdr:row>26</xdr:row>
      <xdr:rowOff>95250</xdr:rowOff>
    </xdr:from>
    <xdr:ext cx="2705100" cy="295275"/>
    <mc:AlternateContent xmlns:mc="http://schemas.openxmlformats.org/markup-compatibility/2006">
      <mc:Choice xmlns:a14="http://schemas.microsoft.com/office/drawing/2010/main" Requires="a14">
        <xdr:sp macro="" textlink="">
          <xdr:nvSpPr>
            <xdr:cNvPr id="16" name="15 CuadroTexto"/>
            <xdr:cNvSpPr txBox="1"/>
          </xdr:nvSpPr>
          <xdr:spPr>
            <a:xfrm>
              <a:off x="2552700" y="4724400"/>
              <a:ext cx="2705100"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bHide m:val="on"/>
                      <m:supHide m:val="on"/>
                      <m:ctrlPr>
                        <a:rPr lang="es-PE" sz="1100" i="1">
                          <a:latin typeface="Cambria Math"/>
                        </a:rPr>
                      </m:ctrlPr>
                    </m:naryP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e>
                            <m:sub>
                              <m:r>
                                <a:rPr lang="es-PE" sz="1000" b="0" i="1">
                                  <a:solidFill>
                                    <a:schemeClr val="tx1"/>
                                  </a:solidFill>
                                  <a:effectLst/>
                                  <a:latin typeface="Cambria Math"/>
                                  <a:ea typeface="+mn-ea"/>
                                  <a:cs typeface="+mn-cs"/>
                                </a:rPr>
                                <m:t>𝐸𝑀𝐸𝑃</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𝐸𝐹</m:t>
                              </m:r>
                            </m:e>
                            <m:sub>
                              <m:r>
                                <a:rPr lang="es-PE" sz="1000" b="0" i="1">
                                  <a:solidFill>
                                    <a:schemeClr val="tx1"/>
                                  </a:solidFill>
                                  <a:effectLst/>
                                  <a:latin typeface="Cambria Math"/>
                                  <a:ea typeface="+mn-ea"/>
                                  <a:cs typeface="+mn-cs"/>
                                </a:rPr>
                                <m:t>𝑎</m:t>
                              </m:r>
                            </m:sub>
                          </m:sSub>
                        </m:e>
                      </m:d>
                    </m:e>
                  </m:nary>
                </m:oMath>
              </a14:m>
              <a:endParaRPr lang="es-PE" sz="1100">
                <a:latin typeface="Arial" panose="020B0604020202020204" pitchFamily="34" charset="0"/>
                <a:cs typeface="Arial" panose="020B0604020202020204" pitchFamily="34" charset="0"/>
              </a:endParaRPr>
            </a:p>
          </xdr:txBody>
        </xdr:sp>
      </mc:Choice>
      <mc:Fallback>
        <xdr:sp macro="" textlink="">
          <xdr:nvSpPr>
            <xdr:cNvPr id="16" name="15 CuadroTexto"/>
            <xdr:cNvSpPr txBox="1"/>
          </xdr:nvSpPr>
          <xdr:spPr>
            <a:xfrm>
              <a:off x="2552700" y="4724400"/>
              <a:ext cx="2705100"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bHide m:val="on"/>
                      <m:supHide m:val="on"/>
                      <m:ctrlPr>
                        <a:rPr lang="es-PE" sz="1100" i="1">
                          <a:latin typeface="Cambria Math"/>
                        </a:rPr>
                      </m:ctrlPr>
                    </m:naryP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e>
                            <m:sub>
                              <m:r>
                                <a:rPr lang="es-PE" sz="1000" b="0" i="1">
                                  <a:solidFill>
                                    <a:schemeClr val="tx1"/>
                                  </a:solidFill>
                                  <a:effectLst/>
                                  <a:latin typeface="Cambria Math"/>
                                  <a:ea typeface="+mn-ea"/>
                                  <a:cs typeface="+mn-cs"/>
                                </a:rPr>
                                <m:t>𝐸𝑀𝐸𝑃</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𝐸𝐹</m:t>
                              </m:r>
                            </m:e>
                            <m:sub>
                              <m:r>
                                <a:rPr lang="es-PE" sz="1000" b="0" i="1">
                                  <a:solidFill>
                                    <a:schemeClr val="tx1"/>
                                  </a:solidFill>
                                  <a:effectLst/>
                                  <a:latin typeface="Cambria Math"/>
                                  <a:ea typeface="+mn-ea"/>
                                  <a:cs typeface="+mn-cs"/>
                                </a:rPr>
                                <m:t>𝑎</m:t>
                              </m:r>
                            </m:sub>
                          </m:sSub>
                        </m:e>
                      </m:d>
                    </m:e>
                  </m:nary>
                </m:oMath>
              </a14:m>
              <a:endParaRPr lang="es-PE" sz="1100">
                <a:latin typeface="Arial" panose="020B0604020202020204" pitchFamily="34" charset="0"/>
                <a:cs typeface="Arial" panose="020B0604020202020204" pitchFamily="34" charset="0"/>
              </a:endParaRPr>
            </a:p>
          </xdr:txBody>
        </xdr:sp>
      </mc:Fallback>
    </mc:AlternateContent>
    <xdr:clientData/>
  </xdr:oneCellAnchor>
  <xdr:twoCellAnchor>
    <xdr:from>
      <xdr:col>21</xdr:col>
      <xdr:colOff>266700</xdr:colOff>
      <xdr:row>2</xdr:row>
      <xdr:rowOff>38100</xdr:rowOff>
    </xdr:from>
    <xdr:to>
      <xdr:col>23</xdr:col>
      <xdr:colOff>47625</xdr:colOff>
      <xdr:row>3</xdr:row>
      <xdr:rowOff>142875</xdr:rowOff>
    </xdr:to>
    <xdr:sp macro="" textlink="">
      <xdr:nvSpPr>
        <xdr:cNvPr id="26" name="25 Rectángulo"/>
        <xdr:cNvSpPr/>
      </xdr:nvSpPr>
      <xdr:spPr>
        <a:xfrm>
          <a:off x="18869025" y="381000"/>
          <a:ext cx="115252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b="1">
              <a:solidFill>
                <a:schemeClr val="lt1"/>
              </a:solidFill>
              <a:effectLst/>
              <a:latin typeface="Arial" panose="020B0604020202020204" pitchFamily="34" charset="0"/>
              <a:ea typeface="+mn-ea"/>
              <a:cs typeface="Arial" panose="020B0604020202020204" pitchFamily="34" charset="0"/>
            </a:rPr>
            <a:t>InfoProc</a:t>
          </a:r>
          <a:r>
            <a:rPr lang="en-GB" sz="800" b="1" baseline="0">
              <a:solidFill>
                <a:schemeClr val="lt1"/>
              </a:solidFill>
              <a:effectLst/>
              <a:latin typeface="Arial" panose="020B0604020202020204" pitchFamily="34" charset="0"/>
              <a:ea typeface="+mn-ea"/>
              <a:cs typeface="Arial" panose="020B0604020202020204" pitchFamily="34" charset="0"/>
            </a:rPr>
            <a:t> 1A3a</a:t>
          </a:r>
          <a:endParaRPr lang="es-PE" sz="800" b="1">
            <a:effectLst/>
            <a:latin typeface="Arial" panose="020B0604020202020204" pitchFamily="34" charset="0"/>
            <a:cs typeface="Arial" panose="020B0604020202020204" pitchFamily="34" charset="0"/>
          </a:endParaRPr>
        </a:p>
        <a:p>
          <a:pPr algn="ctr"/>
          <a:endParaRPr lang="es-PE" sz="800" b="1">
            <a:latin typeface="Arial" panose="020B0604020202020204" pitchFamily="34" charset="0"/>
            <a:cs typeface="Arial" panose="020B0604020202020204" pitchFamily="34" charset="0"/>
          </a:endParaRPr>
        </a:p>
      </xdr:txBody>
    </xdr:sp>
    <xdr:clientData/>
  </xdr:twoCellAnchor>
  <xdr:twoCellAnchor>
    <xdr:from>
      <xdr:col>16</xdr:col>
      <xdr:colOff>676275</xdr:colOff>
      <xdr:row>4</xdr:row>
      <xdr:rowOff>114300</xdr:rowOff>
    </xdr:from>
    <xdr:to>
      <xdr:col>21</xdr:col>
      <xdr:colOff>571500</xdr:colOff>
      <xdr:row>9</xdr:row>
      <xdr:rowOff>238125</xdr:rowOff>
    </xdr:to>
    <xdr:grpSp>
      <xdr:nvGrpSpPr>
        <xdr:cNvPr id="6" name="5 Grupo"/>
        <xdr:cNvGrpSpPr/>
      </xdr:nvGrpSpPr>
      <xdr:grpSpPr>
        <a:xfrm>
          <a:off x="16144875" y="771525"/>
          <a:ext cx="3028950" cy="885825"/>
          <a:chOff x="20387733" y="711201"/>
          <a:chExt cx="3124200" cy="919198"/>
        </a:xfrm>
      </xdr:grpSpPr>
      <xdr:grpSp>
        <xdr:nvGrpSpPr>
          <xdr:cNvPr id="25" name="24 Grupo"/>
          <xdr:cNvGrpSpPr/>
        </xdr:nvGrpSpPr>
        <xdr:grpSpPr>
          <a:xfrm>
            <a:off x="21920153" y="719704"/>
            <a:ext cx="1591780" cy="309540"/>
            <a:chOff x="16704733" y="1938867"/>
            <a:chExt cx="1620000" cy="309599"/>
          </a:xfrm>
          <a:effectLst>
            <a:glow rad="50800">
              <a:srgbClr val="FFC000"/>
            </a:glow>
          </a:effectLst>
        </xdr:grpSpPr>
        <xdr:sp macro="" textlink="">
          <xdr:nvSpPr>
            <xdr:cNvPr id="27" name="26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8" name="27 Cheurón"/>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1A3a</a:t>
              </a:r>
              <a:endParaRPr lang="en-GB" sz="800">
                <a:solidFill>
                  <a:schemeClr val="tx1"/>
                </a:solidFill>
                <a:latin typeface="Arial" panose="020B0604020202020204" pitchFamily="34" charset="0"/>
                <a:cs typeface="Arial" panose="020B0604020202020204" pitchFamily="34" charset="0"/>
              </a:endParaRPr>
            </a:p>
          </xdr:txBody>
        </xdr:sp>
      </xdr:grpSp>
      <xdr:sp macro="" textlink="">
        <xdr:nvSpPr>
          <xdr:cNvPr id="2" name="1 Rectángulo">
            <a:hlinkClick r:id="rId1"/>
          </xdr:cNvPr>
          <xdr:cNvSpPr/>
        </xdr:nvSpPr>
        <xdr:spPr>
          <a:xfrm>
            <a:off x="20387733" y="1024418"/>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FE GL 2006-1A3a</a:t>
            </a:r>
          </a:p>
        </xdr:txBody>
      </xdr:sp>
      <xdr:sp macro="" textlink="">
        <xdr:nvSpPr>
          <xdr:cNvPr id="33" name="32 Pentágono">
            <a:hlinkClick r:id="rId2"/>
          </xdr:cNvPr>
          <xdr:cNvSpPr/>
        </xdr:nvSpPr>
        <xdr:spPr>
          <a:xfrm>
            <a:off x="20387733" y="711201"/>
            <a:ext cx="1619898" cy="309540"/>
          </a:xfrm>
          <a:prstGeom prst="homePlate">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800">
                <a:effectLst/>
                <a:latin typeface="Arial" panose="020B0604020202020204" pitchFamily="34" charset="0"/>
                <a:cs typeface="Arial" panose="020B0604020202020204" pitchFamily="34" charset="0"/>
              </a:rPr>
              <a:t>InfoProc</a:t>
            </a:r>
            <a:r>
              <a:rPr lang="en-GB" sz="800" baseline="0">
                <a:effectLst/>
                <a:latin typeface="Arial" panose="020B0604020202020204" pitchFamily="34" charset="0"/>
                <a:cs typeface="Arial" panose="020B0604020202020204" pitchFamily="34" charset="0"/>
              </a:rPr>
              <a:t> 1A3a</a:t>
            </a:r>
            <a:endParaRPr lang="en-GB" sz="800">
              <a:effectLst/>
              <a:latin typeface="Arial" panose="020B0604020202020204" pitchFamily="34" charset="0"/>
              <a:cs typeface="Arial" panose="020B0604020202020204" pitchFamily="34" charset="0"/>
            </a:endParaRPr>
          </a:p>
        </xdr:txBody>
      </xdr:sp>
      <xdr:sp macro="" textlink="">
        <xdr:nvSpPr>
          <xdr:cNvPr id="34" name="33 Rectángulo">
            <a:hlinkClick r:id="rId3"/>
          </xdr:cNvPr>
          <xdr:cNvSpPr/>
        </xdr:nvSpPr>
        <xdr:spPr>
          <a:xfrm>
            <a:off x="20387733" y="1320859"/>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Prop. y Fact. de Conversión</a:t>
            </a:r>
          </a:p>
        </xdr:txBody>
      </xdr:sp>
    </xdr:grpSp>
    <xdr:clientData/>
  </xdr:twoCellAnchor>
  <xdr:oneCellAnchor>
    <xdr:from>
      <xdr:col>1</xdr:col>
      <xdr:colOff>257175</xdr:colOff>
      <xdr:row>20</xdr:row>
      <xdr:rowOff>38100</xdr:rowOff>
    </xdr:from>
    <xdr:ext cx="7315200" cy="514350"/>
    <xdr:sp macro="" textlink="">
      <xdr:nvSpPr>
        <xdr:cNvPr id="15" name="14 CuadroTexto"/>
        <xdr:cNvSpPr txBox="1"/>
      </xdr:nvSpPr>
      <xdr:spPr>
        <a:xfrm>
          <a:off x="447675" y="3743325"/>
          <a:ext cx="7315200" cy="514350"/>
        </a:xfrm>
        <a:prstGeom prst="roundRect">
          <a:avLst/>
        </a:prstGeom>
        <a:solidFill>
          <a:srgbClr val="FFFFFF"/>
        </a:solidFill>
        <a:ln w="9525">
          <a:solidFill>
            <a:srgbClr val="FFC000"/>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s-PE" sz="900">
              <a:latin typeface="Arial" panose="020B0604020202020204" pitchFamily="34" charset="0"/>
              <a:cs typeface="Arial" panose="020B0604020202020204" pitchFamily="34" charset="0"/>
            </a:rPr>
            <a:t>La metodología  del Nivel 3A  toma en cuenta el combustible quemado se relaciona con la distancia de vuelo, a la vez que reconoce que dicho combustible puede ser comparativamente mayor en distancias relativamente cortas que en rutas más largas. La guía de inventario de emisiones de EMEP/CORINAIR proporciona la cantidad de combustible quemado según </a:t>
          </a:r>
          <a:r>
            <a:rPr lang="es-PE" sz="900" b="1">
              <a:latin typeface="Arial" panose="020B0604020202020204" pitchFamily="34" charset="0"/>
              <a:cs typeface="Arial" panose="020B0604020202020204" pitchFamily="34" charset="0"/>
            </a:rPr>
            <a:t>ditancia y</a:t>
          </a:r>
          <a:r>
            <a:rPr lang="es-PE" sz="900" b="1" baseline="0">
              <a:latin typeface="Arial" panose="020B0604020202020204" pitchFamily="34" charset="0"/>
              <a:cs typeface="Arial" panose="020B0604020202020204" pitchFamily="34" charset="0"/>
            </a:rPr>
            <a:t> modelo de aeronave</a:t>
          </a:r>
          <a:r>
            <a:rPr lang="es-PE" sz="900" baseline="0">
              <a:latin typeface="Arial" panose="020B0604020202020204" pitchFamily="34" charset="0"/>
              <a:cs typeface="Arial" panose="020B0604020202020204" pitchFamily="34" charset="0"/>
            </a:rPr>
            <a:t>.</a:t>
          </a:r>
          <a:endParaRPr lang="es-PE" sz="900">
            <a:latin typeface="Arial" panose="020B0604020202020204" pitchFamily="34" charset="0"/>
            <a:cs typeface="Arial" panose="020B0604020202020204" pitchFamily="34" charset="0"/>
          </a:endParaRPr>
        </a:p>
        <a:p>
          <a:endParaRPr lang="es-PE" sz="900">
            <a:latin typeface="Arial" panose="020B0604020202020204" pitchFamily="34" charset="0"/>
            <a:cs typeface="Arial" panose="020B0604020202020204" pitchFamily="34" charset="0"/>
          </a:endParaRPr>
        </a:p>
      </xdr:txBody>
    </xdr:sp>
    <xdr:clientData/>
  </xdr:oneCellAnchor>
  <xdr:twoCellAnchor>
    <xdr:from>
      <xdr:col>1</xdr:col>
      <xdr:colOff>66675</xdr:colOff>
      <xdr:row>21</xdr:row>
      <xdr:rowOff>85725</xdr:rowOff>
    </xdr:from>
    <xdr:to>
      <xdr:col>1</xdr:col>
      <xdr:colOff>200025</xdr:colOff>
      <xdr:row>22</xdr:row>
      <xdr:rowOff>66675</xdr:rowOff>
    </xdr:to>
    <xdr:sp macro="" textlink="">
      <xdr:nvSpPr>
        <xdr:cNvPr id="35" name="34 Flecha derecha"/>
        <xdr:cNvSpPr/>
      </xdr:nvSpPr>
      <xdr:spPr>
        <a:xfrm rot="10800000" flipH="1">
          <a:off x="257175" y="3943350"/>
          <a:ext cx="133350" cy="13335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1</xdr:col>
      <xdr:colOff>457200</xdr:colOff>
      <xdr:row>25</xdr:row>
      <xdr:rowOff>0</xdr:rowOff>
    </xdr:from>
    <xdr:to>
      <xdr:col>1</xdr:col>
      <xdr:colOff>590550</xdr:colOff>
      <xdr:row>25</xdr:row>
      <xdr:rowOff>123825</xdr:rowOff>
    </xdr:to>
    <xdr:sp macro="" textlink="">
      <xdr:nvSpPr>
        <xdr:cNvPr id="36" name="35 Flecha derecha"/>
        <xdr:cNvSpPr/>
      </xdr:nvSpPr>
      <xdr:spPr>
        <a:xfrm rot="10800000" flipH="1">
          <a:off x="647700" y="4457700"/>
          <a:ext cx="133350" cy="123825"/>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19</xdr:col>
      <xdr:colOff>57150</xdr:colOff>
      <xdr:row>9</xdr:row>
      <xdr:rowOff>495300</xdr:rowOff>
    </xdr:from>
    <xdr:to>
      <xdr:col>22</xdr:col>
      <xdr:colOff>228600</xdr:colOff>
      <xdr:row>13</xdr:row>
      <xdr:rowOff>66675</xdr:rowOff>
    </xdr:to>
    <xdr:grpSp>
      <xdr:nvGrpSpPr>
        <xdr:cNvPr id="14" name="Grupo 13"/>
        <xdr:cNvGrpSpPr/>
      </xdr:nvGrpSpPr>
      <xdr:grpSpPr>
        <a:xfrm>
          <a:off x="17611725" y="1914525"/>
          <a:ext cx="1905000" cy="695325"/>
          <a:chOff x="12934950" y="1142999"/>
          <a:chExt cx="1934518" cy="752476"/>
        </a:xfrm>
      </xdr:grpSpPr>
      <xdr:pic>
        <xdr:nvPicPr>
          <xdr:cNvPr id="17" name="Imagen 16" descr="https://cl.igdigital.com/wp-content/uploads/2015/03/Peligro.jpg"/>
          <xdr:cNvPicPr preferRelativeResize="1">
            <a:picLocks noChangeAspect="1"/>
          </xdr:cNvPicPr>
        </xdr:nvPicPr>
        <xdr:blipFill>
          <a:blip r:embed="rId4">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8" name="CuadroTexto 17"/>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533400</xdr:colOff>
      <xdr:row>135</xdr:row>
      <xdr:rowOff>38100</xdr:rowOff>
    </xdr:from>
    <xdr:ext cx="2876550" cy="295275"/>
    <mc:AlternateContent xmlns:mc="http://schemas.openxmlformats.org/markup-compatibility/2006">
      <mc:Choice xmlns:a14="http://schemas.microsoft.com/office/drawing/2010/main" Requires="a14">
        <xdr:sp macro="" textlink="">
          <xdr:nvSpPr>
            <xdr:cNvPr id="16" name="15 CuadroTexto"/>
            <xdr:cNvSpPr txBox="1"/>
          </xdr:nvSpPr>
          <xdr:spPr>
            <a:xfrm>
              <a:off x="1562100" y="23641050"/>
              <a:ext cx="2876550"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pHide m:val="on"/>
                      <m:ctrlPr>
                        <a:rPr lang="es-PE" sz="1100" i="1">
                          <a:latin typeface="Cambria Math"/>
                        </a:rPr>
                      </m:ctrlPr>
                    </m:naryPr>
                    <m:sub>
                      <m:r>
                        <m:rPr>
                          <m:brk m:alnAt="7"/>
                        </m:rPr>
                        <a:rPr lang="es-PE" sz="1100" b="0" i="1">
                          <a:latin typeface="Cambria Math"/>
                        </a:rPr>
                        <m:t>𝑎</m:t>
                      </m: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e>
                            <m:sub>
                              <m:r>
                                <a:rPr lang="es-MX" sz="1000" b="0" i="1">
                                  <a:solidFill>
                                    <a:schemeClr val="tx1"/>
                                  </a:solidFill>
                                  <a:effectLst/>
                                  <a:latin typeface="Cambria Math"/>
                                  <a:ea typeface="+mn-ea"/>
                                  <a:cs typeface="+mn-cs"/>
                                </a:rPr>
                                <m:t>𝑎</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𝐸𝐹</m:t>
                              </m:r>
                            </m:e>
                            <m:sub>
                              <m:r>
                                <a:rPr lang="es-MX" sz="1000" b="0" i="1">
                                  <a:solidFill>
                                    <a:schemeClr val="tx1"/>
                                  </a:solidFill>
                                  <a:effectLst/>
                                  <a:latin typeface="Cambria Math"/>
                                  <a:ea typeface="+mn-ea"/>
                                  <a:cs typeface="+mn-cs"/>
                                </a:rPr>
                                <m:t>𝑎</m:t>
                              </m:r>
                            </m:sub>
                          </m:sSub>
                        </m:e>
                      </m:d>
                    </m:e>
                  </m:nary>
                </m:oMath>
              </a14:m>
              <a:endParaRPr lang="es-PE" sz="1100">
                <a:latin typeface="Arial" panose="020B0604020202020204" pitchFamily="34" charset="0"/>
                <a:cs typeface="Arial" panose="020B0604020202020204" pitchFamily="34" charset="0"/>
              </a:endParaRPr>
            </a:p>
          </xdr:txBody>
        </xdr:sp>
      </mc:Choice>
      <mc:Fallback>
        <xdr:sp macro="" textlink="">
          <xdr:nvSpPr>
            <xdr:cNvPr id="16" name="15 CuadroTexto"/>
            <xdr:cNvSpPr txBox="1"/>
          </xdr:nvSpPr>
          <xdr:spPr>
            <a:xfrm>
              <a:off x="1562100" y="23641050"/>
              <a:ext cx="2876550"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pHide m:val="on"/>
                      <m:ctrlPr>
                        <a:rPr lang="es-PE" sz="1100" i="1">
                          <a:latin typeface="Cambria Math"/>
                        </a:rPr>
                      </m:ctrlPr>
                    </m:naryPr>
                    <m:sub>
                      <m:r>
                        <m:rPr>
                          <m:brk m:alnAt="7"/>
                        </m:rPr>
                        <a:rPr lang="es-PE" sz="1100" b="0" i="1">
                          <a:latin typeface="Cambria Math"/>
                        </a:rPr>
                        <m:t>𝑎</m:t>
                      </m: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e>
                            <m:sub>
                              <m:r>
                                <a:rPr lang="es-MX" sz="1000" b="0" i="1">
                                  <a:solidFill>
                                    <a:schemeClr val="tx1"/>
                                  </a:solidFill>
                                  <a:effectLst/>
                                  <a:latin typeface="Cambria Math"/>
                                  <a:ea typeface="+mn-ea"/>
                                  <a:cs typeface="+mn-cs"/>
                                </a:rPr>
                                <m:t>𝑎</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𝐸𝐹</m:t>
                              </m:r>
                            </m:e>
                            <m:sub>
                              <m:r>
                                <a:rPr lang="es-MX" sz="1000" b="0" i="1">
                                  <a:solidFill>
                                    <a:schemeClr val="tx1"/>
                                  </a:solidFill>
                                  <a:effectLst/>
                                  <a:latin typeface="Cambria Math"/>
                                  <a:ea typeface="+mn-ea"/>
                                  <a:cs typeface="+mn-cs"/>
                                </a:rPr>
                                <m:t>𝑎</m:t>
                              </m:r>
                            </m:sub>
                          </m:sSub>
                        </m:e>
                      </m:d>
                    </m:e>
                  </m:nary>
                </m:oMath>
              </a14:m>
              <a:endParaRPr lang="es-PE" sz="1100">
                <a:latin typeface="Arial" panose="020B0604020202020204" pitchFamily="34" charset="0"/>
                <a:cs typeface="Arial" panose="020B0604020202020204" pitchFamily="34" charset="0"/>
              </a:endParaRPr>
            </a:p>
          </xdr:txBody>
        </xdr:sp>
      </mc:Fallback>
    </mc:AlternateContent>
    <xdr:clientData/>
  </xdr:oneCellAnchor>
  <xdr:twoCellAnchor>
    <xdr:from>
      <xdr:col>17</xdr:col>
      <xdr:colOff>28575</xdr:colOff>
      <xdr:row>4</xdr:row>
      <xdr:rowOff>76200</xdr:rowOff>
    </xdr:from>
    <xdr:to>
      <xdr:col>20</xdr:col>
      <xdr:colOff>762000</xdr:colOff>
      <xdr:row>9</xdr:row>
      <xdr:rowOff>161925</xdr:rowOff>
    </xdr:to>
    <xdr:grpSp>
      <xdr:nvGrpSpPr>
        <xdr:cNvPr id="17" name="16 Grupo"/>
        <xdr:cNvGrpSpPr/>
      </xdr:nvGrpSpPr>
      <xdr:grpSpPr>
        <a:xfrm>
          <a:off x="16392525" y="742950"/>
          <a:ext cx="3048000" cy="904875"/>
          <a:chOff x="20387733" y="711201"/>
          <a:chExt cx="3124200" cy="919198"/>
        </a:xfrm>
      </xdr:grpSpPr>
      <xdr:grpSp>
        <xdr:nvGrpSpPr>
          <xdr:cNvPr id="18" name="17 Grupo"/>
          <xdr:cNvGrpSpPr/>
        </xdr:nvGrpSpPr>
        <xdr:grpSpPr>
          <a:xfrm>
            <a:off x="21920153" y="719704"/>
            <a:ext cx="1591780" cy="309540"/>
            <a:chOff x="16704733" y="1938867"/>
            <a:chExt cx="1620000" cy="309599"/>
          </a:xfrm>
          <a:effectLst>
            <a:glow rad="50800">
              <a:srgbClr val="FFC000"/>
            </a:glow>
          </a:effectLst>
        </xdr:grpSpPr>
        <xdr:sp macro="" textlink="">
          <xdr:nvSpPr>
            <xdr:cNvPr id="22" name="21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3" name="22 Cheurón"/>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1A3b</a:t>
              </a:r>
              <a:endParaRPr lang="en-GB" sz="800">
                <a:solidFill>
                  <a:schemeClr val="tx1"/>
                </a:solidFill>
                <a:latin typeface="Arial" panose="020B0604020202020204" pitchFamily="34" charset="0"/>
                <a:cs typeface="Arial" panose="020B0604020202020204" pitchFamily="34" charset="0"/>
              </a:endParaRPr>
            </a:p>
          </xdr:txBody>
        </xdr:sp>
      </xdr:grpSp>
      <xdr:sp macro="" textlink="">
        <xdr:nvSpPr>
          <xdr:cNvPr id="19" name="18 Rectángulo">
            <a:hlinkClick r:id="rId1"/>
          </xdr:cNvPr>
          <xdr:cNvSpPr/>
        </xdr:nvSpPr>
        <xdr:spPr>
          <a:xfrm>
            <a:off x="20387733" y="1024418"/>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FE GL 2006-1A3b</a:t>
            </a:r>
          </a:p>
        </xdr:txBody>
      </xdr:sp>
      <xdr:sp macro="" textlink="">
        <xdr:nvSpPr>
          <xdr:cNvPr id="20" name="19 Pentágono">
            <a:hlinkClick r:id="rId2"/>
          </xdr:cNvPr>
          <xdr:cNvSpPr/>
        </xdr:nvSpPr>
        <xdr:spPr>
          <a:xfrm>
            <a:off x="20387733" y="711201"/>
            <a:ext cx="1619898" cy="309540"/>
          </a:xfrm>
          <a:prstGeom prst="homePlate">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800">
                <a:effectLst/>
                <a:latin typeface="Arial" panose="020B0604020202020204" pitchFamily="34" charset="0"/>
                <a:cs typeface="Arial" panose="020B0604020202020204" pitchFamily="34" charset="0"/>
              </a:rPr>
              <a:t>InfoProc</a:t>
            </a:r>
            <a:r>
              <a:rPr lang="en-GB" sz="800" baseline="0">
                <a:effectLst/>
                <a:latin typeface="Arial" panose="020B0604020202020204" pitchFamily="34" charset="0"/>
                <a:cs typeface="Arial" panose="020B0604020202020204" pitchFamily="34" charset="0"/>
              </a:rPr>
              <a:t> 1A3b</a:t>
            </a:r>
            <a:endParaRPr lang="en-GB" sz="800">
              <a:effectLst/>
              <a:latin typeface="Arial" panose="020B0604020202020204" pitchFamily="34" charset="0"/>
              <a:cs typeface="Arial" panose="020B0604020202020204" pitchFamily="34" charset="0"/>
            </a:endParaRPr>
          </a:p>
        </xdr:txBody>
      </xdr:sp>
      <xdr:sp macro="" textlink="">
        <xdr:nvSpPr>
          <xdr:cNvPr id="21" name="20 Rectángulo">
            <a:hlinkClick r:id="rId3"/>
          </xdr:cNvPr>
          <xdr:cNvSpPr/>
        </xdr:nvSpPr>
        <xdr:spPr>
          <a:xfrm>
            <a:off x="20387733" y="1320859"/>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Prop. y Fact. de Conversión</a:t>
            </a:r>
          </a:p>
        </xdr:txBody>
      </xdr:sp>
    </xdr:grpSp>
    <xdr:clientData/>
  </xdr:twoCellAnchor>
  <xdr:twoCellAnchor>
    <xdr:from>
      <xdr:col>10</xdr:col>
      <xdr:colOff>609600</xdr:colOff>
      <xdr:row>2</xdr:row>
      <xdr:rowOff>85725</xdr:rowOff>
    </xdr:from>
    <xdr:to>
      <xdr:col>12</xdr:col>
      <xdr:colOff>438150</xdr:colOff>
      <xdr:row>6</xdr:row>
      <xdr:rowOff>123825</xdr:rowOff>
    </xdr:to>
    <xdr:grpSp>
      <xdr:nvGrpSpPr>
        <xdr:cNvPr id="11" name="Grupo 10"/>
        <xdr:cNvGrpSpPr/>
      </xdr:nvGrpSpPr>
      <xdr:grpSpPr>
        <a:xfrm>
          <a:off x="9667875" y="428625"/>
          <a:ext cx="1924050" cy="676275"/>
          <a:chOff x="12934950" y="1142999"/>
          <a:chExt cx="1934518" cy="752476"/>
        </a:xfrm>
      </xdr:grpSpPr>
      <xdr:pic>
        <xdr:nvPicPr>
          <xdr:cNvPr id="12" name="Imagen 11" descr="https://cl.igdigital.com/wp-content/uploads/2015/03/Peligro.jpg"/>
          <xdr:cNvPicPr preferRelativeResize="1">
            <a:picLocks noChangeAspect="1"/>
          </xdr:cNvPicPr>
        </xdr:nvPicPr>
        <xdr:blipFill>
          <a:blip r:embed="rId4">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3" name="CuadroTexto 12"/>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20</xdr:row>
      <xdr:rowOff>38100</xdr:rowOff>
    </xdr:from>
    <xdr:ext cx="2571750" cy="295275"/>
    <mc:AlternateContent xmlns:mc="http://schemas.openxmlformats.org/markup-compatibility/2006">
      <mc:Choice xmlns:a14="http://schemas.microsoft.com/office/drawing/2010/main" Requires="a14">
        <xdr:sp macro="" textlink="">
          <xdr:nvSpPr>
            <xdr:cNvPr id="15" name="14 CuadroTexto"/>
            <xdr:cNvSpPr txBox="1"/>
          </xdr:nvSpPr>
          <xdr:spPr>
            <a:xfrm>
              <a:off x="1400175" y="3914775"/>
              <a:ext cx="2571750"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pHide m:val="on"/>
                      <m:ctrlPr>
                        <a:rPr lang="es-PE" sz="1100" i="1">
                          <a:latin typeface="Cambria Math"/>
                        </a:rPr>
                      </m:ctrlPr>
                    </m:naryPr>
                    <m:sub>
                      <m:r>
                        <m:rPr>
                          <m:brk m:alnAt="7"/>
                        </m:rPr>
                        <a:rPr lang="es-PE" sz="1100" b="0" i="1">
                          <a:latin typeface="Cambria Math"/>
                        </a:rPr>
                        <m:t>𝑗</m:t>
                      </m: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e>
                            <m:sub>
                              <m:r>
                                <a:rPr lang="es-PE" sz="1000" b="0" i="1">
                                  <a:solidFill>
                                    <a:schemeClr val="tx1"/>
                                  </a:solidFill>
                                  <a:effectLst/>
                                  <a:latin typeface="Cambria Math"/>
                                  <a:ea typeface="+mn-ea"/>
                                  <a:cs typeface="+mn-cs"/>
                                </a:rPr>
                                <m:t>𝑗</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𝐸𝐹</m:t>
                              </m:r>
                            </m:e>
                            <m:sub>
                              <m:r>
                                <a:rPr lang="es-PE" sz="1000" b="0" i="1">
                                  <a:solidFill>
                                    <a:schemeClr val="tx1"/>
                                  </a:solidFill>
                                  <a:effectLst/>
                                  <a:latin typeface="Cambria Math"/>
                                  <a:ea typeface="+mn-ea"/>
                                  <a:cs typeface="+mn-cs"/>
                                </a:rPr>
                                <m:t>𝑗</m:t>
                              </m:r>
                            </m:sub>
                          </m:sSub>
                        </m:e>
                      </m:d>
                    </m:e>
                  </m:nary>
                </m:oMath>
              </a14:m>
              <a:endParaRPr lang="es-PE" sz="1100">
                <a:latin typeface="Arial" panose="020B0604020202020204" pitchFamily="34" charset="0"/>
                <a:cs typeface="Arial" panose="020B0604020202020204" pitchFamily="34" charset="0"/>
              </a:endParaRPr>
            </a:p>
          </xdr:txBody>
        </xdr:sp>
      </mc:Choice>
      <mc:Fallback>
        <xdr:sp macro="" textlink="">
          <xdr:nvSpPr>
            <xdr:cNvPr id="15" name="14 CuadroTexto"/>
            <xdr:cNvSpPr txBox="1"/>
          </xdr:nvSpPr>
          <xdr:spPr>
            <a:xfrm>
              <a:off x="1400175" y="3914775"/>
              <a:ext cx="2571750"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pHide m:val="on"/>
                      <m:ctrlPr>
                        <a:rPr lang="es-PE" sz="1100" i="1">
                          <a:latin typeface="Cambria Math"/>
                        </a:rPr>
                      </m:ctrlPr>
                    </m:naryPr>
                    <m:sub>
                      <m:r>
                        <m:rPr>
                          <m:brk m:alnAt="7"/>
                        </m:rPr>
                        <a:rPr lang="es-PE" sz="1100" b="0" i="1">
                          <a:latin typeface="Cambria Math"/>
                        </a:rPr>
                        <m:t>𝑗</m:t>
                      </m: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e>
                            <m:sub>
                              <m:r>
                                <a:rPr lang="es-PE" sz="1000" b="0" i="1">
                                  <a:solidFill>
                                    <a:schemeClr val="tx1"/>
                                  </a:solidFill>
                                  <a:effectLst/>
                                  <a:latin typeface="Cambria Math"/>
                                  <a:ea typeface="+mn-ea"/>
                                  <a:cs typeface="+mn-cs"/>
                                </a:rPr>
                                <m:t>𝑗</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𝐸𝐹</m:t>
                              </m:r>
                            </m:e>
                            <m:sub>
                              <m:r>
                                <a:rPr lang="es-PE" sz="1000" b="0" i="1">
                                  <a:solidFill>
                                    <a:schemeClr val="tx1"/>
                                  </a:solidFill>
                                  <a:effectLst/>
                                  <a:latin typeface="Cambria Math"/>
                                  <a:ea typeface="+mn-ea"/>
                                  <a:cs typeface="+mn-cs"/>
                                </a:rPr>
                                <m:t>𝑗</m:t>
                              </m:r>
                            </m:sub>
                          </m:sSub>
                        </m:e>
                      </m:d>
                    </m:e>
                  </m:nary>
                </m:oMath>
              </a14:m>
              <a:endParaRPr lang="es-PE" sz="1100">
                <a:latin typeface="Arial" panose="020B0604020202020204" pitchFamily="34" charset="0"/>
                <a:cs typeface="Arial" panose="020B0604020202020204" pitchFamily="34" charset="0"/>
              </a:endParaRPr>
            </a:p>
          </xdr:txBody>
        </xdr:sp>
      </mc:Fallback>
    </mc:AlternateContent>
    <xdr:clientData/>
  </xdr:oneCellAnchor>
  <xdr:twoCellAnchor>
    <xdr:from>
      <xdr:col>16</xdr:col>
      <xdr:colOff>295275</xdr:colOff>
      <xdr:row>4</xdr:row>
      <xdr:rowOff>47625</xdr:rowOff>
    </xdr:from>
    <xdr:to>
      <xdr:col>19</xdr:col>
      <xdr:colOff>161925</xdr:colOff>
      <xdr:row>9</xdr:row>
      <xdr:rowOff>133350</xdr:rowOff>
    </xdr:to>
    <xdr:grpSp>
      <xdr:nvGrpSpPr>
        <xdr:cNvPr id="16" name="15 Grupo"/>
        <xdr:cNvGrpSpPr/>
      </xdr:nvGrpSpPr>
      <xdr:grpSpPr>
        <a:xfrm>
          <a:off x="15906750" y="714375"/>
          <a:ext cx="3028950" cy="904875"/>
          <a:chOff x="20387733" y="711201"/>
          <a:chExt cx="3124200" cy="919198"/>
        </a:xfrm>
      </xdr:grpSpPr>
      <xdr:grpSp>
        <xdr:nvGrpSpPr>
          <xdr:cNvPr id="17" name="16 Grupo"/>
          <xdr:cNvGrpSpPr/>
        </xdr:nvGrpSpPr>
        <xdr:grpSpPr>
          <a:xfrm>
            <a:off x="21920153" y="719704"/>
            <a:ext cx="1591780" cy="309540"/>
            <a:chOff x="16704733" y="1938867"/>
            <a:chExt cx="1620000" cy="309599"/>
          </a:xfrm>
          <a:effectLst>
            <a:glow rad="50800">
              <a:srgbClr val="FFC000"/>
            </a:glow>
          </a:effectLst>
        </xdr:grpSpPr>
        <xdr:sp macro="" textlink="">
          <xdr:nvSpPr>
            <xdr:cNvPr id="21" name="20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2" name="21 Cheurón"/>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1A3c</a:t>
              </a:r>
              <a:endParaRPr lang="en-GB" sz="800">
                <a:solidFill>
                  <a:schemeClr val="tx1"/>
                </a:solidFill>
                <a:latin typeface="Arial" panose="020B0604020202020204" pitchFamily="34" charset="0"/>
                <a:cs typeface="Arial" panose="020B0604020202020204" pitchFamily="34" charset="0"/>
              </a:endParaRPr>
            </a:p>
          </xdr:txBody>
        </xdr:sp>
      </xdr:grpSp>
      <xdr:sp macro="" textlink="">
        <xdr:nvSpPr>
          <xdr:cNvPr id="18" name="17 Rectángulo">
            <a:hlinkClick r:id="rId1"/>
          </xdr:cNvPr>
          <xdr:cNvSpPr/>
        </xdr:nvSpPr>
        <xdr:spPr>
          <a:xfrm>
            <a:off x="20387733" y="1024418"/>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FE GL 2006-1A3c</a:t>
            </a:r>
          </a:p>
        </xdr:txBody>
      </xdr:sp>
      <xdr:sp macro="" textlink="">
        <xdr:nvSpPr>
          <xdr:cNvPr id="19" name="18 Pentágono">
            <a:hlinkClick r:id="rId2"/>
          </xdr:cNvPr>
          <xdr:cNvSpPr/>
        </xdr:nvSpPr>
        <xdr:spPr>
          <a:xfrm>
            <a:off x="20387733" y="711201"/>
            <a:ext cx="1619898" cy="309540"/>
          </a:xfrm>
          <a:prstGeom prst="homePlate">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800">
                <a:effectLst/>
                <a:latin typeface="Arial" panose="020B0604020202020204" pitchFamily="34" charset="0"/>
                <a:cs typeface="Arial" panose="020B0604020202020204" pitchFamily="34" charset="0"/>
              </a:rPr>
              <a:t>InfoProc</a:t>
            </a:r>
            <a:r>
              <a:rPr lang="en-GB" sz="800" baseline="0">
                <a:effectLst/>
                <a:latin typeface="Arial" panose="020B0604020202020204" pitchFamily="34" charset="0"/>
                <a:cs typeface="Arial" panose="020B0604020202020204" pitchFamily="34" charset="0"/>
              </a:rPr>
              <a:t> 1A3c</a:t>
            </a:r>
            <a:endParaRPr lang="en-GB" sz="800">
              <a:effectLst/>
              <a:latin typeface="Arial" panose="020B0604020202020204" pitchFamily="34" charset="0"/>
              <a:cs typeface="Arial" panose="020B0604020202020204" pitchFamily="34" charset="0"/>
            </a:endParaRPr>
          </a:p>
        </xdr:txBody>
      </xdr:sp>
      <xdr:sp macro="" textlink="">
        <xdr:nvSpPr>
          <xdr:cNvPr id="20" name="19 Rectángulo">
            <a:hlinkClick r:id="rId3"/>
          </xdr:cNvPr>
          <xdr:cNvSpPr/>
        </xdr:nvSpPr>
        <xdr:spPr>
          <a:xfrm>
            <a:off x="20387733" y="1320859"/>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Prop. y Fact. de Conversión</a:t>
            </a:r>
          </a:p>
        </xdr:txBody>
      </xdr:sp>
    </xdr:grpSp>
    <xdr:clientData/>
  </xdr:twoCellAnchor>
  <xdr:twoCellAnchor>
    <xdr:from>
      <xdr:col>16</xdr:col>
      <xdr:colOff>514350</xdr:colOff>
      <xdr:row>9</xdr:row>
      <xdr:rowOff>419100</xdr:rowOff>
    </xdr:from>
    <xdr:to>
      <xdr:col>18</xdr:col>
      <xdr:colOff>38100</xdr:colOff>
      <xdr:row>12</xdr:row>
      <xdr:rowOff>0</xdr:rowOff>
    </xdr:to>
    <xdr:grpSp>
      <xdr:nvGrpSpPr>
        <xdr:cNvPr id="10" name="Grupo 9"/>
        <xdr:cNvGrpSpPr/>
      </xdr:nvGrpSpPr>
      <xdr:grpSpPr>
        <a:xfrm>
          <a:off x="16125825" y="1905000"/>
          <a:ext cx="1914525" cy="666750"/>
          <a:chOff x="12934950" y="1142999"/>
          <a:chExt cx="1934518" cy="752476"/>
        </a:xfrm>
      </xdr:grpSpPr>
      <xdr:pic>
        <xdr:nvPicPr>
          <xdr:cNvPr id="11" name="Imagen 10" descr="https://cl.igdigital.com/wp-content/uploads/2015/03/Peligro.jpg"/>
          <xdr:cNvPicPr preferRelativeResize="1">
            <a:picLocks noChangeAspect="1"/>
          </xdr:cNvPicPr>
        </xdr:nvPicPr>
        <xdr:blipFill>
          <a:blip r:embed="rId4">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2" name="CuadroTexto 11"/>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33</xdr:row>
      <xdr:rowOff>85725</xdr:rowOff>
    </xdr:from>
    <xdr:ext cx="4257675" cy="295275"/>
    <mc:AlternateContent xmlns:mc="http://schemas.openxmlformats.org/markup-compatibility/2006">
      <mc:Choice xmlns:a14="http://schemas.microsoft.com/office/drawing/2010/main" Requires="a14">
        <xdr:sp macro="" textlink="">
          <xdr:nvSpPr>
            <xdr:cNvPr id="15" name="14 CuadroTexto"/>
            <xdr:cNvSpPr txBox="1"/>
          </xdr:nvSpPr>
          <xdr:spPr>
            <a:xfrm>
              <a:off x="1676400" y="6124575"/>
              <a:ext cx="4257675"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bHide m:val="on"/>
                      <m:supHide m:val="on"/>
                      <m:ctrlPr>
                        <a:rPr lang="es-PE" sz="1100" i="1">
                          <a:latin typeface="Cambria Math"/>
                        </a:rPr>
                      </m:ctrlPr>
                    </m:naryP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r>
                                <a:rPr lang="es-PE"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𝐶𝑜𝑛𝑠𝑢𝑚𝑖𝑑𝑜</m:t>
                              </m:r>
                            </m:e>
                            <m:sub>
                              <m:r>
                                <a:rPr lang="es-PE" sz="1000" b="0" i="1">
                                  <a:solidFill>
                                    <a:schemeClr val="tx1"/>
                                  </a:solidFill>
                                  <a:effectLst/>
                                  <a:latin typeface="Cambria Math"/>
                                  <a:ea typeface="+mn-ea"/>
                                  <a:cs typeface="+mn-cs"/>
                                </a:rPr>
                                <m:t>𝑎𝑏</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𝐹𝑎𝑐𝑡𝑜𝑟</m:t>
                              </m:r>
                              <m:r>
                                <a:rPr lang="es-PE"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𝑑𝑒</m:t>
                              </m:r>
                              <m:r>
                                <a:rPr lang="es-PE"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𝑒𝑚𝑖𝑠𝑖</m:t>
                              </m:r>
                              <m:r>
                                <a:rPr lang="es-PE" sz="1000" b="0" i="1">
                                  <a:solidFill>
                                    <a:schemeClr val="tx1"/>
                                  </a:solidFill>
                                  <a:effectLst/>
                                  <a:latin typeface="Cambria Math"/>
                                  <a:ea typeface="+mn-ea"/>
                                  <a:cs typeface="+mn-cs"/>
                                </a:rPr>
                                <m:t>ó</m:t>
                              </m:r>
                              <m:r>
                                <a:rPr lang="es-PE" sz="1000" b="0" i="1">
                                  <a:solidFill>
                                    <a:schemeClr val="tx1"/>
                                  </a:solidFill>
                                  <a:effectLst/>
                                  <a:latin typeface="Cambria Math"/>
                                  <a:ea typeface="+mn-ea"/>
                                  <a:cs typeface="+mn-cs"/>
                                </a:rPr>
                                <m:t>𝑛</m:t>
                              </m:r>
                            </m:e>
                            <m:sub>
                              <m:r>
                                <a:rPr lang="es-PE" sz="1000" b="0" i="1">
                                  <a:solidFill>
                                    <a:schemeClr val="tx1"/>
                                  </a:solidFill>
                                  <a:effectLst/>
                                  <a:latin typeface="Cambria Math"/>
                                  <a:ea typeface="+mn-ea"/>
                                  <a:cs typeface="+mn-cs"/>
                                </a:rPr>
                                <m:t>𝑎𝑏</m:t>
                              </m:r>
                            </m:sub>
                          </m:sSub>
                        </m:e>
                      </m:d>
                    </m:e>
                  </m:nary>
                </m:oMath>
              </a14:m>
              <a:endParaRPr lang="es-PE" sz="1100">
                <a:latin typeface="Arial" panose="020B0604020202020204" pitchFamily="34" charset="0"/>
                <a:cs typeface="Arial" panose="020B0604020202020204" pitchFamily="34" charset="0"/>
              </a:endParaRPr>
            </a:p>
          </xdr:txBody>
        </xdr:sp>
      </mc:Choice>
      <mc:Fallback>
        <xdr:sp macro="" textlink="">
          <xdr:nvSpPr>
            <xdr:cNvPr id="15" name="14 CuadroTexto"/>
            <xdr:cNvSpPr txBox="1"/>
          </xdr:nvSpPr>
          <xdr:spPr>
            <a:xfrm>
              <a:off x="1676400" y="6124575"/>
              <a:ext cx="4257675"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bHide m:val="on"/>
                      <m:supHide m:val="on"/>
                      <m:ctrlPr>
                        <a:rPr lang="es-PE" sz="1100" i="1">
                          <a:latin typeface="Cambria Math"/>
                        </a:rPr>
                      </m:ctrlPr>
                    </m:naryP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r>
                                <a:rPr lang="es-PE"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𝐶𝑜𝑛𝑠𝑢𝑚𝑖𝑑𝑜</m:t>
                              </m:r>
                            </m:e>
                            <m:sub>
                              <m:r>
                                <a:rPr lang="es-PE" sz="1000" b="0" i="1">
                                  <a:solidFill>
                                    <a:schemeClr val="tx1"/>
                                  </a:solidFill>
                                  <a:effectLst/>
                                  <a:latin typeface="Cambria Math"/>
                                  <a:ea typeface="+mn-ea"/>
                                  <a:cs typeface="+mn-cs"/>
                                </a:rPr>
                                <m:t>𝑎𝑏</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𝐹𝑎𝑐𝑡𝑜𝑟</m:t>
                              </m:r>
                              <m:r>
                                <a:rPr lang="es-PE"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𝑑𝑒</m:t>
                              </m:r>
                              <m:r>
                                <a:rPr lang="es-PE"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𝑒𝑚𝑖𝑠𝑖</m:t>
                              </m:r>
                              <m:r>
                                <a:rPr lang="es-PE" sz="1000" b="0" i="1">
                                  <a:solidFill>
                                    <a:schemeClr val="tx1"/>
                                  </a:solidFill>
                                  <a:effectLst/>
                                  <a:latin typeface="Cambria Math"/>
                                  <a:ea typeface="+mn-ea"/>
                                  <a:cs typeface="+mn-cs"/>
                                </a:rPr>
                                <m:t>ó</m:t>
                              </m:r>
                              <m:r>
                                <a:rPr lang="es-PE" sz="1000" b="0" i="1">
                                  <a:solidFill>
                                    <a:schemeClr val="tx1"/>
                                  </a:solidFill>
                                  <a:effectLst/>
                                  <a:latin typeface="Cambria Math"/>
                                  <a:ea typeface="+mn-ea"/>
                                  <a:cs typeface="+mn-cs"/>
                                </a:rPr>
                                <m:t>𝑛</m:t>
                              </m:r>
                            </m:e>
                            <m:sub>
                              <m:r>
                                <a:rPr lang="es-PE" sz="1000" b="0" i="1">
                                  <a:solidFill>
                                    <a:schemeClr val="tx1"/>
                                  </a:solidFill>
                                  <a:effectLst/>
                                  <a:latin typeface="Cambria Math"/>
                                  <a:ea typeface="+mn-ea"/>
                                  <a:cs typeface="+mn-cs"/>
                                </a:rPr>
                                <m:t>𝑎𝑏</m:t>
                              </m:r>
                            </m:sub>
                          </m:sSub>
                        </m:e>
                      </m:d>
                    </m:e>
                  </m:nary>
                </m:oMath>
              </a14:m>
              <a:endParaRPr lang="es-PE" sz="1100">
                <a:latin typeface="Arial" panose="020B0604020202020204" pitchFamily="34" charset="0"/>
                <a:cs typeface="Arial" panose="020B0604020202020204" pitchFamily="34" charset="0"/>
              </a:endParaRPr>
            </a:p>
          </xdr:txBody>
        </xdr:sp>
      </mc:Fallback>
    </mc:AlternateContent>
    <xdr:clientData/>
  </xdr:oneCellAnchor>
  <xdr:twoCellAnchor>
    <xdr:from>
      <xdr:col>16</xdr:col>
      <xdr:colOff>352425</xdr:colOff>
      <xdr:row>4</xdr:row>
      <xdr:rowOff>66675</xdr:rowOff>
    </xdr:from>
    <xdr:to>
      <xdr:col>19</xdr:col>
      <xdr:colOff>219075</xdr:colOff>
      <xdr:row>9</xdr:row>
      <xdr:rowOff>180975</xdr:rowOff>
    </xdr:to>
    <xdr:grpSp>
      <xdr:nvGrpSpPr>
        <xdr:cNvPr id="16" name="15 Grupo"/>
        <xdr:cNvGrpSpPr/>
      </xdr:nvGrpSpPr>
      <xdr:grpSpPr>
        <a:xfrm>
          <a:off x="16002000" y="733425"/>
          <a:ext cx="3028950" cy="923925"/>
          <a:chOff x="20387733" y="711201"/>
          <a:chExt cx="3124200" cy="919198"/>
        </a:xfrm>
      </xdr:grpSpPr>
      <xdr:grpSp>
        <xdr:nvGrpSpPr>
          <xdr:cNvPr id="17" name="16 Grupo"/>
          <xdr:cNvGrpSpPr/>
        </xdr:nvGrpSpPr>
        <xdr:grpSpPr>
          <a:xfrm>
            <a:off x="21920153" y="719704"/>
            <a:ext cx="1591780" cy="309540"/>
            <a:chOff x="16704733" y="1938867"/>
            <a:chExt cx="1620000" cy="309599"/>
          </a:xfrm>
          <a:effectLst>
            <a:glow rad="50800">
              <a:srgbClr val="FFC000"/>
            </a:glow>
          </a:effectLst>
        </xdr:grpSpPr>
        <xdr:sp macro="" textlink="">
          <xdr:nvSpPr>
            <xdr:cNvPr id="21" name="20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2" name="21 Cheurón"/>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1A3d</a:t>
              </a:r>
              <a:endParaRPr lang="en-GB" sz="800">
                <a:solidFill>
                  <a:schemeClr val="tx1"/>
                </a:solidFill>
                <a:latin typeface="Arial" panose="020B0604020202020204" pitchFamily="34" charset="0"/>
                <a:cs typeface="Arial" panose="020B0604020202020204" pitchFamily="34" charset="0"/>
              </a:endParaRPr>
            </a:p>
          </xdr:txBody>
        </xdr:sp>
      </xdr:grpSp>
      <xdr:sp macro="" textlink="">
        <xdr:nvSpPr>
          <xdr:cNvPr id="18" name="17 Rectángulo">
            <a:hlinkClick r:id="rId1"/>
          </xdr:cNvPr>
          <xdr:cNvSpPr/>
        </xdr:nvSpPr>
        <xdr:spPr>
          <a:xfrm>
            <a:off x="20387733" y="1024418"/>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FE GL 2006-1A3d</a:t>
            </a:r>
          </a:p>
        </xdr:txBody>
      </xdr:sp>
      <xdr:sp macro="" textlink="">
        <xdr:nvSpPr>
          <xdr:cNvPr id="19" name="18 Pentágono">
            <a:hlinkClick r:id="rId2"/>
          </xdr:cNvPr>
          <xdr:cNvSpPr/>
        </xdr:nvSpPr>
        <xdr:spPr>
          <a:xfrm>
            <a:off x="20387733" y="711201"/>
            <a:ext cx="1619898" cy="309540"/>
          </a:xfrm>
          <a:prstGeom prst="homePlate">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800">
                <a:effectLst/>
                <a:latin typeface="Arial" panose="020B0604020202020204" pitchFamily="34" charset="0"/>
                <a:cs typeface="Arial" panose="020B0604020202020204" pitchFamily="34" charset="0"/>
              </a:rPr>
              <a:t>InfoProc</a:t>
            </a:r>
            <a:r>
              <a:rPr lang="en-GB" sz="800" baseline="0">
                <a:effectLst/>
                <a:latin typeface="Arial" panose="020B0604020202020204" pitchFamily="34" charset="0"/>
                <a:cs typeface="Arial" panose="020B0604020202020204" pitchFamily="34" charset="0"/>
              </a:rPr>
              <a:t> 1A3d</a:t>
            </a:r>
            <a:endParaRPr lang="en-GB" sz="800">
              <a:effectLst/>
              <a:latin typeface="Arial" panose="020B0604020202020204" pitchFamily="34" charset="0"/>
              <a:cs typeface="Arial" panose="020B0604020202020204" pitchFamily="34" charset="0"/>
            </a:endParaRPr>
          </a:p>
        </xdr:txBody>
      </xdr:sp>
      <xdr:sp macro="" textlink="">
        <xdr:nvSpPr>
          <xdr:cNvPr id="20" name="19 Rectángulo">
            <a:hlinkClick r:id="rId3"/>
          </xdr:cNvPr>
          <xdr:cNvSpPr/>
        </xdr:nvSpPr>
        <xdr:spPr>
          <a:xfrm>
            <a:off x="20387733" y="1320859"/>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Prop. y Fact. de Conversión</a:t>
            </a:r>
          </a:p>
        </xdr:txBody>
      </xdr:sp>
    </xdr:grpSp>
    <xdr:clientData/>
  </xdr:twoCellAnchor>
  <xdr:twoCellAnchor>
    <xdr:from>
      <xdr:col>16</xdr:col>
      <xdr:colOff>552450</xdr:colOff>
      <xdr:row>9</xdr:row>
      <xdr:rowOff>361950</xdr:rowOff>
    </xdr:from>
    <xdr:to>
      <xdr:col>18</xdr:col>
      <xdr:colOff>76200</xdr:colOff>
      <xdr:row>11</xdr:row>
      <xdr:rowOff>66675</xdr:rowOff>
    </xdr:to>
    <xdr:grpSp>
      <xdr:nvGrpSpPr>
        <xdr:cNvPr id="10" name="Grupo 9"/>
        <xdr:cNvGrpSpPr/>
      </xdr:nvGrpSpPr>
      <xdr:grpSpPr>
        <a:xfrm>
          <a:off x="16202025" y="1838325"/>
          <a:ext cx="1914525" cy="657225"/>
          <a:chOff x="12934950" y="1142999"/>
          <a:chExt cx="1934518" cy="752476"/>
        </a:xfrm>
      </xdr:grpSpPr>
      <xdr:pic>
        <xdr:nvPicPr>
          <xdr:cNvPr id="11" name="Imagen 10" descr="https://cl.igdigital.com/wp-content/uploads/2015/03/Peligro.jpg"/>
          <xdr:cNvPicPr preferRelativeResize="1">
            <a:picLocks noChangeAspect="1"/>
          </xdr:cNvPicPr>
        </xdr:nvPicPr>
        <xdr:blipFill>
          <a:blip r:embed="rId4">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2" name="CuadroTexto 11"/>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28</xdr:row>
      <xdr:rowOff>38100</xdr:rowOff>
    </xdr:from>
    <xdr:ext cx="2657475" cy="295275"/>
    <mc:AlternateContent xmlns:mc="http://schemas.openxmlformats.org/markup-compatibility/2006">
      <mc:Choice xmlns:a14="http://schemas.microsoft.com/office/drawing/2010/main" Requires="a14">
        <xdr:sp macro="" textlink="">
          <xdr:nvSpPr>
            <xdr:cNvPr id="15" name="14 CuadroTexto"/>
            <xdr:cNvSpPr txBox="1"/>
          </xdr:nvSpPr>
          <xdr:spPr>
            <a:xfrm>
              <a:off x="1419225" y="5210175"/>
              <a:ext cx="2657475"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pHide m:val="on"/>
                      <m:ctrlPr>
                        <a:rPr lang="es-PE" sz="1100" i="1">
                          <a:latin typeface="Cambria Math"/>
                        </a:rPr>
                      </m:ctrlPr>
                    </m:naryPr>
                    <m:sub>
                      <m:r>
                        <m:rPr>
                          <m:brk m:alnAt="7"/>
                        </m:rPr>
                        <a:rPr lang="es-PE" sz="1100" b="0" i="1">
                          <a:latin typeface="Cambria Math"/>
                        </a:rPr>
                        <m:t>𝑎</m:t>
                      </m: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e>
                            <m:sub>
                              <m:r>
                                <a:rPr lang="es-MX" sz="1000" b="0" i="1">
                                  <a:solidFill>
                                    <a:schemeClr val="tx1"/>
                                  </a:solidFill>
                                  <a:effectLst/>
                                  <a:latin typeface="Cambria Math"/>
                                  <a:ea typeface="+mn-ea"/>
                                  <a:cs typeface="+mn-cs"/>
                                </a:rPr>
                                <m:t>𝑎</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𝐸𝐹</m:t>
                              </m:r>
                            </m:e>
                            <m:sub>
                              <m:r>
                                <a:rPr lang="es-MX" sz="1000" b="0" i="1">
                                  <a:solidFill>
                                    <a:schemeClr val="tx1"/>
                                  </a:solidFill>
                                  <a:effectLst/>
                                  <a:latin typeface="Cambria Math"/>
                                  <a:ea typeface="+mn-ea"/>
                                  <a:cs typeface="+mn-cs"/>
                                </a:rPr>
                                <m:t>𝑎</m:t>
                              </m:r>
                            </m:sub>
                          </m:sSub>
                        </m:e>
                      </m:d>
                    </m:e>
                  </m:nary>
                </m:oMath>
              </a14:m>
              <a:endParaRPr lang="es-PE" sz="1100">
                <a:latin typeface="Arial" panose="020B0604020202020204" pitchFamily="34" charset="0"/>
                <a:cs typeface="Arial" panose="020B0604020202020204" pitchFamily="34" charset="0"/>
              </a:endParaRPr>
            </a:p>
          </xdr:txBody>
        </xdr:sp>
      </mc:Choice>
      <mc:Fallback>
        <xdr:sp macro="" textlink="">
          <xdr:nvSpPr>
            <xdr:cNvPr id="15" name="14 CuadroTexto"/>
            <xdr:cNvSpPr txBox="1"/>
          </xdr:nvSpPr>
          <xdr:spPr>
            <a:xfrm>
              <a:off x="1419225" y="5210175"/>
              <a:ext cx="2657475" cy="295275"/>
            </a:xfrm>
            <a:prstGeom prst="roundRect">
              <a:avLst/>
            </a:prstGeom>
            <a:ln w="9525">
              <a:headEnd type="none"/>
              <a:tailEnd type="none"/>
            </a:ln>
            <a:effectLst>
              <a:outerShdw blurRad="50800" dist="38100" dir="2700000" algn="tl" rotWithShape="0">
                <a:prstClr val="black">
                  <a:alpha val="40000"/>
                </a:prstClr>
              </a:outerShdw>
            </a:effectLst>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noAutofit/>
            </a:bodyPr>
            <a:lstStyle/>
            <a:p>
              <a:pPr algn="ctr"/>
              <a:r>
                <a:rPr lang="es-PE" sz="1100">
                  <a:latin typeface="Arial" panose="020B0604020202020204" pitchFamily="34" charset="0"/>
                  <a:cs typeface="Arial" panose="020B0604020202020204" pitchFamily="34" charset="0"/>
                </a:rPr>
                <a:t>Emisiones</a:t>
              </a:r>
              <a:r>
                <a:rPr lang="es-PE" sz="1100" baseline="0">
                  <a:latin typeface="Arial" panose="020B0604020202020204" pitchFamily="34" charset="0"/>
                  <a:cs typeface="Arial" panose="020B0604020202020204" pitchFamily="34" charset="0"/>
                </a:rPr>
                <a:t>  </a:t>
              </a:r>
              <a14:m>
                <m:oMath xmlns:m="http://schemas.openxmlformats.org/officeDocument/2006/math">
                  <m:r>
                    <a:rPr lang="es-PE" sz="1100" i="1">
                      <a:latin typeface="Cambria Math"/>
                    </a:rPr>
                    <m:t>=</m:t>
                  </m:r>
                  <m:nary>
                    <m:naryPr>
                      <m:chr m:val="∑"/>
                      <m:supHide m:val="on"/>
                      <m:ctrlPr>
                        <a:rPr lang="es-PE" sz="1100" i="1">
                          <a:latin typeface="Cambria Math"/>
                        </a:rPr>
                      </m:ctrlPr>
                    </m:naryPr>
                    <m:sub>
                      <m:r>
                        <m:rPr>
                          <m:brk m:alnAt="7"/>
                        </m:rPr>
                        <a:rPr lang="es-PE" sz="1100" b="0" i="1">
                          <a:latin typeface="Cambria Math"/>
                        </a:rPr>
                        <m:t>𝑎</m:t>
                      </m:r>
                    </m:sub>
                    <m:sup/>
                    <m:e>
                      <m:d>
                        <m:dPr>
                          <m:ctrlPr>
                            <a:rPr lang="es-PE" sz="1000" i="1">
                              <a:solidFill>
                                <a:schemeClr val="tx1"/>
                              </a:solidFill>
                              <a:effectLst/>
                              <a:latin typeface="Cambria Math"/>
                              <a:ea typeface="+mn-ea"/>
                              <a:cs typeface="+mn-cs"/>
                            </a:rPr>
                          </m:ctrlPr>
                        </m:dPr>
                        <m:e>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𝐶𝑜𝑚𝑏𝑢𝑠𝑡𝑖𝑏𝑙𝑒</m:t>
                              </m:r>
                            </m:e>
                            <m:sub>
                              <m:r>
                                <a:rPr lang="es-MX" sz="1000" b="0" i="1">
                                  <a:solidFill>
                                    <a:schemeClr val="tx1"/>
                                  </a:solidFill>
                                  <a:effectLst/>
                                  <a:latin typeface="Cambria Math"/>
                                  <a:ea typeface="+mn-ea"/>
                                  <a:cs typeface="+mn-cs"/>
                                </a:rPr>
                                <m:t>𝑎</m:t>
                              </m:r>
                            </m:sub>
                          </m:sSub>
                          <m:r>
                            <a:rPr lang="es-MX" sz="1000" b="0" i="1">
                              <a:solidFill>
                                <a:schemeClr val="tx1"/>
                              </a:solidFill>
                              <a:effectLst/>
                              <a:latin typeface="Cambria Math"/>
                              <a:ea typeface="+mn-ea"/>
                              <a:cs typeface="+mn-cs"/>
                            </a:rPr>
                            <m:t> </m:t>
                          </m:r>
                          <m:r>
                            <a:rPr lang="es-MX" sz="1000" b="0" i="1">
                              <a:solidFill>
                                <a:schemeClr val="tx1"/>
                              </a:solidFill>
                              <a:effectLst/>
                              <a:latin typeface="Cambria Math"/>
                              <a:ea typeface="+mn-ea"/>
                              <a:cs typeface="+mn-cs"/>
                            </a:rPr>
                            <m:t>𝑥</m:t>
                          </m:r>
                          <m:sSub>
                            <m:sSubPr>
                              <m:ctrlPr>
                                <a:rPr lang="es-PE" sz="1000" i="1">
                                  <a:solidFill>
                                    <a:schemeClr val="tx1"/>
                                  </a:solidFill>
                                  <a:effectLst/>
                                  <a:latin typeface="Cambria Math"/>
                                  <a:ea typeface="+mn-ea"/>
                                  <a:cs typeface="+mn-cs"/>
                                </a:rPr>
                              </m:ctrlPr>
                            </m:sSubPr>
                            <m:e>
                              <m:r>
                                <a:rPr lang="es-MX" sz="1000" b="0" i="1">
                                  <a:solidFill>
                                    <a:schemeClr val="tx1"/>
                                  </a:solidFill>
                                  <a:effectLst/>
                                  <a:latin typeface="Cambria Math"/>
                                  <a:ea typeface="+mn-ea"/>
                                  <a:cs typeface="+mn-cs"/>
                                </a:rPr>
                                <m:t> </m:t>
                              </m:r>
                              <m:r>
                                <a:rPr lang="es-PE" sz="1000" b="0" i="1">
                                  <a:solidFill>
                                    <a:schemeClr val="tx1"/>
                                  </a:solidFill>
                                  <a:effectLst/>
                                  <a:latin typeface="Cambria Math"/>
                                  <a:ea typeface="+mn-ea"/>
                                  <a:cs typeface="+mn-cs"/>
                                </a:rPr>
                                <m:t>𝐸𝐹</m:t>
                              </m:r>
                            </m:e>
                            <m:sub>
                              <m:r>
                                <a:rPr lang="es-MX" sz="1000" b="0" i="1">
                                  <a:solidFill>
                                    <a:schemeClr val="tx1"/>
                                  </a:solidFill>
                                  <a:effectLst/>
                                  <a:latin typeface="Cambria Math"/>
                                  <a:ea typeface="+mn-ea"/>
                                  <a:cs typeface="+mn-cs"/>
                                </a:rPr>
                                <m:t>𝑎</m:t>
                              </m:r>
                            </m:sub>
                          </m:sSub>
                        </m:e>
                      </m:d>
                    </m:e>
                  </m:nary>
                </m:oMath>
              </a14:m>
              <a:endParaRPr lang="es-PE" sz="1100">
                <a:latin typeface="Arial" panose="020B0604020202020204" pitchFamily="34" charset="0"/>
                <a:cs typeface="Arial" panose="020B0604020202020204" pitchFamily="34" charset="0"/>
              </a:endParaRPr>
            </a:p>
          </xdr:txBody>
        </xdr:sp>
      </mc:Fallback>
    </mc:AlternateContent>
    <xdr:clientData/>
  </xdr:oneCellAnchor>
  <xdr:twoCellAnchor>
    <xdr:from>
      <xdr:col>16</xdr:col>
      <xdr:colOff>1038225</xdr:colOff>
      <xdr:row>4</xdr:row>
      <xdr:rowOff>114300</xdr:rowOff>
    </xdr:from>
    <xdr:to>
      <xdr:col>20</xdr:col>
      <xdr:colOff>114300</xdr:colOff>
      <xdr:row>9</xdr:row>
      <xdr:rowOff>190500</xdr:rowOff>
    </xdr:to>
    <xdr:grpSp>
      <xdr:nvGrpSpPr>
        <xdr:cNvPr id="16" name="15 Grupo"/>
        <xdr:cNvGrpSpPr/>
      </xdr:nvGrpSpPr>
      <xdr:grpSpPr>
        <a:xfrm>
          <a:off x="17268825" y="781050"/>
          <a:ext cx="3009900" cy="895350"/>
          <a:chOff x="20387733" y="711201"/>
          <a:chExt cx="3124200" cy="919198"/>
        </a:xfrm>
      </xdr:grpSpPr>
      <xdr:grpSp>
        <xdr:nvGrpSpPr>
          <xdr:cNvPr id="17" name="16 Grupo"/>
          <xdr:cNvGrpSpPr/>
        </xdr:nvGrpSpPr>
        <xdr:grpSpPr>
          <a:xfrm>
            <a:off x="21920153" y="719704"/>
            <a:ext cx="1591780" cy="309540"/>
            <a:chOff x="16704733" y="1938867"/>
            <a:chExt cx="1620000" cy="309599"/>
          </a:xfrm>
          <a:effectLst>
            <a:glow rad="50800">
              <a:srgbClr val="FFC000"/>
            </a:glow>
          </a:effectLst>
        </xdr:grpSpPr>
        <xdr:sp macro="" textlink="">
          <xdr:nvSpPr>
            <xdr:cNvPr id="21" name="20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22" name="21 Cheurón"/>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1A3e</a:t>
              </a:r>
              <a:endParaRPr lang="en-GB" sz="800">
                <a:solidFill>
                  <a:schemeClr val="tx1"/>
                </a:solidFill>
                <a:latin typeface="Arial" panose="020B0604020202020204" pitchFamily="34" charset="0"/>
                <a:cs typeface="Arial" panose="020B0604020202020204" pitchFamily="34" charset="0"/>
              </a:endParaRPr>
            </a:p>
          </xdr:txBody>
        </xdr:sp>
      </xdr:grpSp>
      <xdr:sp macro="" textlink="">
        <xdr:nvSpPr>
          <xdr:cNvPr id="18" name="17 Rectángulo">
            <a:hlinkClick r:id="rId1"/>
          </xdr:cNvPr>
          <xdr:cNvSpPr/>
        </xdr:nvSpPr>
        <xdr:spPr>
          <a:xfrm>
            <a:off x="20387733" y="1024418"/>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FE GL 2006-1A3e</a:t>
            </a:r>
          </a:p>
        </xdr:txBody>
      </xdr:sp>
      <xdr:sp macro="" textlink="">
        <xdr:nvSpPr>
          <xdr:cNvPr id="19" name="18 Pentágono">
            <a:hlinkClick r:id="rId2"/>
          </xdr:cNvPr>
          <xdr:cNvSpPr/>
        </xdr:nvSpPr>
        <xdr:spPr>
          <a:xfrm>
            <a:off x="20387733" y="711201"/>
            <a:ext cx="1619898" cy="309540"/>
          </a:xfrm>
          <a:prstGeom prst="homePlate">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800">
                <a:effectLst/>
                <a:latin typeface="Arial" panose="020B0604020202020204" pitchFamily="34" charset="0"/>
                <a:cs typeface="Arial" panose="020B0604020202020204" pitchFamily="34" charset="0"/>
              </a:rPr>
              <a:t>InfoProc</a:t>
            </a:r>
            <a:r>
              <a:rPr lang="en-GB" sz="800" baseline="0">
                <a:effectLst/>
                <a:latin typeface="Arial" panose="020B0604020202020204" pitchFamily="34" charset="0"/>
                <a:cs typeface="Arial" panose="020B0604020202020204" pitchFamily="34" charset="0"/>
              </a:rPr>
              <a:t> 1A3e</a:t>
            </a:r>
            <a:endParaRPr lang="en-GB" sz="800">
              <a:effectLst/>
              <a:latin typeface="Arial" panose="020B0604020202020204" pitchFamily="34" charset="0"/>
              <a:cs typeface="Arial" panose="020B0604020202020204" pitchFamily="34" charset="0"/>
            </a:endParaRPr>
          </a:p>
        </xdr:txBody>
      </xdr:sp>
      <xdr:sp macro="" textlink="">
        <xdr:nvSpPr>
          <xdr:cNvPr id="20" name="19 Rectángulo">
            <a:hlinkClick r:id="rId3"/>
          </xdr:cNvPr>
          <xdr:cNvSpPr/>
        </xdr:nvSpPr>
        <xdr:spPr>
          <a:xfrm>
            <a:off x="20387733" y="1320859"/>
            <a:ext cx="1464469" cy="309540"/>
          </a:xfrm>
          <a:prstGeom prst="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PE" sz="800">
                <a:effectLst/>
                <a:latin typeface="Arial" panose="020B0604020202020204" pitchFamily="34" charset="0"/>
                <a:cs typeface="Arial" panose="020B0604020202020204" pitchFamily="34" charset="0"/>
              </a:rPr>
              <a:t>Prop. y Fact. de Conversión</a:t>
            </a:r>
          </a:p>
        </xdr:txBody>
      </xdr:sp>
    </xdr:grpSp>
    <xdr:clientData/>
  </xdr:twoCellAnchor>
  <xdr:twoCellAnchor>
    <xdr:from>
      <xdr:col>16</xdr:col>
      <xdr:colOff>1019175</xdr:colOff>
      <xdr:row>9</xdr:row>
      <xdr:rowOff>381000</xdr:rowOff>
    </xdr:from>
    <xdr:to>
      <xdr:col>18</xdr:col>
      <xdr:colOff>542925</xdr:colOff>
      <xdr:row>11</xdr:row>
      <xdr:rowOff>85725</xdr:rowOff>
    </xdr:to>
    <xdr:grpSp>
      <xdr:nvGrpSpPr>
        <xdr:cNvPr id="10" name="Grupo 9"/>
        <xdr:cNvGrpSpPr/>
      </xdr:nvGrpSpPr>
      <xdr:grpSpPr>
        <a:xfrm>
          <a:off x="17249775" y="1866900"/>
          <a:ext cx="1914525" cy="657225"/>
          <a:chOff x="12934950" y="1142999"/>
          <a:chExt cx="1934518" cy="752476"/>
        </a:xfrm>
      </xdr:grpSpPr>
      <xdr:pic>
        <xdr:nvPicPr>
          <xdr:cNvPr id="11" name="Imagen 10" descr="https://cl.igdigital.com/wp-content/uploads/2015/03/Peligro.jpg"/>
          <xdr:cNvPicPr preferRelativeResize="1">
            <a:picLocks noChangeAspect="1"/>
          </xdr:cNvPicPr>
        </xdr:nvPicPr>
        <xdr:blipFill>
          <a:blip r:embed="rId4">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2" name="CuadroTexto 11"/>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xdr:row>
      <xdr:rowOff>28575</xdr:rowOff>
    </xdr:from>
    <xdr:to>
      <xdr:col>7</xdr:col>
      <xdr:colOff>190500</xdr:colOff>
      <xdr:row>6</xdr:row>
      <xdr:rowOff>95250</xdr:rowOff>
    </xdr:to>
    <xdr:grpSp>
      <xdr:nvGrpSpPr>
        <xdr:cNvPr id="2" name="Grupo 1"/>
        <xdr:cNvGrpSpPr/>
      </xdr:nvGrpSpPr>
      <xdr:grpSpPr>
        <a:xfrm>
          <a:off x="4419600" y="371475"/>
          <a:ext cx="1914525" cy="704850"/>
          <a:chOff x="12934950" y="1142999"/>
          <a:chExt cx="1934518" cy="752476"/>
        </a:xfrm>
      </xdr:grpSpPr>
      <xdr:pic>
        <xdr:nvPicPr>
          <xdr:cNvPr id="3" name="Imagen 2" descr="https://cl.igdigital.com/wp-content/uploads/2015/03/Peligro.jpg"/>
          <xdr:cNvPicPr preferRelativeResize="1">
            <a:picLocks noChangeAspect="1"/>
          </xdr:cNvPicPr>
        </xdr:nvPicPr>
        <xdr:blipFill>
          <a:blip r:embed="rId1">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104775</xdr:rowOff>
    </xdr:from>
    <xdr:to>
      <xdr:col>17</xdr:col>
      <xdr:colOff>409575</xdr:colOff>
      <xdr:row>47</xdr:row>
      <xdr:rowOff>57150</xdr:rowOff>
    </xdr:to>
    <xdr:graphicFrame macro="">
      <xdr:nvGraphicFramePr>
        <xdr:cNvPr id="5" name="4 Gráfico"/>
        <xdr:cNvGraphicFramePr/>
      </xdr:nvGraphicFramePr>
      <xdr:xfrm>
        <a:off x="200025" y="4838700"/>
        <a:ext cx="11744325" cy="3305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163</xdr:row>
      <xdr:rowOff>38100</xdr:rowOff>
    </xdr:from>
    <xdr:to>
      <xdr:col>10</xdr:col>
      <xdr:colOff>342900</xdr:colOff>
      <xdr:row>164</xdr:row>
      <xdr:rowOff>142875</xdr:rowOff>
    </xdr:to>
    <xdr:sp macro="" textlink="">
      <xdr:nvSpPr>
        <xdr:cNvPr id="2" name="1 CuadroTexto"/>
        <xdr:cNvSpPr txBox="1"/>
      </xdr:nvSpPr>
      <xdr:spPr>
        <a:xfrm>
          <a:off x="7772400" y="26870025"/>
          <a:ext cx="2981325" cy="571500"/>
        </a:xfrm>
        <a:prstGeom prst="roundRect">
          <a:avLst/>
        </a:prstGeom>
        <a:solidFill>
          <a:srgbClr val="FFFFFF"/>
        </a:solidFill>
        <a:ln w="9525" cmpd="sng">
          <a:solidFill>
            <a:schemeClr val="accent1"/>
          </a:solidFill>
          <a:headEnd type="none"/>
          <a:tailEnd type="none"/>
        </a:ln>
        <a:effectLst>
          <a:outerShdw blurRad="50800" dist="38100" dir="18900000" algn="b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900" i="1">
              <a:latin typeface="Arial" panose="020B0604020202020204" pitchFamily="34" charset="0"/>
              <a:cs typeface="Arial" panose="020B0604020202020204" pitchFamily="34" charset="0"/>
            </a:rPr>
            <a:t>Nota:</a:t>
          </a:r>
          <a:r>
            <a:rPr lang="en-GB" sz="900" i="1" baseline="0">
              <a:latin typeface="Arial" panose="020B0604020202020204" pitchFamily="34" charset="0"/>
              <a:cs typeface="Arial" panose="020B0604020202020204" pitchFamily="34" charset="0"/>
            </a:rPr>
            <a:t> Esta información es reopilada en base a del Inventario Nacional del año 2000. </a:t>
          </a:r>
          <a:endParaRPr lang="en-GB" sz="900" i="1">
            <a:latin typeface="Arial" panose="020B0604020202020204" pitchFamily="34" charset="0"/>
            <a:cs typeface="Arial" panose="020B0604020202020204" pitchFamily="34" charset="0"/>
          </a:endParaRPr>
        </a:p>
      </xdr:txBody>
    </xdr:sp>
    <xdr:clientData/>
  </xdr:twoCellAnchor>
  <xdr:twoCellAnchor>
    <xdr:from>
      <xdr:col>20</xdr:col>
      <xdr:colOff>47625</xdr:colOff>
      <xdr:row>6</xdr:row>
      <xdr:rowOff>47625</xdr:rowOff>
    </xdr:from>
    <xdr:to>
      <xdr:col>25</xdr:col>
      <xdr:colOff>466725</xdr:colOff>
      <xdr:row>6</xdr:row>
      <xdr:rowOff>323850</xdr:rowOff>
    </xdr:to>
    <xdr:grpSp>
      <xdr:nvGrpSpPr>
        <xdr:cNvPr id="3" name="2 Grupo"/>
        <xdr:cNvGrpSpPr/>
      </xdr:nvGrpSpPr>
      <xdr:grpSpPr>
        <a:xfrm>
          <a:off x="15401925" y="1038225"/>
          <a:ext cx="3048000" cy="276225"/>
          <a:chOff x="22904028" y="787400"/>
          <a:chExt cx="3115854" cy="309601"/>
        </a:xfrm>
      </xdr:grpSpPr>
      <xdr:sp macro="" textlink="">
        <xdr:nvSpPr>
          <xdr:cNvPr id="4" name="3 Pentágono"/>
          <xdr:cNvSpPr>
            <a:spLocks/>
          </xdr:cNvSpPr>
        </xdr:nvSpPr>
        <xdr:spPr>
          <a:xfrm>
            <a:off x="22904028" y="787400"/>
            <a:ext cx="1610118" cy="309601"/>
          </a:xfrm>
          <a:prstGeom prst="homePlate">
            <a:avLst/>
          </a:prstGeom>
          <a:solidFill>
            <a:srgbClr val="96B3D7"/>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900" b="1" cap="none" spc="0">
                <a:ln>
                  <a:noFill/>
                </a:ln>
                <a:solidFill>
                  <a:schemeClr val="tx1"/>
                </a:solidFill>
                <a:effectLst/>
                <a:latin typeface="Arial" panose="020B0604020202020204" pitchFamily="34" charset="0"/>
                <a:cs typeface="Arial" panose="020B0604020202020204" pitchFamily="34" charset="0"/>
              </a:rPr>
              <a:t>InfoBase</a:t>
            </a:r>
            <a:r>
              <a:rPr lang="en-GB" sz="900" b="1" cap="none" spc="0" baseline="0">
                <a:ln>
                  <a:noFill/>
                </a:ln>
                <a:solidFill>
                  <a:schemeClr val="tx1"/>
                </a:solidFill>
                <a:effectLst/>
                <a:latin typeface="Arial" panose="020B0604020202020204" pitchFamily="34" charset="0"/>
                <a:cs typeface="Arial" panose="020B0604020202020204" pitchFamily="34" charset="0"/>
              </a:rPr>
              <a:t> 1A3a</a:t>
            </a:r>
            <a:endParaRPr lang="en-GB" sz="900" b="1"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7" name="6 Cheurón">
            <a:hlinkClick r:id="rId1"/>
          </xdr:cNvPr>
          <xdr:cNvSpPr/>
        </xdr:nvSpPr>
        <xdr:spPr>
          <a:xfrm>
            <a:off x="24399638" y="787400"/>
            <a:ext cx="1620244" cy="309601"/>
          </a:xfrm>
          <a:prstGeom prst="chevron">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900">
                <a:solidFill>
                  <a:schemeClr val="bg1"/>
                </a:solidFill>
                <a:latin typeface="Arial" panose="020B0604020202020204" pitchFamily="34" charset="0"/>
                <a:cs typeface="Arial" panose="020B0604020202020204" pitchFamily="34" charset="0"/>
              </a:rPr>
              <a:t>InfoProc</a:t>
            </a:r>
            <a:r>
              <a:rPr lang="en-GB" sz="900" baseline="0">
                <a:solidFill>
                  <a:schemeClr val="bg1"/>
                </a:solidFill>
                <a:latin typeface="Arial" panose="020B0604020202020204" pitchFamily="34" charset="0"/>
                <a:cs typeface="Arial" panose="020B0604020202020204" pitchFamily="34" charset="0"/>
              </a:rPr>
              <a:t> 1A3a</a:t>
            </a:r>
            <a:endParaRPr lang="en-GB" sz="9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28575</xdr:colOff>
      <xdr:row>3</xdr:row>
      <xdr:rowOff>19050</xdr:rowOff>
    </xdr:from>
    <xdr:to>
      <xdr:col>0</xdr:col>
      <xdr:colOff>190500</xdr:colOff>
      <xdr:row>3</xdr:row>
      <xdr:rowOff>133350</xdr:rowOff>
    </xdr:to>
    <xdr:sp macro="" textlink="">
      <xdr:nvSpPr>
        <xdr:cNvPr id="6" name="5 Flecha derecha"/>
        <xdr:cNvSpPr/>
      </xdr:nvSpPr>
      <xdr:spPr>
        <a:xfrm>
          <a:off x="28575" y="552450"/>
          <a:ext cx="161925" cy="11430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0</xdr:col>
      <xdr:colOff>28575</xdr:colOff>
      <xdr:row>121</xdr:row>
      <xdr:rowOff>28575</xdr:rowOff>
    </xdr:from>
    <xdr:to>
      <xdr:col>0</xdr:col>
      <xdr:colOff>190500</xdr:colOff>
      <xdr:row>121</xdr:row>
      <xdr:rowOff>142875</xdr:rowOff>
    </xdr:to>
    <xdr:sp macro="" textlink="">
      <xdr:nvSpPr>
        <xdr:cNvPr id="11" name="10 Flecha derecha"/>
        <xdr:cNvSpPr/>
      </xdr:nvSpPr>
      <xdr:spPr>
        <a:xfrm>
          <a:off x="28575" y="20050125"/>
          <a:ext cx="161925" cy="11430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17</xdr:col>
      <xdr:colOff>457200</xdr:colOff>
      <xdr:row>4</xdr:row>
      <xdr:rowOff>142875</xdr:rowOff>
    </xdr:to>
    <xdr:grpSp>
      <xdr:nvGrpSpPr>
        <xdr:cNvPr id="16" name="15 Grupo"/>
        <xdr:cNvGrpSpPr/>
      </xdr:nvGrpSpPr>
      <xdr:grpSpPr>
        <a:xfrm>
          <a:off x="10448925" y="504825"/>
          <a:ext cx="2752725" cy="304800"/>
          <a:chOff x="22904028" y="787400"/>
          <a:chExt cx="3115854" cy="309601"/>
        </a:xfrm>
      </xdr:grpSpPr>
      <xdr:sp macro="" textlink="">
        <xdr:nvSpPr>
          <xdr:cNvPr id="17" name="16 Pentágono"/>
          <xdr:cNvSpPr>
            <a:spLocks/>
          </xdr:cNvSpPr>
        </xdr:nvSpPr>
        <xdr:spPr>
          <a:xfrm>
            <a:off x="22904028" y="787400"/>
            <a:ext cx="1610118" cy="309601"/>
          </a:xfrm>
          <a:prstGeom prst="homePlate">
            <a:avLst/>
          </a:prstGeom>
          <a:solidFill>
            <a:srgbClr val="96B3D7"/>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900" b="1" cap="none" spc="0">
                <a:ln>
                  <a:noFill/>
                </a:ln>
                <a:solidFill>
                  <a:schemeClr val="tx1"/>
                </a:solidFill>
                <a:effectLst/>
                <a:latin typeface="Arial" panose="020B0604020202020204" pitchFamily="34" charset="0"/>
                <a:cs typeface="Arial" panose="020B0604020202020204" pitchFamily="34" charset="0"/>
              </a:rPr>
              <a:t>InfoBase</a:t>
            </a:r>
            <a:r>
              <a:rPr lang="en-GB" sz="900" b="1" cap="none" spc="0" baseline="0">
                <a:ln>
                  <a:noFill/>
                </a:ln>
                <a:solidFill>
                  <a:schemeClr val="tx1"/>
                </a:solidFill>
                <a:effectLst/>
                <a:latin typeface="Arial" panose="020B0604020202020204" pitchFamily="34" charset="0"/>
                <a:cs typeface="Arial" panose="020B0604020202020204" pitchFamily="34" charset="0"/>
              </a:rPr>
              <a:t> 1A3b</a:t>
            </a:r>
            <a:endParaRPr lang="en-GB" sz="900" b="1"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18" name="17 Cheurón">
            <a:hlinkClick r:id="rId1"/>
          </xdr:cNvPr>
          <xdr:cNvSpPr/>
        </xdr:nvSpPr>
        <xdr:spPr>
          <a:xfrm>
            <a:off x="24399638" y="787400"/>
            <a:ext cx="1620244" cy="309601"/>
          </a:xfrm>
          <a:prstGeom prst="chevron">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900">
                <a:solidFill>
                  <a:schemeClr val="bg1"/>
                </a:solidFill>
                <a:latin typeface="Arial" panose="020B0604020202020204" pitchFamily="34" charset="0"/>
                <a:cs typeface="Arial" panose="020B0604020202020204" pitchFamily="34" charset="0"/>
              </a:rPr>
              <a:t>InfoProc</a:t>
            </a:r>
            <a:r>
              <a:rPr lang="en-GB" sz="900" baseline="0">
                <a:solidFill>
                  <a:schemeClr val="bg1"/>
                </a:solidFill>
                <a:latin typeface="Arial" panose="020B0604020202020204" pitchFamily="34" charset="0"/>
                <a:cs typeface="Arial" panose="020B0604020202020204" pitchFamily="34" charset="0"/>
              </a:rPr>
              <a:t> 1A3b</a:t>
            </a:r>
            <a:endParaRPr lang="en-GB" sz="9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10</xdr:col>
      <xdr:colOff>276225</xdr:colOff>
      <xdr:row>24</xdr:row>
      <xdr:rowOff>9525</xdr:rowOff>
    </xdr:from>
    <xdr:to>
      <xdr:col>12</xdr:col>
      <xdr:colOff>685800</xdr:colOff>
      <xdr:row>26</xdr:row>
      <xdr:rowOff>133350</xdr:rowOff>
    </xdr:to>
    <xdr:sp macro="" textlink="">
      <xdr:nvSpPr>
        <xdr:cNvPr id="9" name="6 Rectángulo redondeado"/>
        <xdr:cNvSpPr/>
      </xdr:nvSpPr>
      <xdr:spPr>
        <a:xfrm>
          <a:off x="8162925" y="4124325"/>
          <a:ext cx="2038350" cy="447675"/>
        </a:xfrm>
        <a:prstGeom prst="roundRect">
          <a:avLst/>
        </a:prstGeom>
        <a:noFill/>
        <a:ln>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s-PE" sz="900" b="1" i="1">
              <a:solidFill>
                <a:schemeClr val="tx1"/>
              </a:solidFill>
              <a:latin typeface="Arial" panose="020B0604020202020204" pitchFamily="34" charset="0"/>
              <a:cs typeface="Arial" panose="020B0604020202020204" pitchFamily="34" charset="0"/>
            </a:rPr>
            <a:t>Los Remolque y</a:t>
          </a:r>
          <a:r>
            <a:rPr lang="es-PE" sz="900" b="1" i="1" baseline="0">
              <a:solidFill>
                <a:schemeClr val="tx1"/>
              </a:solidFill>
              <a:latin typeface="Arial" panose="020B0604020202020204" pitchFamily="34" charset="0"/>
              <a:cs typeface="Arial" panose="020B0604020202020204" pitchFamily="34" charset="0"/>
            </a:rPr>
            <a:t> Semiremolque, no tienen motor propio.</a:t>
          </a:r>
          <a:endParaRPr lang="es-PE" sz="900" b="1" i="1">
            <a:solidFill>
              <a:schemeClr val="tx1"/>
            </a:solidFill>
            <a:latin typeface="Arial" panose="020B0604020202020204" pitchFamily="34" charset="0"/>
            <a:cs typeface="Arial" panose="020B0604020202020204" pitchFamily="34" charset="0"/>
          </a:endParaRPr>
        </a:p>
        <a:p>
          <a:pPr algn="l"/>
          <a:endParaRPr lang="es-PE" sz="900" b="1" i="1">
            <a:solidFill>
              <a:schemeClr val="tx1"/>
            </a:solidFill>
            <a:latin typeface="Arial" panose="020B0604020202020204" pitchFamily="34" charset="0"/>
            <a:cs typeface="Arial" panose="020B0604020202020204" pitchFamily="34" charset="0"/>
          </a:endParaRPr>
        </a:p>
        <a:p>
          <a:pPr algn="l"/>
          <a:endParaRPr lang="es-PE" sz="900" i="1">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90</xdr:row>
      <xdr:rowOff>47625</xdr:rowOff>
    </xdr:from>
    <xdr:to>
      <xdr:col>2</xdr:col>
      <xdr:colOff>0</xdr:colOff>
      <xdr:row>95</xdr:row>
      <xdr:rowOff>114300</xdr:rowOff>
    </xdr:to>
    <xdr:sp macro="" textlink="">
      <xdr:nvSpPr>
        <xdr:cNvPr id="9" name="8 CuadroTexto"/>
        <xdr:cNvSpPr txBox="1"/>
      </xdr:nvSpPr>
      <xdr:spPr>
        <a:xfrm>
          <a:off x="2381250" y="14754225"/>
          <a:ext cx="0" cy="895350"/>
        </a:xfrm>
        <a:prstGeom prst="roundRect">
          <a:avLst/>
        </a:prstGeom>
        <a:solidFill>
          <a:srgbClr val="FFFFFF"/>
        </a:solidFill>
        <a:ln w="9525" cmpd="sng">
          <a:solidFill>
            <a:schemeClr val="accent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900" i="1">
              <a:latin typeface="Arial" panose="020B0604020202020204" pitchFamily="34" charset="0"/>
              <a:cs typeface="Arial" panose="020B0604020202020204" pitchFamily="34" charset="0"/>
            </a:rPr>
            <a:t>Nota:</a:t>
          </a:r>
          <a:r>
            <a:rPr lang="en-GB" sz="900" i="1" baseline="0">
              <a:latin typeface="Arial" panose="020B0604020202020204" pitchFamily="34" charset="0"/>
              <a:cs typeface="Arial" panose="020B0604020202020204" pitchFamily="34" charset="0"/>
            </a:rPr>
            <a:t> Esta información es reopilada en base a del Inventario Nacional del año 2000. Si se logra obtener nueva información o un nuevo estudio que ayude a estimar el consumo de combustible, esta información se actualizaría para las empresas Huancayo-Huancavelica y Sothern Perú.</a:t>
          </a:r>
          <a:endParaRPr lang="en-GB" sz="900" i="1">
            <a:latin typeface="Arial" panose="020B0604020202020204" pitchFamily="34" charset="0"/>
            <a:cs typeface="Arial" panose="020B0604020202020204" pitchFamily="34" charset="0"/>
          </a:endParaRPr>
        </a:p>
      </xdr:txBody>
    </xdr:sp>
    <xdr:clientData/>
  </xdr:twoCellAnchor>
  <xdr:twoCellAnchor>
    <xdr:from>
      <xdr:col>16</xdr:col>
      <xdr:colOff>333375</xdr:colOff>
      <xdr:row>3</xdr:row>
      <xdr:rowOff>66675</xdr:rowOff>
    </xdr:from>
    <xdr:to>
      <xdr:col>20</xdr:col>
      <xdr:colOff>733425</xdr:colOff>
      <xdr:row>5</xdr:row>
      <xdr:rowOff>38100</xdr:rowOff>
    </xdr:to>
    <xdr:grpSp>
      <xdr:nvGrpSpPr>
        <xdr:cNvPr id="10" name="9 Grupo"/>
        <xdr:cNvGrpSpPr/>
      </xdr:nvGrpSpPr>
      <xdr:grpSpPr>
        <a:xfrm>
          <a:off x="10706100" y="590550"/>
          <a:ext cx="3019425" cy="295275"/>
          <a:chOff x="22904027" y="787400"/>
          <a:chExt cx="3707559" cy="309602"/>
        </a:xfrm>
      </xdr:grpSpPr>
      <xdr:sp macro="" textlink="">
        <xdr:nvSpPr>
          <xdr:cNvPr id="11" name="10 Pentágono"/>
          <xdr:cNvSpPr>
            <a:spLocks/>
          </xdr:cNvSpPr>
        </xdr:nvSpPr>
        <xdr:spPr>
          <a:xfrm>
            <a:off x="22904027" y="787400"/>
            <a:ext cx="1920516" cy="309602"/>
          </a:xfrm>
          <a:prstGeom prst="homePlate">
            <a:avLst/>
          </a:prstGeom>
          <a:solidFill>
            <a:srgbClr val="96B3D7"/>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900" b="1" cap="none" spc="0">
                <a:ln>
                  <a:noFill/>
                </a:ln>
                <a:solidFill>
                  <a:schemeClr val="tx1"/>
                </a:solidFill>
                <a:effectLst/>
                <a:latin typeface="Arial" panose="020B0604020202020204" pitchFamily="34" charset="0"/>
                <a:cs typeface="Arial" panose="020B0604020202020204" pitchFamily="34" charset="0"/>
              </a:rPr>
              <a:t>InfoBase</a:t>
            </a:r>
            <a:r>
              <a:rPr lang="en-GB" sz="900" b="1" cap="none" spc="0" baseline="0">
                <a:ln>
                  <a:noFill/>
                </a:ln>
                <a:solidFill>
                  <a:schemeClr val="tx1"/>
                </a:solidFill>
                <a:effectLst/>
                <a:latin typeface="Arial" panose="020B0604020202020204" pitchFamily="34" charset="0"/>
                <a:cs typeface="Arial" panose="020B0604020202020204" pitchFamily="34" charset="0"/>
              </a:rPr>
              <a:t> 1A3c</a:t>
            </a:r>
            <a:endParaRPr lang="en-GB" sz="900" b="1"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12" name="11 Cheurón">
            <a:hlinkClick r:id="rId1"/>
          </xdr:cNvPr>
          <xdr:cNvSpPr/>
        </xdr:nvSpPr>
        <xdr:spPr>
          <a:xfrm>
            <a:off x="24691070" y="787400"/>
            <a:ext cx="1920516" cy="309602"/>
          </a:xfrm>
          <a:prstGeom prst="chevron">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900">
                <a:solidFill>
                  <a:schemeClr val="bg1"/>
                </a:solidFill>
                <a:latin typeface="Arial" panose="020B0604020202020204" pitchFamily="34" charset="0"/>
                <a:cs typeface="Arial" panose="020B0604020202020204" pitchFamily="34" charset="0"/>
              </a:rPr>
              <a:t>InfoProc</a:t>
            </a:r>
            <a:r>
              <a:rPr lang="en-GB" sz="900" baseline="0">
                <a:solidFill>
                  <a:schemeClr val="bg1"/>
                </a:solidFill>
                <a:latin typeface="Arial" panose="020B0604020202020204" pitchFamily="34" charset="0"/>
                <a:cs typeface="Arial" panose="020B0604020202020204" pitchFamily="34" charset="0"/>
              </a:rPr>
              <a:t> 1A3c</a:t>
            </a:r>
            <a:endParaRPr lang="en-GB" sz="9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57150</xdr:colOff>
      <xdr:row>3</xdr:row>
      <xdr:rowOff>19050</xdr:rowOff>
    </xdr:from>
    <xdr:to>
      <xdr:col>0</xdr:col>
      <xdr:colOff>219075</xdr:colOff>
      <xdr:row>3</xdr:row>
      <xdr:rowOff>133350</xdr:rowOff>
    </xdr:to>
    <xdr:sp macro="" textlink="">
      <xdr:nvSpPr>
        <xdr:cNvPr id="13" name="12 Flecha derecha"/>
        <xdr:cNvSpPr/>
      </xdr:nvSpPr>
      <xdr:spPr>
        <a:xfrm>
          <a:off x="57150" y="542925"/>
          <a:ext cx="161925" cy="11430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52</xdr:row>
      <xdr:rowOff>47625</xdr:rowOff>
    </xdr:from>
    <xdr:to>
      <xdr:col>12</xdr:col>
      <xdr:colOff>257175</xdr:colOff>
      <xdr:row>55</xdr:row>
      <xdr:rowOff>0</xdr:rowOff>
    </xdr:to>
    <xdr:sp macro="" textlink="">
      <xdr:nvSpPr>
        <xdr:cNvPr id="9" name="8 CuadroTexto"/>
        <xdr:cNvSpPr txBox="1"/>
      </xdr:nvSpPr>
      <xdr:spPr>
        <a:xfrm>
          <a:off x="5133975" y="8572500"/>
          <a:ext cx="3981450" cy="885825"/>
        </a:xfrm>
        <a:prstGeom prst="roundRect">
          <a:avLst/>
        </a:prstGeom>
        <a:solidFill>
          <a:srgbClr val="FFFFFF"/>
        </a:solidFill>
        <a:ln w="9525" cmpd="sng">
          <a:solidFill>
            <a:schemeClr val="accent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900" i="1">
              <a:latin typeface="Arial" panose="020B0604020202020204" pitchFamily="34" charset="0"/>
              <a:cs typeface="Arial" panose="020B0604020202020204" pitchFamily="34" charset="0"/>
            </a:rPr>
            <a:t>Nota:</a:t>
          </a:r>
          <a:r>
            <a:rPr lang="en-GB" sz="900" i="1" baseline="0">
              <a:latin typeface="Arial" panose="020B0604020202020204" pitchFamily="34" charset="0"/>
              <a:cs typeface="Arial" panose="020B0604020202020204" pitchFamily="34" charset="0"/>
            </a:rPr>
            <a:t> Esta información es reopilada en base a del Inventario Nacional del año 2000. Si se logra obtener nueva información o un nuevo estudio que ayude a estimar el consumo de combustible, esta información se actualizaría.  </a:t>
          </a:r>
          <a:r>
            <a:rPr lang="en-GB" sz="900" b="1" i="1" baseline="0">
              <a:latin typeface="Arial" panose="020B0604020202020204" pitchFamily="34" charset="0"/>
              <a:cs typeface="Arial" panose="020B0604020202020204" pitchFamily="34" charset="0"/>
            </a:rPr>
            <a:t>Es tomada para navegación fluvial</a:t>
          </a:r>
          <a:r>
            <a:rPr lang="en-GB" sz="900" i="1" baseline="0">
              <a:latin typeface="Arial" panose="020B0604020202020204" pitchFamily="34" charset="0"/>
              <a:cs typeface="Arial" panose="020B0604020202020204" pitchFamily="34" charset="0"/>
            </a:rPr>
            <a:t>.</a:t>
          </a:r>
          <a:r>
            <a:rPr lang="en-GB" sz="900" i="1" baseline="0">
              <a:solidFill>
                <a:srgbClr val="FF0000"/>
              </a:solidFill>
              <a:latin typeface="Arial" panose="020B0604020202020204" pitchFamily="34" charset="0"/>
              <a:cs typeface="Arial" panose="020B0604020202020204" pitchFamily="34" charset="0"/>
            </a:rPr>
            <a:t> </a:t>
          </a:r>
          <a:endParaRPr lang="en-GB" sz="900" i="1">
            <a:solidFill>
              <a:srgbClr val="FF0000"/>
            </a:solidFill>
            <a:latin typeface="Arial" panose="020B0604020202020204" pitchFamily="34" charset="0"/>
            <a:cs typeface="Arial" panose="020B0604020202020204" pitchFamily="34" charset="0"/>
          </a:endParaRPr>
        </a:p>
      </xdr:txBody>
    </xdr:sp>
    <xdr:clientData/>
  </xdr:twoCellAnchor>
  <xdr:twoCellAnchor>
    <xdr:from>
      <xdr:col>14</xdr:col>
      <xdr:colOff>600075</xdr:colOff>
      <xdr:row>3</xdr:row>
      <xdr:rowOff>66675</xdr:rowOff>
    </xdr:from>
    <xdr:to>
      <xdr:col>18</xdr:col>
      <xdr:colOff>542925</xdr:colOff>
      <xdr:row>5</xdr:row>
      <xdr:rowOff>38100</xdr:rowOff>
    </xdr:to>
    <xdr:grpSp>
      <xdr:nvGrpSpPr>
        <xdr:cNvPr id="11" name="10 Grupo"/>
        <xdr:cNvGrpSpPr/>
      </xdr:nvGrpSpPr>
      <xdr:grpSpPr>
        <a:xfrm>
          <a:off x="10534650" y="590550"/>
          <a:ext cx="3000375" cy="295275"/>
          <a:chOff x="22904027" y="787400"/>
          <a:chExt cx="3707559" cy="309602"/>
        </a:xfrm>
      </xdr:grpSpPr>
      <xdr:sp macro="" textlink="">
        <xdr:nvSpPr>
          <xdr:cNvPr id="12" name="11 Pentágono"/>
          <xdr:cNvSpPr>
            <a:spLocks/>
          </xdr:cNvSpPr>
        </xdr:nvSpPr>
        <xdr:spPr>
          <a:xfrm>
            <a:off x="22904027" y="787400"/>
            <a:ext cx="1920516" cy="309602"/>
          </a:xfrm>
          <a:prstGeom prst="homePlate">
            <a:avLst/>
          </a:prstGeom>
          <a:solidFill>
            <a:srgbClr val="96B3D7"/>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900" b="1" cap="none" spc="0">
                <a:ln>
                  <a:noFill/>
                </a:ln>
                <a:solidFill>
                  <a:schemeClr val="tx1"/>
                </a:solidFill>
                <a:effectLst/>
                <a:latin typeface="Arial" panose="020B0604020202020204" pitchFamily="34" charset="0"/>
                <a:cs typeface="Arial" panose="020B0604020202020204" pitchFamily="34" charset="0"/>
              </a:rPr>
              <a:t>InfoBase</a:t>
            </a:r>
            <a:r>
              <a:rPr lang="en-GB" sz="900" b="1" cap="none" spc="0" baseline="0">
                <a:ln>
                  <a:noFill/>
                </a:ln>
                <a:solidFill>
                  <a:schemeClr val="tx1"/>
                </a:solidFill>
                <a:effectLst/>
                <a:latin typeface="Arial" panose="020B0604020202020204" pitchFamily="34" charset="0"/>
                <a:cs typeface="Arial" panose="020B0604020202020204" pitchFamily="34" charset="0"/>
              </a:rPr>
              <a:t> 1A3d</a:t>
            </a:r>
            <a:endParaRPr lang="en-GB" sz="900" b="1"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13" name="12 Cheurón">
            <a:hlinkClick r:id="rId1"/>
          </xdr:cNvPr>
          <xdr:cNvSpPr/>
        </xdr:nvSpPr>
        <xdr:spPr>
          <a:xfrm>
            <a:off x="24691070" y="787400"/>
            <a:ext cx="1920516" cy="309602"/>
          </a:xfrm>
          <a:prstGeom prst="chevron">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900">
                <a:solidFill>
                  <a:schemeClr val="bg1"/>
                </a:solidFill>
                <a:latin typeface="Arial" panose="020B0604020202020204" pitchFamily="34" charset="0"/>
                <a:cs typeface="Arial" panose="020B0604020202020204" pitchFamily="34" charset="0"/>
              </a:rPr>
              <a:t>InfoProc</a:t>
            </a:r>
            <a:r>
              <a:rPr lang="en-GB" sz="900" baseline="0">
                <a:solidFill>
                  <a:schemeClr val="bg1"/>
                </a:solidFill>
                <a:latin typeface="Arial" panose="020B0604020202020204" pitchFamily="34" charset="0"/>
                <a:cs typeface="Arial" panose="020B0604020202020204" pitchFamily="34" charset="0"/>
              </a:rPr>
              <a:t> 1A3d</a:t>
            </a:r>
            <a:endParaRPr lang="en-GB" sz="9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7</xdr:col>
      <xdr:colOff>276225</xdr:colOff>
      <xdr:row>85</xdr:row>
      <xdr:rowOff>38100</xdr:rowOff>
    </xdr:from>
    <xdr:to>
      <xdr:col>13</xdr:col>
      <xdr:colOff>533400</xdr:colOff>
      <xdr:row>87</xdr:row>
      <xdr:rowOff>133350</xdr:rowOff>
    </xdr:to>
    <xdr:sp macro="" textlink="">
      <xdr:nvSpPr>
        <xdr:cNvPr id="10" name="8 CuadroTexto"/>
        <xdr:cNvSpPr txBox="1"/>
      </xdr:nvSpPr>
      <xdr:spPr>
        <a:xfrm>
          <a:off x="6581775" y="14525625"/>
          <a:ext cx="3124200" cy="419100"/>
        </a:xfrm>
        <a:prstGeom prst="roundRect">
          <a:avLst/>
        </a:prstGeom>
        <a:solidFill>
          <a:srgbClr val="FFFFFF"/>
        </a:solidFill>
        <a:ln w="9525" cmpd="sng">
          <a:solidFill>
            <a:schemeClr val="accent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900" i="0">
              <a:solidFill>
                <a:srgbClr val="C00000"/>
              </a:solidFill>
              <a:latin typeface="Arial" panose="020B0604020202020204" pitchFamily="34" charset="0"/>
              <a:cs typeface="Arial" panose="020B0604020202020204" pitchFamily="34" charset="0"/>
            </a:rPr>
            <a:t>Nota:</a:t>
          </a:r>
          <a:r>
            <a:rPr lang="en-GB" sz="900" i="0" baseline="0">
              <a:solidFill>
                <a:srgbClr val="C00000"/>
              </a:solidFill>
              <a:latin typeface="Arial" panose="020B0604020202020204" pitchFamily="34" charset="0"/>
              <a:cs typeface="Arial" panose="020B0604020202020204" pitchFamily="34" charset="0"/>
            </a:rPr>
            <a:t> Se excluye PESQUEROS.</a:t>
          </a:r>
          <a:endParaRPr lang="en-GB" sz="900" i="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714375</xdr:colOff>
      <xdr:row>3</xdr:row>
      <xdr:rowOff>85725</xdr:rowOff>
    </xdr:from>
    <xdr:to>
      <xdr:col>19</xdr:col>
      <xdr:colOff>276225</xdr:colOff>
      <xdr:row>5</xdr:row>
      <xdr:rowOff>57150</xdr:rowOff>
    </xdr:to>
    <xdr:grpSp>
      <xdr:nvGrpSpPr>
        <xdr:cNvPr id="8" name="7 Grupo"/>
        <xdr:cNvGrpSpPr/>
      </xdr:nvGrpSpPr>
      <xdr:grpSpPr>
        <a:xfrm>
          <a:off x="11049000" y="609600"/>
          <a:ext cx="3114675" cy="295275"/>
          <a:chOff x="22904027" y="787400"/>
          <a:chExt cx="3707559" cy="309602"/>
        </a:xfrm>
      </xdr:grpSpPr>
      <xdr:sp macro="" textlink="">
        <xdr:nvSpPr>
          <xdr:cNvPr id="9" name="8 Pentágono"/>
          <xdr:cNvSpPr>
            <a:spLocks/>
          </xdr:cNvSpPr>
        </xdr:nvSpPr>
        <xdr:spPr>
          <a:xfrm>
            <a:off x="22904027" y="787400"/>
            <a:ext cx="1920516" cy="309602"/>
          </a:xfrm>
          <a:prstGeom prst="homePlate">
            <a:avLst/>
          </a:prstGeom>
          <a:solidFill>
            <a:srgbClr val="96B3D7"/>
          </a:solidFill>
          <a:ln w="28575">
            <a:solidFill>
              <a:srgbClr val="FFC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900" b="1" cap="none" spc="0">
                <a:ln>
                  <a:noFill/>
                </a:ln>
                <a:solidFill>
                  <a:schemeClr val="tx1"/>
                </a:solidFill>
                <a:effectLst/>
                <a:latin typeface="Arial" panose="020B0604020202020204" pitchFamily="34" charset="0"/>
                <a:cs typeface="Arial" panose="020B0604020202020204" pitchFamily="34" charset="0"/>
              </a:rPr>
              <a:t>InfoBase</a:t>
            </a:r>
            <a:r>
              <a:rPr lang="en-GB" sz="900" b="1" cap="none" spc="0" baseline="0">
                <a:ln>
                  <a:noFill/>
                </a:ln>
                <a:solidFill>
                  <a:schemeClr val="tx1"/>
                </a:solidFill>
                <a:effectLst/>
                <a:latin typeface="Arial" panose="020B0604020202020204" pitchFamily="34" charset="0"/>
                <a:cs typeface="Arial" panose="020B0604020202020204" pitchFamily="34" charset="0"/>
              </a:rPr>
              <a:t> 1A3e</a:t>
            </a:r>
            <a:endParaRPr lang="en-GB" sz="900" b="1" cap="none" spc="0">
              <a:ln>
                <a:noFill/>
              </a:ln>
              <a:solidFill>
                <a:schemeClr val="tx1"/>
              </a:solidFill>
              <a:effectLst/>
              <a:latin typeface="Arial" panose="020B0604020202020204" pitchFamily="34" charset="0"/>
              <a:cs typeface="Arial" panose="020B0604020202020204" pitchFamily="34" charset="0"/>
            </a:endParaRPr>
          </a:p>
        </xdr:txBody>
      </xdr:sp>
      <xdr:sp macro="" textlink="">
        <xdr:nvSpPr>
          <xdr:cNvPr id="10" name="9 Cheurón">
            <a:hlinkClick r:id="rId1"/>
          </xdr:cNvPr>
          <xdr:cNvSpPr/>
        </xdr:nvSpPr>
        <xdr:spPr>
          <a:xfrm>
            <a:off x="24691070" y="787400"/>
            <a:ext cx="1920516" cy="309602"/>
          </a:xfrm>
          <a:prstGeom prst="chevron">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900">
                <a:solidFill>
                  <a:schemeClr val="bg1"/>
                </a:solidFill>
                <a:latin typeface="Arial" panose="020B0604020202020204" pitchFamily="34" charset="0"/>
                <a:cs typeface="Arial" panose="020B0604020202020204" pitchFamily="34" charset="0"/>
              </a:rPr>
              <a:t>InfoProc</a:t>
            </a:r>
            <a:r>
              <a:rPr lang="en-GB" sz="900" baseline="0">
                <a:solidFill>
                  <a:schemeClr val="bg1"/>
                </a:solidFill>
                <a:latin typeface="Arial" panose="020B0604020202020204" pitchFamily="34" charset="0"/>
                <a:cs typeface="Arial" panose="020B0604020202020204" pitchFamily="34" charset="0"/>
              </a:rPr>
              <a:t> 1A3e</a:t>
            </a:r>
            <a:endParaRPr lang="en-GB" sz="900">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66675</xdr:colOff>
      <xdr:row>3</xdr:row>
      <xdr:rowOff>19050</xdr:rowOff>
    </xdr:from>
    <xdr:to>
      <xdr:col>0</xdr:col>
      <xdr:colOff>228600</xdr:colOff>
      <xdr:row>3</xdr:row>
      <xdr:rowOff>133350</xdr:rowOff>
    </xdr:to>
    <xdr:sp macro="" textlink="">
      <xdr:nvSpPr>
        <xdr:cNvPr id="11" name="10 Flecha derecha"/>
        <xdr:cNvSpPr/>
      </xdr:nvSpPr>
      <xdr:spPr>
        <a:xfrm>
          <a:off x="66675" y="542925"/>
          <a:ext cx="161925" cy="11430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428625</xdr:colOff>
      <xdr:row>7</xdr:row>
      <xdr:rowOff>38100</xdr:rowOff>
    </xdr:from>
    <xdr:to>
      <xdr:col>35</xdr:col>
      <xdr:colOff>771525</xdr:colOff>
      <xdr:row>10</xdr:row>
      <xdr:rowOff>152400</xdr:rowOff>
    </xdr:to>
    <xdr:grpSp>
      <xdr:nvGrpSpPr>
        <xdr:cNvPr id="27" name="26 Grupo"/>
        <xdr:cNvGrpSpPr/>
      </xdr:nvGrpSpPr>
      <xdr:grpSpPr>
        <a:xfrm>
          <a:off x="25498425" y="1209675"/>
          <a:ext cx="4200525" cy="600075"/>
          <a:chOff x="9872133" y="2074333"/>
          <a:chExt cx="4622799" cy="655269"/>
        </a:xfrm>
      </xdr:grpSpPr>
      <xdr:sp macro="" textlink="">
        <xdr:nvSpPr>
          <xdr:cNvPr id="28" name="27 Pentágono">
            <a:hlinkClick r:id="rId1"/>
          </xdr:cNvPr>
          <xdr:cNvSpPr>
            <a:spLocks/>
          </xdr:cNvSpPr>
        </xdr:nvSpPr>
        <xdr:spPr>
          <a:xfrm>
            <a:off x="9872133" y="2404589"/>
            <a:ext cx="1620291" cy="309615"/>
          </a:xfrm>
          <a:prstGeom prst="homePlate">
            <a:avLst/>
          </a:prstGeom>
          <a:solidFill>
            <a:srgbClr val="548235"/>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0" cap="none" spc="0">
                <a:ln>
                  <a:noFill/>
                </a:ln>
                <a:solidFill>
                  <a:schemeClr val="bg1"/>
                </a:solidFill>
                <a:effectLst/>
                <a:latin typeface="Arial" panose="020B0604020202020204" pitchFamily="34" charset="0"/>
                <a:cs typeface="Arial" panose="020B0604020202020204" pitchFamily="34" charset="0"/>
              </a:rPr>
              <a:t>Prop. y Fact. conversión</a:t>
            </a:r>
          </a:p>
        </xdr:txBody>
      </xdr:sp>
      <xdr:sp macro="" textlink="">
        <xdr:nvSpPr>
          <xdr:cNvPr id="29" name="28 Pentágono">
            <a:hlinkClick r:id="rId2"/>
          </xdr:cNvPr>
          <xdr:cNvSpPr>
            <a:spLocks/>
          </xdr:cNvSpPr>
        </xdr:nvSpPr>
        <xdr:spPr>
          <a:xfrm>
            <a:off x="9872133" y="2074333"/>
            <a:ext cx="1620291" cy="309615"/>
          </a:xfrm>
          <a:prstGeom prst="homePlate">
            <a:avLst/>
          </a:prstGeom>
          <a:solidFill>
            <a:srgbClr val="96B3D7"/>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0" cap="none" spc="0">
                <a:ln>
                  <a:noFill/>
                </a:ln>
                <a:solidFill>
                  <a:schemeClr val="tx1"/>
                </a:solidFill>
                <a:effectLst/>
                <a:latin typeface="Arial" panose="020B0604020202020204" pitchFamily="34" charset="0"/>
                <a:cs typeface="Arial" panose="020B0604020202020204" pitchFamily="34" charset="0"/>
              </a:rPr>
              <a:t>InfoBase</a:t>
            </a:r>
            <a:r>
              <a:rPr lang="en-GB" sz="800" b="0" cap="none" spc="0" baseline="0">
                <a:ln>
                  <a:noFill/>
                </a:ln>
                <a:solidFill>
                  <a:schemeClr val="tx1"/>
                </a:solidFill>
                <a:effectLst/>
                <a:latin typeface="Arial" panose="020B0604020202020204" pitchFamily="34" charset="0"/>
                <a:cs typeface="Arial" panose="020B0604020202020204" pitchFamily="34" charset="0"/>
              </a:rPr>
              <a:t> 1A3a</a:t>
            </a: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grpSp>
        <xdr:nvGrpSpPr>
          <xdr:cNvPr id="30" name="29 Grupo"/>
          <xdr:cNvGrpSpPr/>
        </xdr:nvGrpSpPr>
        <xdr:grpSpPr>
          <a:xfrm>
            <a:off x="11379165" y="2074333"/>
            <a:ext cx="1620291" cy="655269"/>
            <a:chOff x="11379404" y="2074336"/>
            <a:chExt cx="1620000" cy="655266"/>
          </a:xfrm>
          <a:effectLst>
            <a:glow rad="38100">
              <a:srgbClr val="FFC000"/>
            </a:glow>
          </a:effectLst>
        </xdr:grpSpPr>
        <xdr:sp macro="" textlink="">
          <xdr:nvSpPr>
            <xdr:cNvPr id="35" name="44 Cheurón"/>
            <xdr:cNvSpPr/>
          </xdr:nvSpPr>
          <xdr:spPr>
            <a:xfrm>
              <a:off x="11387909" y="2387553"/>
              <a:ext cx="1458405" cy="342049"/>
            </a:xfrm>
            <a:custGeom>
              <a:avLst/>
              <a:gdLst>
                <a:gd name="connsiteX0" fmla="*/ 0 w 1620000"/>
                <a:gd name="connsiteY0" fmla="*/ 0 h 309599"/>
                <a:gd name="connsiteX1" fmla="*/ 1465201 w 1620000"/>
                <a:gd name="connsiteY1" fmla="*/ 0 h 309599"/>
                <a:gd name="connsiteX2" fmla="*/ 1620000 w 1620000"/>
                <a:gd name="connsiteY2" fmla="*/ 154800 h 309599"/>
                <a:gd name="connsiteX3" fmla="*/ 1465201 w 1620000"/>
                <a:gd name="connsiteY3" fmla="*/ 309599 h 309599"/>
                <a:gd name="connsiteX4" fmla="*/ 0 w 1620000"/>
                <a:gd name="connsiteY4" fmla="*/ 309599 h 309599"/>
                <a:gd name="connsiteX5" fmla="*/ 154800 w 1620000"/>
                <a:gd name="connsiteY5" fmla="*/ 154800 h 309599"/>
                <a:gd name="connsiteX6" fmla="*/ 0 w 1620000"/>
                <a:gd name="connsiteY6" fmla="*/ 0 h 309599"/>
                <a:gd name="connsiteX0" fmla="*/ 0 w 1484533"/>
                <a:gd name="connsiteY0" fmla="*/ 0 h 309599"/>
                <a:gd name="connsiteX1" fmla="*/ 1465201 w 1484533"/>
                <a:gd name="connsiteY1" fmla="*/ 0 h 309599"/>
                <a:gd name="connsiteX2" fmla="*/ 1484533 w 1484533"/>
                <a:gd name="connsiteY2" fmla="*/ 154800 h 309599"/>
                <a:gd name="connsiteX3" fmla="*/ 1465201 w 1484533"/>
                <a:gd name="connsiteY3" fmla="*/ 309599 h 309599"/>
                <a:gd name="connsiteX4" fmla="*/ 0 w 1484533"/>
                <a:gd name="connsiteY4" fmla="*/ 309599 h 309599"/>
                <a:gd name="connsiteX5" fmla="*/ 154800 w 1484533"/>
                <a:gd name="connsiteY5" fmla="*/ 154800 h 309599"/>
                <a:gd name="connsiteX6" fmla="*/ 0 w 1484533"/>
                <a:gd name="connsiteY6" fmla="*/ 0 h 309599"/>
                <a:gd name="connsiteX0" fmla="*/ 0 w 1465201"/>
                <a:gd name="connsiteY0" fmla="*/ 0 h 309599"/>
                <a:gd name="connsiteX1" fmla="*/ 1465201 w 1465201"/>
                <a:gd name="connsiteY1" fmla="*/ 0 h 309599"/>
                <a:gd name="connsiteX2" fmla="*/ 1459225 w 1465201"/>
                <a:gd name="connsiteY2" fmla="*/ 137867 h 309599"/>
                <a:gd name="connsiteX3" fmla="*/ 1465201 w 1465201"/>
                <a:gd name="connsiteY3" fmla="*/ 309599 h 309599"/>
                <a:gd name="connsiteX4" fmla="*/ 0 w 1465201"/>
                <a:gd name="connsiteY4" fmla="*/ 309599 h 309599"/>
                <a:gd name="connsiteX5" fmla="*/ 154800 w 1465201"/>
                <a:gd name="connsiteY5" fmla="*/ 154800 h 309599"/>
                <a:gd name="connsiteX6" fmla="*/ 0 w 1465201"/>
                <a:gd name="connsiteY6" fmla="*/ 0 h 309599"/>
                <a:gd name="connsiteX0" fmla="*/ 0 w 1484784"/>
                <a:gd name="connsiteY0" fmla="*/ 0 h 309599"/>
                <a:gd name="connsiteX1" fmla="*/ 1465201 w 1484784"/>
                <a:gd name="connsiteY1" fmla="*/ 0 h 309599"/>
                <a:gd name="connsiteX2" fmla="*/ 1484784 w 1484784"/>
                <a:gd name="connsiteY2" fmla="*/ 137867 h 309599"/>
                <a:gd name="connsiteX3" fmla="*/ 1465201 w 1484784"/>
                <a:gd name="connsiteY3" fmla="*/ 309599 h 309599"/>
                <a:gd name="connsiteX4" fmla="*/ 0 w 1484784"/>
                <a:gd name="connsiteY4" fmla="*/ 309599 h 309599"/>
                <a:gd name="connsiteX5" fmla="*/ 154800 w 1484784"/>
                <a:gd name="connsiteY5" fmla="*/ 154800 h 309599"/>
                <a:gd name="connsiteX6" fmla="*/ 0 w 1484784"/>
                <a:gd name="connsiteY6" fmla="*/ 0 h 309599"/>
                <a:gd name="connsiteX0" fmla="*/ 0 w 1467745"/>
                <a:gd name="connsiteY0" fmla="*/ 0 h 309599"/>
                <a:gd name="connsiteX1" fmla="*/ 1465201 w 1467745"/>
                <a:gd name="connsiteY1" fmla="*/ 0 h 309599"/>
                <a:gd name="connsiteX2" fmla="*/ 1467745 w 1467745"/>
                <a:gd name="connsiteY2" fmla="*/ 137867 h 309599"/>
                <a:gd name="connsiteX3" fmla="*/ 1465201 w 1467745"/>
                <a:gd name="connsiteY3" fmla="*/ 309599 h 309599"/>
                <a:gd name="connsiteX4" fmla="*/ 0 w 1467745"/>
                <a:gd name="connsiteY4" fmla="*/ 309599 h 309599"/>
                <a:gd name="connsiteX5" fmla="*/ 154800 w 1467745"/>
                <a:gd name="connsiteY5" fmla="*/ 154800 h 309599"/>
                <a:gd name="connsiteX6" fmla="*/ 0 w 1467745"/>
                <a:gd name="connsiteY6" fmla="*/ 0 h 3095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309599" w="1467745">
                  <a:moveTo>
                    <a:pt x="0" y="0"/>
                  </a:moveTo>
                  <a:lnTo>
                    <a:pt x="1465201" y="0"/>
                  </a:lnTo>
                  <a:lnTo>
                    <a:pt x="1467745" y="137867"/>
                  </a:lnTo>
                  <a:lnTo>
                    <a:pt x="1465201" y="309599"/>
                  </a:lnTo>
                  <a:lnTo>
                    <a:pt x="0" y="309599"/>
                  </a:lnTo>
                  <a:lnTo>
                    <a:pt x="154800" y="154800"/>
                  </a:lnTo>
                  <a:lnTo>
                    <a:pt x="0" y="0"/>
                  </a:lnTo>
                  <a:close/>
                </a:path>
              </a:pathLst>
            </a:cu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lang="en-GB" sz="800" b="1">
                <a:solidFill>
                  <a:schemeClr val="bg1"/>
                </a:solidFill>
                <a:latin typeface="Arial" panose="020B0604020202020204" pitchFamily="34" charset="0"/>
                <a:cs typeface="Arial" panose="020B0604020202020204" pitchFamily="34" charset="0"/>
              </a:endParaRPr>
            </a:p>
            <a:p>
              <a:pPr algn="ctr"/>
              <a:endParaRPr lang="en-GB" sz="800" b="1">
                <a:solidFill>
                  <a:schemeClr val="bg1"/>
                </a:solidFill>
                <a:latin typeface="Arial" panose="020B0604020202020204" pitchFamily="34" charset="0"/>
                <a:cs typeface="Arial" panose="020B0604020202020204" pitchFamily="34" charset="0"/>
              </a:endParaRPr>
            </a:p>
          </xdr:txBody>
        </xdr:sp>
        <xdr:sp macro="" textlink="">
          <xdr:nvSpPr>
            <xdr:cNvPr id="36" name="35 Cheurón"/>
            <xdr:cNvSpPr/>
          </xdr:nvSpPr>
          <xdr:spPr>
            <a:xfrm>
              <a:off x="11379404" y="2074336"/>
              <a:ext cx="1620000" cy="309613"/>
            </a:xfrm>
            <a:prstGeom prst="chevron">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lang="en-GB" sz="800" b="1">
                <a:solidFill>
                  <a:schemeClr val="bg1"/>
                </a:solidFill>
                <a:latin typeface="Arial" panose="020B0604020202020204" pitchFamily="34" charset="0"/>
                <a:cs typeface="Arial" panose="020B0604020202020204" pitchFamily="34" charset="0"/>
              </a:endParaRPr>
            </a:p>
          </xdr:txBody>
        </xdr:sp>
      </xdr:grpSp>
      <xdr:grpSp>
        <xdr:nvGrpSpPr>
          <xdr:cNvPr id="31" name="30 Grupo"/>
          <xdr:cNvGrpSpPr/>
        </xdr:nvGrpSpPr>
        <xdr:grpSpPr>
          <a:xfrm>
            <a:off x="12903533" y="2074333"/>
            <a:ext cx="1591399" cy="309615"/>
            <a:chOff x="16704733" y="1938867"/>
            <a:chExt cx="1620000" cy="309599"/>
          </a:xfrm>
        </xdr:grpSpPr>
        <xdr:sp macro="" textlink="">
          <xdr:nvSpPr>
            <xdr:cNvPr id="33" name="32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34" name="33 Cheurón">
              <a:hlinkClick r:id="rId3"/>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1A3a</a:t>
              </a:r>
              <a:endParaRPr lang="en-GB" sz="800">
                <a:solidFill>
                  <a:schemeClr val="tx1"/>
                </a:solidFill>
                <a:latin typeface="Arial" panose="020B0604020202020204" pitchFamily="34" charset="0"/>
                <a:cs typeface="Arial" panose="020B0604020202020204" pitchFamily="34" charset="0"/>
              </a:endParaRPr>
            </a:p>
          </xdr:txBody>
        </xdr:sp>
      </xdr:grpSp>
      <xdr:sp macro="" textlink="">
        <xdr:nvSpPr>
          <xdr:cNvPr id="32" name="31 Rectángulo"/>
          <xdr:cNvSpPr/>
        </xdr:nvSpPr>
        <xdr:spPr>
          <a:xfrm>
            <a:off x="11549053" y="2260593"/>
            <a:ext cx="1211173" cy="245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b="1">
                <a:solidFill>
                  <a:schemeClr val="lt1"/>
                </a:solidFill>
                <a:effectLst/>
                <a:latin typeface="Arial" panose="020B0604020202020204" pitchFamily="34" charset="0"/>
                <a:ea typeface="+mn-ea"/>
                <a:cs typeface="Arial" panose="020B0604020202020204" pitchFamily="34" charset="0"/>
              </a:rPr>
              <a:t>InfoProc</a:t>
            </a:r>
            <a:r>
              <a:rPr lang="en-GB" sz="800" b="1" baseline="0">
                <a:solidFill>
                  <a:schemeClr val="lt1"/>
                </a:solidFill>
                <a:effectLst/>
                <a:latin typeface="Arial" panose="020B0604020202020204" pitchFamily="34" charset="0"/>
                <a:ea typeface="+mn-ea"/>
                <a:cs typeface="Arial" panose="020B0604020202020204" pitchFamily="34" charset="0"/>
              </a:rPr>
              <a:t> 1A3a</a:t>
            </a:r>
            <a:endParaRPr lang="es-PE" sz="800" b="1">
              <a:effectLst/>
              <a:latin typeface="Arial" panose="020B0604020202020204" pitchFamily="34" charset="0"/>
              <a:cs typeface="Arial" panose="020B0604020202020204" pitchFamily="34" charset="0"/>
            </a:endParaRPr>
          </a:p>
          <a:p>
            <a:pPr algn="ctr"/>
            <a:endParaRPr lang="es-PE" sz="800" b="1">
              <a:latin typeface="Arial" panose="020B0604020202020204" pitchFamily="34" charset="0"/>
              <a:cs typeface="Arial" panose="020B0604020202020204" pitchFamily="34" charset="0"/>
            </a:endParaRPr>
          </a:p>
        </xdr:txBody>
      </xdr:sp>
    </xdr:grpSp>
    <xdr:clientData/>
  </xdr:twoCellAnchor>
  <xdr:twoCellAnchor>
    <xdr:from>
      <xdr:col>1</xdr:col>
      <xdr:colOff>647700</xdr:colOff>
      <xdr:row>2</xdr:row>
      <xdr:rowOff>76200</xdr:rowOff>
    </xdr:from>
    <xdr:to>
      <xdr:col>10</xdr:col>
      <xdr:colOff>152400</xdr:colOff>
      <xdr:row>5</xdr:row>
      <xdr:rowOff>38100</xdr:rowOff>
    </xdr:to>
    <xdr:sp macro="" textlink="">
      <xdr:nvSpPr>
        <xdr:cNvPr id="2" name="1 Rectángulo redondeado"/>
        <xdr:cNvSpPr/>
      </xdr:nvSpPr>
      <xdr:spPr>
        <a:xfrm>
          <a:off x="857250" y="457200"/>
          <a:ext cx="9448800" cy="457200"/>
        </a:xfrm>
        <a:prstGeom prst="roundRect">
          <a:avLst/>
        </a:prstGeom>
        <a:solidFill>
          <a:srgbClr val="EBF1DE"/>
        </a:solidFill>
        <a:ln w="6350">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s-PE" sz="1000" b="1" i="1">
              <a:solidFill>
                <a:srgbClr val="C00000"/>
              </a:solidFill>
              <a:latin typeface="Arial" panose="020B0604020202020204" pitchFamily="34" charset="0"/>
              <a:cs typeface="Arial" panose="020B0604020202020204" pitchFamily="34" charset="0"/>
            </a:rPr>
            <a:t>NOTA:</a:t>
          </a:r>
          <a:r>
            <a:rPr lang="es-PE" sz="1000">
              <a:solidFill>
                <a:schemeClr val="tx1"/>
              </a:solidFill>
              <a:latin typeface="Arial" panose="020B0604020202020204" pitchFamily="34" charset="0"/>
              <a:cs typeface="Arial" panose="020B0604020202020204" pitchFamily="34" charset="0"/>
            </a:rPr>
            <a:t>  El consumo de combustible se estima con la metodología de EMEP/CORINAIR - Agencia Europea de Medio Ambiente (1.A.3.a Aviation GB2013 annex updated Dec2013).</a:t>
          </a:r>
          <a:r>
            <a:rPr lang="es-PE" sz="1000" baseline="0">
              <a:solidFill>
                <a:schemeClr val="tx1"/>
              </a:solidFill>
              <a:latin typeface="Arial" panose="020B0604020202020204" pitchFamily="34" charset="0"/>
              <a:cs typeface="Arial" panose="020B0604020202020204" pitchFamily="34" charset="0"/>
            </a:rPr>
            <a:t> </a:t>
          </a:r>
          <a:endParaRPr lang="es-PE" sz="1000">
            <a:solidFill>
              <a:schemeClr val="tx1"/>
            </a:solidFill>
            <a:latin typeface="Arial" panose="020B0604020202020204" pitchFamily="34" charset="0"/>
            <a:cs typeface="Arial" panose="020B0604020202020204" pitchFamily="34" charset="0"/>
          </a:endParaRPr>
        </a:p>
      </xdr:txBody>
    </xdr:sp>
    <xdr:clientData/>
  </xdr:twoCellAnchor>
  <xdr:twoCellAnchor>
    <xdr:from>
      <xdr:col>12</xdr:col>
      <xdr:colOff>561975</xdr:colOff>
      <xdr:row>2</xdr:row>
      <xdr:rowOff>28575</xdr:rowOff>
    </xdr:from>
    <xdr:to>
      <xdr:col>15</xdr:col>
      <xdr:colOff>638175</xdr:colOff>
      <xdr:row>6</xdr:row>
      <xdr:rowOff>0</xdr:rowOff>
    </xdr:to>
    <xdr:grpSp>
      <xdr:nvGrpSpPr>
        <xdr:cNvPr id="15" name="Grupo 14"/>
        <xdr:cNvGrpSpPr/>
      </xdr:nvGrpSpPr>
      <xdr:grpSpPr>
        <a:xfrm>
          <a:off x="11963400" y="400050"/>
          <a:ext cx="1924050" cy="628650"/>
          <a:chOff x="12934950" y="1142999"/>
          <a:chExt cx="1934518" cy="752476"/>
        </a:xfrm>
      </xdr:grpSpPr>
      <xdr:pic>
        <xdr:nvPicPr>
          <xdr:cNvPr id="16" name="Imagen 15" descr="https://cl.igdigital.com/wp-content/uploads/2015/03/Peligro.jpg"/>
          <xdr:cNvPicPr preferRelativeResize="1">
            <a:picLocks noChangeAspect="1"/>
          </xdr:cNvPicPr>
        </xdr:nvPicPr>
        <xdr:blipFill>
          <a:blip r:embed="rId4">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7" name="CuadroTexto 16"/>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4</xdr:row>
      <xdr:rowOff>19050</xdr:rowOff>
    </xdr:from>
    <xdr:to>
      <xdr:col>19</xdr:col>
      <xdr:colOff>533400</xdr:colOff>
      <xdr:row>8</xdr:row>
      <xdr:rowOff>19050</xdr:rowOff>
    </xdr:to>
    <xdr:grpSp>
      <xdr:nvGrpSpPr>
        <xdr:cNvPr id="4" name="3 Grupo"/>
        <xdr:cNvGrpSpPr/>
      </xdr:nvGrpSpPr>
      <xdr:grpSpPr>
        <a:xfrm>
          <a:off x="9439275" y="685800"/>
          <a:ext cx="4448175" cy="790575"/>
          <a:chOff x="9872133" y="2074333"/>
          <a:chExt cx="4622799" cy="655269"/>
        </a:xfrm>
      </xdr:grpSpPr>
      <xdr:sp macro="" textlink="">
        <xdr:nvSpPr>
          <xdr:cNvPr id="44" name="43 Pentágono">
            <a:hlinkClick r:id="rId1"/>
          </xdr:cNvPr>
          <xdr:cNvSpPr>
            <a:spLocks/>
          </xdr:cNvSpPr>
        </xdr:nvSpPr>
        <xdr:spPr>
          <a:xfrm>
            <a:off x="9872133" y="2404589"/>
            <a:ext cx="1620291" cy="309615"/>
          </a:xfrm>
          <a:prstGeom prst="homePlate">
            <a:avLst/>
          </a:prstGeom>
          <a:solidFill>
            <a:srgbClr val="548235"/>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0" cap="none" spc="0">
                <a:ln>
                  <a:noFill/>
                </a:ln>
                <a:solidFill>
                  <a:schemeClr val="bg1"/>
                </a:solidFill>
                <a:effectLst/>
                <a:latin typeface="Arial" panose="020B0604020202020204" pitchFamily="34" charset="0"/>
                <a:cs typeface="Arial" panose="020B0604020202020204" pitchFamily="34" charset="0"/>
              </a:rPr>
              <a:t>Prop. y Fact. conversión</a:t>
            </a:r>
          </a:p>
        </xdr:txBody>
      </xdr:sp>
      <xdr:sp macro="" textlink="">
        <xdr:nvSpPr>
          <xdr:cNvPr id="36" name="35 Pentágono">
            <a:hlinkClick r:id="rId2"/>
          </xdr:cNvPr>
          <xdr:cNvSpPr>
            <a:spLocks/>
          </xdr:cNvSpPr>
        </xdr:nvSpPr>
        <xdr:spPr>
          <a:xfrm>
            <a:off x="9872133" y="2074333"/>
            <a:ext cx="1620291" cy="309615"/>
          </a:xfrm>
          <a:prstGeom prst="homePlate">
            <a:avLst/>
          </a:prstGeom>
          <a:solidFill>
            <a:srgbClr val="96B3D7"/>
          </a:solidFill>
          <a:ln w="28575">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lang="en-GB" sz="800" b="0" cap="none" spc="0">
                <a:ln>
                  <a:noFill/>
                </a:ln>
                <a:solidFill>
                  <a:schemeClr val="tx1"/>
                </a:solidFill>
                <a:effectLst/>
                <a:latin typeface="Arial" panose="020B0604020202020204" pitchFamily="34" charset="0"/>
                <a:cs typeface="Arial" panose="020B0604020202020204" pitchFamily="34" charset="0"/>
              </a:rPr>
              <a:t>InfoBase</a:t>
            </a:r>
            <a:r>
              <a:rPr lang="en-GB" sz="800" b="0" cap="none" spc="0" baseline="0">
                <a:ln>
                  <a:noFill/>
                </a:ln>
                <a:solidFill>
                  <a:schemeClr val="tx1"/>
                </a:solidFill>
                <a:effectLst/>
                <a:latin typeface="Arial" panose="020B0604020202020204" pitchFamily="34" charset="0"/>
                <a:cs typeface="Arial" panose="020B0604020202020204" pitchFamily="34" charset="0"/>
              </a:rPr>
              <a:t> 1A3b</a:t>
            </a:r>
            <a:endParaRPr lang="en-GB" sz="800" b="0" cap="none" spc="0">
              <a:ln>
                <a:noFill/>
              </a:ln>
              <a:solidFill>
                <a:schemeClr val="tx1"/>
              </a:solidFill>
              <a:effectLst/>
              <a:latin typeface="Arial" panose="020B0604020202020204" pitchFamily="34" charset="0"/>
              <a:cs typeface="Arial" panose="020B0604020202020204" pitchFamily="34" charset="0"/>
            </a:endParaRPr>
          </a:p>
        </xdr:txBody>
      </xdr:sp>
      <xdr:grpSp>
        <xdr:nvGrpSpPr>
          <xdr:cNvPr id="2" name="1 Grupo"/>
          <xdr:cNvGrpSpPr/>
        </xdr:nvGrpSpPr>
        <xdr:grpSpPr>
          <a:xfrm>
            <a:off x="11379165" y="2074333"/>
            <a:ext cx="1620291" cy="655269"/>
            <a:chOff x="11379404" y="2074336"/>
            <a:chExt cx="1620000" cy="655266"/>
          </a:xfrm>
          <a:effectLst>
            <a:glow rad="38100">
              <a:srgbClr val="FFC000"/>
            </a:glow>
          </a:effectLst>
        </xdr:grpSpPr>
        <xdr:sp macro="" textlink="">
          <xdr:nvSpPr>
            <xdr:cNvPr id="45" name="44 Cheurón"/>
            <xdr:cNvSpPr/>
          </xdr:nvSpPr>
          <xdr:spPr>
            <a:xfrm>
              <a:off x="11387909" y="2387553"/>
              <a:ext cx="1458405" cy="342049"/>
            </a:xfrm>
            <a:custGeom>
              <a:avLst/>
              <a:gdLst>
                <a:gd name="connsiteX0" fmla="*/ 0 w 1620000"/>
                <a:gd name="connsiteY0" fmla="*/ 0 h 309599"/>
                <a:gd name="connsiteX1" fmla="*/ 1465201 w 1620000"/>
                <a:gd name="connsiteY1" fmla="*/ 0 h 309599"/>
                <a:gd name="connsiteX2" fmla="*/ 1620000 w 1620000"/>
                <a:gd name="connsiteY2" fmla="*/ 154800 h 309599"/>
                <a:gd name="connsiteX3" fmla="*/ 1465201 w 1620000"/>
                <a:gd name="connsiteY3" fmla="*/ 309599 h 309599"/>
                <a:gd name="connsiteX4" fmla="*/ 0 w 1620000"/>
                <a:gd name="connsiteY4" fmla="*/ 309599 h 309599"/>
                <a:gd name="connsiteX5" fmla="*/ 154800 w 1620000"/>
                <a:gd name="connsiteY5" fmla="*/ 154800 h 309599"/>
                <a:gd name="connsiteX6" fmla="*/ 0 w 1620000"/>
                <a:gd name="connsiteY6" fmla="*/ 0 h 309599"/>
                <a:gd name="connsiteX0" fmla="*/ 0 w 1484533"/>
                <a:gd name="connsiteY0" fmla="*/ 0 h 309599"/>
                <a:gd name="connsiteX1" fmla="*/ 1465201 w 1484533"/>
                <a:gd name="connsiteY1" fmla="*/ 0 h 309599"/>
                <a:gd name="connsiteX2" fmla="*/ 1484533 w 1484533"/>
                <a:gd name="connsiteY2" fmla="*/ 154800 h 309599"/>
                <a:gd name="connsiteX3" fmla="*/ 1465201 w 1484533"/>
                <a:gd name="connsiteY3" fmla="*/ 309599 h 309599"/>
                <a:gd name="connsiteX4" fmla="*/ 0 w 1484533"/>
                <a:gd name="connsiteY4" fmla="*/ 309599 h 309599"/>
                <a:gd name="connsiteX5" fmla="*/ 154800 w 1484533"/>
                <a:gd name="connsiteY5" fmla="*/ 154800 h 309599"/>
                <a:gd name="connsiteX6" fmla="*/ 0 w 1484533"/>
                <a:gd name="connsiteY6" fmla="*/ 0 h 309599"/>
                <a:gd name="connsiteX0" fmla="*/ 0 w 1465201"/>
                <a:gd name="connsiteY0" fmla="*/ 0 h 309599"/>
                <a:gd name="connsiteX1" fmla="*/ 1465201 w 1465201"/>
                <a:gd name="connsiteY1" fmla="*/ 0 h 309599"/>
                <a:gd name="connsiteX2" fmla="*/ 1459225 w 1465201"/>
                <a:gd name="connsiteY2" fmla="*/ 137867 h 309599"/>
                <a:gd name="connsiteX3" fmla="*/ 1465201 w 1465201"/>
                <a:gd name="connsiteY3" fmla="*/ 309599 h 309599"/>
                <a:gd name="connsiteX4" fmla="*/ 0 w 1465201"/>
                <a:gd name="connsiteY4" fmla="*/ 309599 h 309599"/>
                <a:gd name="connsiteX5" fmla="*/ 154800 w 1465201"/>
                <a:gd name="connsiteY5" fmla="*/ 154800 h 309599"/>
                <a:gd name="connsiteX6" fmla="*/ 0 w 1465201"/>
                <a:gd name="connsiteY6" fmla="*/ 0 h 309599"/>
                <a:gd name="connsiteX0" fmla="*/ 0 w 1484784"/>
                <a:gd name="connsiteY0" fmla="*/ 0 h 309599"/>
                <a:gd name="connsiteX1" fmla="*/ 1465201 w 1484784"/>
                <a:gd name="connsiteY1" fmla="*/ 0 h 309599"/>
                <a:gd name="connsiteX2" fmla="*/ 1484784 w 1484784"/>
                <a:gd name="connsiteY2" fmla="*/ 137867 h 309599"/>
                <a:gd name="connsiteX3" fmla="*/ 1465201 w 1484784"/>
                <a:gd name="connsiteY3" fmla="*/ 309599 h 309599"/>
                <a:gd name="connsiteX4" fmla="*/ 0 w 1484784"/>
                <a:gd name="connsiteY4" fmla="*/ 309599 h 309599"/>
                <a:gd name="connsiteX5" fmla="*/ 154800 w 1484784"/>
                <a:gd name="connsiteY5" fmla="*/ 154800 h 309599"/>
                <a:gd name="connsiteX6" fmla="*/ 0 w 1484784"/>
                <a:gd name="connsiteY6" fmla="*/ 0 h 309599"/>
                <a:gd name="connsiteX0" fmla="*/ 0 w 1467745"/>
                <a:gd name="connsiteY0" fmla="*/ 0 h 309599"/>
                <a:gd name="connsiteX1" fmla="*/ 1465201 w 1467745"/>
                <a:gd name="connsiteY1" fmla="*/ 0 h 309599"/>
                <a:gd name="connsiteX2" fmla="*/ 1467745 w 1467745"/>
                <a:gd name="connsiteY2" fmla="*/ 137867 h 309599"/>
                <a:gd name="connsiteX3" fmla="*/ 1465201 w 1467745"/>
                <a:gd name="connsiteY3" fmla="*/ 309599 h 309599"/>
                <a:gd name="connsiteX4" fmla="*/ 0 w 1467745"/>
                <a:gd name="connsiteY4" fmla="*/ 309599 h 309599"/>
                <a:gd name="connsiteX5" fmla="*/ 154800 w 1467745"/>
                <a:gd name="connsiteY5" fmla="*/ 154800 h 309599"/>
                <a:gd name="connsiteX6" fmla="*/ 0 w 1467745"/>
                <a:gd name="connsiteY6" fmla="*/ 0 h 3095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309599" w="1467745">
                  <a:moveTo>
                    <a:pt x="0" y="0"/>
                  </a:moveTo>
                  <a:lnTo>
                    <a:pt x="1465201" y="0"/>
                  </a:lnTo>
                  <a:lnTo>
                    <a:pt x="1467745" y="137867"/>
                  </a:lnTo>
                  <a:lnTo>
                    <a:pt x="1465201" y="309599"/>
                  </a:lnTo>
                  <a:lnTo>
                    <a:pt x="0" y="309599"/>
                  </a:lnTo>
                  <a:lnTo>
                    <a:pt x="154800" y="154800"/>
                  </a:lnTo>
                  <a:lnTo>
                    <a:pt x="0" y="0"/>
                  </a:lnTo>
                  <a:close/>
                </a:path>
              </a:pathLst>
            </a:cu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lang="en-GB" sz="800" b="1">
                <a:solidFill>
                  <a:schemeClr val="bg1"/>
                </a:solidFill>
                <a:latin typeface="Arial" panose="020B0604020202020204" pitchFamily="34" charset="0"/>
                <a:cs typeface="Arial" panose="020B0604020202020204" pitchFamily="34" charset="0"/>
              </a:endParaRPr>
            </a:p>
            <a:p>
              <a:pPr algn="ctr"/>
              <a:endParaRPr lang="en-GB" sz="800" b="1">
                <a:solidFill>
                  <a:schemeClr val="bg1"/>
                </a:solidFill>
                <a:latin typeface="Arial" panose="020B0604020202020204" pitchFamily="34" charset="0"/>
                <a:cs typeface="Arial" panose="020B0604020202020204" pitchFamily="34" charset="0"/>
              </a:endParaRPr>
            </a:p>
          </xdr:txBody>
        </xdr:sp>
        <xdr:sp macro="" textlink="">
          <xdr:nvSpPr>
            <xdr:cNvPr id="38" name="37 Cheurón"/>
            <xdr:cNvSpPr/>
          </xdr:nvSpPr>
          <xdr:spPr>
            <a:xfrm>
              <a:off x="11379404" y="2074336"/>
              <a:ext cx="1620000" cy="309613"/>
            </a:xfrm>
            <a:prstGeom prst="chevron">
              <a:avLst/>
            </a:prstGeom>
            <a:solidFill>
              <a:srgbClr val="2E75B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lang="en-GB" sz="800" b="1">
                <a:solidFill>
                  <a:schemeClr val="bg1"/>
                </a:solidFill>
                <a:latin typeface="Arial" panose="020B0604020202020204" pitchFamily="34" charset="0"/>
                <a:cs typeface="Arial" panose="020B0604020202020204" pitchFamily="34" charset="0"/>
              </a:endParaRPr>
            </a:p>
          </xdr:txBody>
        </xdr:sp>
      </xdr:grpSp>
      <xdr:grpSp>
        <xdr:nvGrpSpPr>
          <xdr:cNvPr id="26" name="25 Grupo"/>
          <xdr:cNvGrpSpPr/>
        </xdr:nvGrpSpPr>
        <xdr:grpSpPr>
          <a:xfrm>
            <a:off x="12903533" y="2074333"/>
            <a:ext cx="1591399" cy="309615"/>
            <a:chOff x="16704733" y="1938867"/>
            <a:chExt cx="1620000" cy="309599"/>
          </a:xfrm>
        </xdr:grpSpPr>
        <xdr:sp macro="" textlink="">
          <xdr:nvSpPr>
            <xdr:cNvPr id="27" name="26 Datos almacenados"/>
            <xdr:cNvSpPr/>
          </xdr:nvSpPr>
          <xdr:spPr>
            <a:xfrm rot="10800000">
              <a:off x="16774798" y="1942427"/>
              <a:ext cx="1549935" cy="306039"/>
            </a:xfrm>
            <a:prstGeom prst="flowChartOnlineStorage">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800">
                <a:latin typeface="Arial" panose="020B0604020202020204" pitchFamily="34" charset="0"/>
                <a:cs typeface="Arial" panose="020B0604020202020204" pitchFamily="34" charset="0"/>
              </a:endParaRPr>
            </a:p>
          </xdr:txBody>
        </xdr:sp>
        <xdr:sp macro="" textlink="">
          <xdr:nvSpPr>
            <xdr:cNvPr id="31" name="30 Cheurón">
              <a:hlinkClick r:id="rId3"/>
            </xdr:cNvPr>
            <xdr:cNvSpPr/>
          </xdr:nvSpPr>
          <xdr:spPr>
            <a:xfrm>
              <a:off x="16704733" y="1938867"/>
              <a:ext cx="1549935" cy="305961"/>
            </a:xfrm>
            <a:prstGeom prst="chevron">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rIns="36000" rtlCol="0" anchor="ctr"/>
            <a:lstStyle/>
            <a:p>
              <a:pPr algn="ctr"/>
              <a:r>
                <a:rPr lang="en-GB" sz="800">
                  <a:solidFill>
                    <a:schemeClr val="tx1"/>
                  </a:solidFill>
                  <a:latin typeface="Arial" panose="020B0604020202020204" pitchFamily="34" charset="0"/>
                  <a:cs typeface="Arial" panose="020B0604020202020204" pitchFamily="34" charset="0"/>
                </a:rPr>
                <a:t>Emisiones GEI </a:t>
              </a:r>
              <a:r>
                <a:rPr lang="en-GB" sz="800" baseline="0">
                  <a:solidFill>
                    <a:schemeClr val="tx1"/>
                  </a:solidFill>
                  <a:latin typeface="Arial" panose="020B0604020202020204" pitchFamily="34" charset="0"/>
                  <a:cs typeface="Arial" panose="020B0604020202020204" pitchFamily="34" charset="0"/>
                </a:rPr>
                <a:t>1A3b</a:t>
              </a:r>
              <a:endParaRPr lang="en-GB" sz="800">
                <a:solidFill>
                  <a:schemeClr val="tx1"/>
                </a:solidFill>
                <a:latin typeface="Arial" panose="020B0604020202020204" pitchFamily="34" charset="0"/>
                <a:cs typeface="Arial" panose="020B0604020202020204" pitchFamily="34" charset="0"/>
              </a:endParaRPr>
            </a:p>
          </xdr:txBody>
        </xdr:sp>
      </xdr:grpSp>
      <xdr:sp macro="" textlink="">
        <xdr:nvSpPr>
          <xdr:cNvPr id="3" name="2 Rectángulo"/>
          <xdr:cNvSpPr/>
        </xdr:nvSpPr>
        <xdr:spPr>
          <a:xfrm>
            <a:off x="11549053" y="2260593"/>
            <a:ext cx="1211173" cy="245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800" b="1">
                <a:solidFill>
                  <a:schemeClr val="lt1"/>
                </a:solidFill>
                <a:effectLst/>
                <a:latin typeface="Arial" panose="020B0604020202020204" pitchFamily="34" charset="0"/>
                <a:ea typeface="+mn-ea"/>
                <a:cs typeface="Arial" panose="020B0604020202020204" pitchFamily="34" charset="0"/>
              </a:rPr>
              <a:t>InfoProc</a:t>
            </a:r>
            <a:r>
              <a:rPr lang="en-GB" sz="800" b="1" baseline="0">
                <a:solidFill>
                  <a:schemeClr val="lt1"/>
                </a:solidFill>
                <a:effectLst/>
                <a:latin typeface="Arial" panose="020B0604020202020204" pitchFamily="34" charset="0"/>
                <a:ea typeface="+mn-ea"/>
                <a:cs typeface="Arial" panose="020B0604020202020204" pitchFamily="34" charset="0"/>
              </a:rPr>
              <a:t> 1A3b</a:t>
            </a:r>
            <a:endParaRPr lang="es-PE" sz="800" b="1">
              <a:effectLst/>
              <a:latin typeface="Arial" panose="020B0604020202020204" pitchFamily="34" charset="0"/>
              <a:cs typeface="Arial" panose="020B0604020202020204" pitchFamily="34" charset="0"/>
            </a:endParaRPr>
          </a:p>
          <a:p>
            <a:pPr algn="ctr"/>
            <a:endParaRPr lang="es-PE" sz="800" b="1">
              <a:latin typeface="Arial" panose="020B0604020202020204" pitchFamily="34" charset="0"/>
              <a:cs typeface="Arial" panose="020B0604020202020204" pitchFamily="34" charset="0"/>
            </a:endParaRPr>
          </a:p>
        </xdr:txBody>
      </xdr:sp>
    </xdr:grpSp>
    <xdr:clientData/>
  </xdr:twoCellAnchor>
  <xdr:twoCellAnchor>
    <xdr:from>
      <xdr:col>1</xdr:col>
      <xdr:colOff>104775</xdr:colOff>
      <xdr:row>33</xdr:row>
      <xdr:rowOff>28575</xdr:rowOff>
    </xdr:from>
    <xdr:to>
      <xdr:col>5</xdr:col>
      <xdr:colOff>581025</xdr:colOff>
      <xdr:row>39</xdr:row>
      <xdr:rowOff>142875</xdr:rowOff>
    </xdr:to>
    <xdr:sp macro="" textlink="">
      <xdr:nvSpPr>
        <xdr:cNvPr id="7" name="6 Rectángulo redondeado"/>
        <xdr:cNvSpPr/>
      </xdr:nvSpPr>
      <xdr:spPr>
        <a:xfrm>
          <a:off x="323850" y="5676900"/>
          <a:ext cx="4191000" cy="1085850"/>
        </a:xfrm>
        <a:prstGeom prst="roundRect">
          <a:avLst/>
        </a:prstGeom>
        <a:noFill/>
        <a:ln>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s-PE" sz="900" b="1" i="1">
              <a:solidFill>
                <a:schemeClr val="tx1"/>
              </a:solidFill>
              <a:latin typeface="Arial" panose="020B0604020202020204" pitchFamily="34" charset="0"/>
              <a:cs typeface="Arial" panose="020B0604020202020204" pitchFamily="34" charset="0"/>
            </a:rPr>
            <a:t>Nota 1:  Relación con códigos (revisar hoja: Características de datos):</a:t>
          </a:r>
        </a:p>
        <a:p>
          <a:pPr algn="l"/>
          <a:endParaRPr lang="es-PE" sz="900" b="1" i="1">
            <a:solidFill>
              <a:schemeClr val="tx1"/>
            </a:solidFill>
            <a:latin typeface="Arial" panose="020B0604020202020204" pitchFamily="34" charset="0"/>
            <a:cs typeface="Arial" panose="020B0604020202020204" pitchFamily="34" charset="0"/>
          </a:endParaRPr>
        </a:p>
        <a:p>
          <a:pPr algn="l"/>
          <a:r>
            <a:rPr lang="es-PE" sz="900" i="1">
              <a:solidFill>
                <a:schemeClr val="tx1"/>
              </a:solidFill>
              <a:latin typeface="Arial" panose="020B0604020202020204" pitchFamily="34" charset="0"/>
              <a:cs typeface="Arial" panose="020B0604020202020204" pitchFamily="34" charset="0"/>
            </a:rPr>
            <a:t>1A3bi =  Automóvil + station wagon</a:t>
          </a:r>
        </a:p>
        <a:p>
          <a:pPr algn="l"/>
          <a:r>
            <a:rPr lang="es-PE" sz="900" i="1">
              <a:solidFill>
                <a:schemeClr val="tx1"/>
              </a:solidFill>
              <a:latin typeface="Arial" panose="020B0604020202020204" pitchFamily="34" charset="0"/>
              <a:cs typeface="Arial" panose="020B0604020202020204" pitchFamily="34" charset="0"/>
            </a:rPr>
            <a:t>1A3bii =  Camionetas (pick up + rural + panel)</a:t>
          </a:r>
        </a:p>
        <a:p>
          <a:pPr algn="l"/>
          <a:r>
            <a:rPr lang="es-PE" sz="900" i="1">
              <a:solidFill>
                <a:schemeClr val="tx1"/>
              </a:solidFill>
              <a:latin typeface="Arial" panose="020B0604020202020204" pitchFamily="34" charset="0"/>
              <a:cs typeface="Arial" panose="020B0604020202020204" pitchFamily="34" charset="0"/>
            </a:rPr>
            <a:t>1A3biii = Ómnibus + camión + remolcador</a:t>
          </a:r>
        </a:p>
        <a:p>
          <a:pPr algn="l"/>
          <a:r>
            <a:rPr lang="es-PE" sz="900" i="1">
              <a:solidFill>
                <a:schemeClr val="tx1"/>
              </a:solidFill>
              <a:latin typeface="Arial" panose="020B0604020202020204" pitchFamily="34" charset="0"/>
              <a:cs typeface="Arial" panose="020B0604020202020204" pitchFamily="34" charset="0"/>
            </a:rPr>
            <a:t>1A3biv</a:t>
          </a:r>
          <a:r>
            <a:rPr lang="es-PE" sz="900" i="1" baseline="0">
              <a:solidFill>
                <a:schemeClr val="tx1"/>
              </a:solidFill>
              <a:latin typeface="Arial" panose="020B0604020202020204" pitchFamily="34" charset="0"/>
              <a:cs typeface="Arial" panose="020B0604020202020204" pitchFamily="34" charset="0"/>
            </a:rPr>
            <a:t> = Vehículos menores</a:t>
          </a:r>
          <a:endParaRPr lang="es-PE" sz="900" i="1">
            <a:solidFill>
              <a:schemeClr val="tx1"/>
            </a:solidFill>
            <a:latin typeface="Arial" panose="020B0604020202020204" pitchFamily="34" charset="0"/>
            <a:cs typeface="Arial" panose="020B0604020202020204" pitchFamily="34" charset="0"/>
          </a:endParaRPr>
        </a:p>
      </xdr:txBody>
    </xdr:sp>
    <xdr:clientData/>
  </xdr:twoCellAnchor>
  <xdr:twoCellAnchor>
    <xdr:from>
      <xdr:col>12</xdr:col>
      <xdr:colOff>447675</xdr:colOff>
      <xdr:row>9</xdr:row>
      <xdr:rowOff>95250</xdr:rowOff>
    </xdr:from>
    <xdr:to>
      <xdr:col>15</xdr:col>
      <xdr:colOff>485775</xdr:colOff>
      <xdr:row>13</xdr:row>
      <xdr:rowOff>114300</xdr:rowOff>
    </xdr:to>
    <xdr:grpSp>
      <xdr:nvGrpSpPr>
        <xdr:cNvPr id="14" name="Grupo 13"/>
        <xdr:cNvGrpSpPr/>
      </xdr:nvGrpSpPr>
      <xdr:grpSpPr>
        <a:xfrm>
          <a:off x="9467850" y="1714500"/>
          <a:ext cx="1895475" cy="666750"/>
          <a:chOff x="12934950" y="1142999"/>
          <a:chExt cx="1934518" cy="752476"/>
        </a:xfrm>
      </xdr:grpSpPr>
      <xdr:pic>
        <xdr:nvPicPr>
          <xdr:cNvPr id="15" name="Imagen 14" descr="https://cl.igdigital.com/wp-content/uploads/2015/03/Peligro.jpg"/>
          <xdr:cNvPicPr preferRelativeResize="1">
            <a:picLocks noChangeAspect="1"/>
          </xdr:cNvPicPr>
        </xdr:nvPicPr>
        <xdr:blipFill>
          <a:blip r:embed="rId4">
            <a:extLst>
              <a:ext uri="{28A0092B-C50C-407E-A947-70E740481C1C}">
                <a14:useLocalDpi xmlns:a14="http://schemas.microsoft.com/office/drawing/2010/main" val="0"/>
              </a:ext>
            </a:extLst>
          </a:blip>
          <a:srcRect l="22109" t="3640" r="21444" b="10534"/>
          <a:stretch>
            <a:fillRect/>
          </a:stretch>
        </xdr:blipFill>
        <xdr:spPr bwMode="auto">
          <a:xfrm>
            <a:off x="12934950" y="1142999"/>
            <a:ext cx="712870" cy="628694"/>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6" name="CuadroTexto 15"/>
          <xdr:cNvSpPr txBox="1"/>
        </xdr:nvSpPr>
        <xdr:spPr>
          <a:xfrm>
            <a:off x="13535134" y="1142999"/>
            <a:ext cx="1334334" cy="75247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PE" sz="1000">
                <a:solidFill>
                  <a:srgbClr val="FF0000"/>
                </a:solidFill>
                <a:latin typeface="Arial" panose="020B0604020202020204" pitchFamily="34" charset="0"/>
                <a:cs typeface="Arial" panose="020B0604020202020204" pitchFamily="34" charset="0"/>
              </a:rPr>
              <a:t>No modicar</a:t>
            </a:r>
            <a:r>
              <a:rPr lang="es-PE" sz="1000" baseline="0">
                <a:solidFill>
                  <a:srgbClr val="FF0000"/>
                </a:solidFill>
                <a:latin typeface="Arial" panose="020B0604020202020204" pitchFamily="34" charset="0"/>
                <a:cs typeface="Arial" panose="020B0604020202020204" pitchFamily="34" charset="0"/>
              </a:rPr>
              <a:t> la estructura de esta hoja.</a:t>
            </a:r>
            <a:endParaRPr lang="es-PE" sz="1000">
              <a:solidFill>
                <a:srgbClr val="FF0000"/>
              </a:solidFill>
              <a:latin typeface="Arial" panose="020B0604020202020204" pitchFamily="34" charset="0"/>
              <a:cs typeface="Arial" panose="020B0604020202020204" pitchFamily="34" charset="0"/>
            </a:endParaRP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Administrador\AppData\Local\Microsoft\Windows\Temporary%20Internet%20Files\Content.Outlook\KFOMQFXM\Macintosh%20HDFast%20track%20-%2014.04\Para%20os%20participantes\Revised%20stationary%20combustion%20tool%20(draf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Documentos\_PastWorks\BCP2008\Calculos\tama&#241;o%20muestral.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os\_PastWorks\BCP2008\Calculos\tama&#241;o%20muestr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User\AppData\Local\Microsoft\Windows\Temporary%20Internet%20Files\Content.Outlook\IY3GZXLA\A2G%20Alfonso\A2G\Huellas\USMP\Huella%20de%20carbono%20USMP.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Users\User\AppData\Local\Microsoft\Windows\Temporary%20Internet%20Files\Content.Outlook\IY3GZXLA\A2G%20Alfonso\A2G\Huellas\USMP\Huella%20de%20carbono%20USM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Users\User\AppData\Local\Microsoft\Windows\Temporary%20Internet%20Files\Content.Outlook\IY3GZXLA\A2G%20Alfonso\A2G\Huellas\USMP\Huella%20de%20carbono%20USM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Users\david_000\Desktop\A2G%20Alfonso\A2G\Huellas\USMP\Huella%20de%20carbono%20USMP.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H:\A2G%20Alfonso\A2G\Huellas\USMP\Huella%20de%20carbono%20USMP.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A2G%20Alfonso\A2G\Huellas\USMP\Huella%20de%20carbono%20USMP.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Documents%20and%20Settings\User\Configuraci&#243;n%20local\Archivos%20temporales%20de%20Internet\Content.Outlook\5X8UL8DQ\planilla%20de%20inventario%20%20GEI%20(2).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Documents%20and%20Settings\User\Configuraci&#243;n%20local\Archivos%20temporales%20de%20Internet\Content.Outlook\5X8UL8DQ\planilla%20de%20inventario%20%20GEI%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Users\Administrador\AppData\Local\Microsoft\Windows\Temporary%20Internet%20Files\Content.Outlook\KFOMQFXM\Macintosh%20HDFast%20track%20-%2014.04\Para%20os%20participantes\Revised%20stationary%20combustion%20tool%20(draf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Users\User\AppData\Local\Microsoft\Windows\Temporary%20Internet%20Files\Content.Outlook\IY3GZXLA\Users\A2GSAC\AppData\Roaming\Microsoft\Excel\Planilha_Invent&#225;rio_2011_V16_ESPANHOL%20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Users\User\AppData\Local\Microsoft\Windows\Temporary%20Internet%20Files\Content.Outlook\IY3GZXLA\Users\A2GSAC\AppData\Roaming\Microsoft\Excel\Planilha_Invent&#225;rio_2011_V16_ESPANHOL%20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H:\Users\A2GSAC\AppData\Roaming\Microsoft\Excel\Planilha_Invent&#225;rio_2011_V16_ESPANHOL%20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Users\A2GSAC\AppData\Roaming\Microsoft\Excel\Planilha_Invent&#225;rio_2011_V16_ESPANHOL%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H:\Users\david_000\Desktop\Users\A2GSAC\AppData\Roaming\Microsoft\Excel\Planilha_Invent&#225;rio_2011_V16_ESPANHOL%2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Documents%20and%20Settings\User\Configuraci&#243;n%20local\Archivos%20temporales%20de%20Internet\Content.Outlook\5X8UL8DQ\Planilha_Invent&#225;rio_2011_V16_ESPANHOL%20(3)EQUIPOS.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H:\Documents%20and%20Settings\User\Configuraci&#243;n%20local\Archivos%20temporales%20de%20Internet\Content.Outlook\5X8UL8DQ\Planilha_Invent&#225;rio_2011_V16_ESPANHOL%20(3)EQUIPO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ocumentos\CONPAR%20GHG%20Tool%202010%2002_Alt%20Flavia.xlsx"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H:\Documentos\CONPAR%20GHG%20Tool%202010%2002_Alt%20Flavia.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Users\User\AppData\Local\Microsoft\Windows\Temporary%20Internet%20Files\Content.Outlook\IY3GZXLA\A2G\Huellas\Odebrecht\6%20proyectos%202011\Planilha_Invent&#225;rio_2011_V16_ESPANHOL%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yaji\max\DATA\MAX\Present.%20Korea%20Ene%2096\Present.%20Korea%20Feb%2096.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Users\User\AppData\Local\Microsoft\Windows\Temporary%20Internet%20Files\Content.Outlook\IY3GZXLA\A2G\Huellas\Odebrecht\6%20proyectos%202011\Planilha_Invent&#225;rio_2011_V16_ESPANHOL%202.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H:\A2G\Huellas\Odebrecht\6%20proyectos%202011\Planilha_Invent&#225;rio_2011_V16_ESPANHOL%202.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A2G\Huellas\Odebrecht\6%20proyectos%202011\Planilha_Invent&#225;rio_2011_V16_ESPANHOL%202.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H:\Users\david_000\Desktop\A2G\Huellas\Odebrecht\6%20proyectos%202011\Planilha_Invent&#225;rio_2011_V16_ESPANHOL%202.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lanilha_Invent&#225;rio_2011_V16_ESPANHOL%202.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H:\Planilha_Invent&#225;rio_2011_V16_ESPANHOL%202.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Users\flaviagabriela\Desktop\Questionario_Coleta_Obra_V18.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H:\Users\flaviagabriela\Desktop\Questionario_Coleta_Obra_V18.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A:\COMMON\CLIMATE\GHG_m&amp;r\Evaluation_Road%20Test%20Draft\Revised%20Tools\Final%20Versions\Mobile\Final\Final(after%20KPMG-MichaelG%20Review)\NextFinal\MOBILE_FinalWorksheet(10.25).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Users\User\AppData\Local\Microsoft\Windows\Temporary%20Internet%20Files\Content.Outlook\IY3GZXLA\a2G%20David\BCP\Informaci&#243;n%20recibida\Directorio%20con%20direcciones_V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mzinner\AppData\Local\Microsoft\Windows\Temporary%20Internet%20Files\Content.Outlook\6PJ3L8DG\Questionario_Coleta_Obra_V18.0.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Users\User\AppData\Local\Microsoft\Windows\Temporary%20Internet%20Files\Content.Outlook\IY3GZXLA\a2G%20David\BCP\Informaci&#243;n%20recibida\Directorio%20con%20direcciones_V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G:\Users\User\AppData\Local\Microsoft\Windows\Temporary%20Internet%20Files\Content.Outlook\IY3GZXLA\a2G%20David\BCP\Informaci&#243;n%20recibida\Directorio%20con%20direcciones_VA.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H:\Users\david_000\Desktop\a2G%20David\BCP\Informaci&#243;n%20recibida\Directorio%20con%20direcciones_VA.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H:\a2G%20David\BCP\Informaci&#243;n%20recibida\Directorio%20con%20direcciones_VA.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C:\a2G%20David\BCP\Informaci&#243;n%20recibida\Directorio%20con%20direcciones_VA.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H:\Users\Cristian\AppData\Local\Microsoft\Windows\Temporary%20Internet%20Files\Content.Outlook\EST7LI2P\Data.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Users\Cristian\AppData\Local\Microsoft\Windows\Temporary%20Internet%20Files\Content.Outlook\EST7LI2P\Data.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G:\Users\Cristian\AppData\Local\Microsoft\Windows\Temporary%20Internet%20Files\Content.Outlook\EST7LI2P\Data.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C:\Users\Cristian\AppData\Local\Microsoft\Windows\Temporary%20Internet%20Files\Content.Outlook\EST7LI2P\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Users\mzinner\AppData\Local\Microsoft\Windows\Temporary%20Internet%20Files\Content.Outlook\6PJ3L8DG\Questionario_Coleta_Obra_V18.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User\AppData\Local\Microsoft\Windows\Temporary%20Internet%20Files\Content.Outlook\IY3GZXLA\Documentos\_PastWorks\BCP2008\Calculos\tama&#241;o%20muestr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Users\User\AppData\Local\Microsoft\Windows\Temporary%20Internet%20Files\Content.Outlook\IY3GZXLA\Documentos\_PastWorks\BCP2008\Calculos\tama&#241;o%20muestra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ers\User\AppData\Local\Microsoft\Windows\Temporary%20Internet%20Files\Content.Outlook\IY3GZXLA\Documentos\_PastWorks\BCP2008\Calculos\tama&#241;o%20muestral.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Users\david_000\Desktop\Documentos\_PastWorks\BCP2008\Calculos\tama&#241;o%20muestr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row r="9">
          <cell r="E9" t="str">
            <v>Manufacturing</v>
          </cell>
          <cell r="F9" t="str">
            <v>Tier3Manufacturing</v>
          </cell>
        </row>
        <row r="10">
          <cell r="E10" t="str">
            <v>Construction</v>
          </cell>
        </row>
        <row r="11">
          <cell r="E11" t="str">
            <v>Commercial</v>
          </cell>
        </row>
        <row r="12">
          <cell r="E12" t="str">
            <v>Institutional</v>
          </cell>
        </row>
        <row r="13">
          <cell r="E13" t="str">
            <v>Residential</v>
          </cell>
        </row>
        <row r="14">
          <cell r="E14" t="str">
            <v>Agriculture</v>
          </cell>
        </row>
        <row r="15">
          <cell r="E15" t="str">
            <v>Forestry</v>
          </cell>
        </row>
        <row r="16">
          <cell r="E16" t="str">
            <v>Fisheries</v>
          </cell>
        </row>
      </sheetData>
      <sheetData sheetId="5"/>
      <sheetData sheetId="6">
        <row r="7">
          <cell r="C7" t="str">
            <v>Crude oil</v>
          </cell>
          <cell r="D7">
            <v>1</v>
          </cell>
          <cell r="E7">
            <v>73300</v>
          </cell>
          <cell r="F7">
            <v>42.3</v>
          </cell>
          <cell r="G7" t="str">
            <v>Y</v>
          </cell>
        </row>
        <row r="8">
          <cell r="C8" t="str">
            <v>Orimulsion</v>
          </cell>
          <cell r="D8">
            <v>1</v>
          </cell>
          <cell r="E8">
            <v>77000</v>
          </cell>
          <cell r="F8">
            <v>27.5</v>
          </cell>
          <cell r="G8" t="str">
            <v>N</v>
          </cell>
        </row>
        <row r="9">
          <cell r="C9" t="str">
            <v>Natural Gas Liquids</v>
          </cell>
          <cell r="D9">
            <v>1</v>
          </cell>
          <cell r="E9">
            <v>64200</v>
          </cell>
          <cell r="F9">
            <v>44.2</v>
          </cell>
          <cell r="G9" t="str">
            <v>N</v>
          </cell>
        </row>
        <row r="10">
          <cell r="C10" t="str">
            <v>Motor gasoline</v>
          </cell>
          <cell r="D10">
            <v>1</v>
          </cell>
          <cell r="E10">
            <v>69300</v>
          </cell>
          <cell r="F10">
            <v>44.3</v>
          </cell>
          <cell r="G10" t="str">
            <v>Y</v>
          </cell>
        </row>
        <row r="11">
          <cell r="C11" t="str">
            <v>Aviation gasoline</v>
          </cell>
          <cell r="D11">
            <v>1</v>
          </cell>
          <cell r="E11">
            <v>70000</v>
          </cell>
          <cell r="F11">
            <v>44.3</v>
          </cell>
          <cell r="G11" t="str">
            <v>Y</v>
          </cell>
        </row>
        <row r="12">
          <cell r="C12" t="str">
            <v>Jet gasoline</v>
          </cell>
          <cell r="D12">
            <v>1</v>
          </cell>
          <cell r="E12">
            <v>70000</v>
          </cell>
          <cell r="F12">
            <v>44.3</v>
          </cell>
          <cell r="G12" t="str">
            <v>N</v>
          </cell>
        </row>
        <row r="13">
          <cell r="C13" t="str">
            <v>Jet kerosene</v>
          </cell>
          <cell r="D13">
            <v>1</v>
          </cell>
          <cell r="E13">
            <v>71500</v>
          </cell>
          <cell r="F13">
            <v>44.1</v>
          </cell>
          <cell r="G13" t="str">
            <v>Y</v>
          </cell>
        </row>
        <row r="14">
          <cell r="C14" t="str">
            <v>Other kerosene</v>
          </cell>
          <cell r="D14">
            <v>1</v>
          </cell>
          <cell r="E14">
            <v>71900</v>
          </cell>
          <cell r="F14">
            <v>43.8</v>
          </cell>
          <cell r="G14" t="str">
            <v>Y</v>
          </cell>
        </row>
        <row r="15">
          <cell r="C15" t="str">
            <v>Shale oil</v>
          </cell>
          <cell r="D15">
            <v>1</v>
          </cell>
          <cell r="E15">
            <v>73300</v>
          </cell>
          <cell r="F15">
            <v>38.1</v>
          </cell>
          <cell r="G15" t="str">
            <v>Y</v>
          </cell>
        </row>
        <row r="16">
          <cell r="C16" t="str">
            <v>Gas/Diesel oil</v>
          </cell>
          <cell r="D16">
            <v>1</v>
          </cell>
          <cell r="E16">
            <v>74100</v>
          </cell>
          <cell r="F16">
            <v>43</v>
          </cell>
          <cell r="G16" t="str">
            <v>Y</v>
          </cell>
        </row>
        <row r="17">
          <cell r="C17" t="str">
            <v>Residual fuel oil</v>
          </cell>
          <cell r="D17">
            <v>1</v>
          </cell>
          <cell r="E17">
            <v>77400</v>
          </cell>
          <cell r="F17">
            <v>40.4</v>
          </cell>
          <cell r="G17" t="str">
            <v>Y</v>
          </cell>
        </row>
        <row r="18">
          <cell r="C18" t="str">
            <v>Liquified Petroleum Gases</v>
          </cell>
          <cell r="D18">
            <v>1</v>
          </cell>
          <cell r="E18">
            <v>63100</v>
          </cell>
          <cell r="F18">
            <v>47.3</v>
          </cell>
          <cell r="G18" t="str">
            <v>Y</v>
          </cell>
        </row>
        <row r="19">
          <cell r="C19" t="str">
            <v>Ethane</v>
          </cell>
          <cell r="D19">
            <v>1</v>
          </cell>
          <cell r="E19">
            <v>61600</v>
          </cell>
          <cell r="F19">
            <v>46.4</v>
          </cell>
          <cell r="G19" t="str">
            <v>Y</v>
          </cell>
        </row>
        <row r="20">
          <cell r="C20" t="str">
            <v>Naphtha</v>
          </cell>
          <cell r="D20">
            <v>1</v>
          </cell>
          <cell r="E20">
            <v>73300</v>
          </cell>
          <cell r="F20">
            <v>44.5</v>
          </cell>
          <cell r="G20" t="str">
            <v>Y</v>
          </cell>
        </row>
        <row r="21">
          <cell r="C21" t="str">
            <v>Bitumen</v>
          </cell>
          <cell r="D21">
            <v>1</v>
          </cell>
          <cell r="E21">
            <v>80700</v>
          </cell>
          <cell r="F21">
            <v>40.2</v>
          </cell>
          <cell r="G21" t="str">
            <v>N</v>
          </cell>
        </row>
        <row r="22">
          <cell r="C22" t="str">
            <v>Lubricants</v>
          </cell>
          <cell r="D22">
            <v>1</v>
          </cell>
          <cell r="E22">
            <v>73300</v>
          </cell>
          <cell r="F22">
            <v>40.2</v>
          </cell>
          <cell r="G22" t="str">
            <v>Y</v>
          </cell>
        </row>
        <row r="23">
          <cell r="C23" t="str">
            <v>Petroleum coke</v>
          </cell>
          <cell r="D23">
            <v>1</v>
          </cell>
          <cell r="E23">
            <v>97500</v>
          </cell>
          <cell r="F23">
            <v>32.5</v>
          </cell>
          <cell r="G23" t="str">
            <v>N</v>
          </cell>
        </row>
        <row r="24">
          <cell r="C24" t="str">
            <v>Refinery feedstocks</v>
          </cell>
          <cell r="D24">
            <v>1</v>
          </cell>
          <cell r="E24">
            <v>73300</v>
          </cell>
          <cell r="F24">
            <v>43</v>
          </cell>
          <cell r="G24" t="str">
            <v>N</v>
          </cell>
        </row>
        <row r="25">
          <cell r="C25" t="str">
            <v>Refinery gas</v>
          </cell>
          <cell r="D25">
            <v>1</v>
          </cell>
          <cell r="E25">
            <v>57600</v>
          </cell>
          <cell r="F25">
            <v>49.5</v>
          </cell>
          <cell r="G25" t="str">
            <v>N</v>
          </cell>
        </row>
        <row r="26">
          <cell r="C26" t="str">
            <v>Paraffin waxes</v>
          </cell>
          <cell r="D26">
            <v>1</v>
          </cell>
          <cell r="E26">
            <v>73300</v>
          </cell>
          <cell r="F26">
            <v>40.2</v>
          </cell>
          <cell r="G26" t="str">
            <v>N</v>
          </cell>
        </row>
        <row r="27">
          <cell r="C27" t="str">
            <v>White Spirit/SBP</v>
          </cell>
          <cell r="D27">
            <v>1</v>
          </cell>
          <cell r="E27">
            <v>73300</v>
          </cell>
          <cell r="F27">
            <v>40.2</v>
          </cell>
          <cell r="G27" t="str">
            <v>N</v>
          </cell>
        </row>
        <row r="28">
          <cell r="C28" t="str">
            <v>Other petroleum products</v>
          </cell>
          <cell r="D28">
            <v>1</v>
          </cell>
          <cell r="E28">
            <v>73300</v>
          </cell>
          <cell r="F28">
            <v>40.2</v>
          </cell>
          <cell r="G28" t="str">
            <v>N</v>
          </cell>
        </row>
        <row r="29">
          <cell r="C29" t="str">
            <v>Anthracite</v>
          </cell>
          <cell r="D29">
            <v>1</v>
          </cell>
          <cell r="E29">
            <v>98300</v>
          </cell>
          <cell r="F29">
            <v>26.7</v>
          </cell>
          <cell r="G29" t="str">
            <v>Y</v>
          </cell>
        </row>
        <row r="30">
          <cell r="C30" t="str">
            <v>Coking coal</v>
          </cell>
          <cell r="D30">
            <v>1</v>
          </cell>
          <cell r="E30">
            <v>94600</v>
          </cell>
          <cell r="F30">
            <v>28.2</v>
          </cell>
          <cell r="G30" t="str">
            <v>Y</v>
          </cell>
        </row>
        <row r="31">
          <cell r="C31" t="str">
            <v>Other bituminous coal</v>
          </cell>
          <cell r="D31">
            <v>1</v>
          </cell>
          <cell r="E31">
            <v>94600</v>
          </cell>
          <cell r="F31">
            <v>25.8</v>
          </cell>
          <cell r="G31" t="str">
            <v>Y</v>
          </cell>
        </row>
        <row r="32">
          <cell r="C32" t="str">
            <v>Sub bituminous coal</v>
          </cell>
          <cell r="D32">
            <v>1</v>
          </cell>
          <cell r="E32">
            <v>96100</v>
          </cell>
          <cell r="F32">
            <v>18.9</v>
          </cell>
          <cell r="G32" t="str">
            <v>Y</v>
          </cell>
        </row>
        <row r="33">
          <cell r="C33" t="str">
            <v>Lignite</v>
          </cell>
          <cell r="D33">
            <v>1</v>
          </cell>
          <cell r="E33">
            <v>101000</v>
          </cell>
          <cell r="F33">
            <v>11.9</v>
          </cell>
          <cell r="G33" t="str">
            <v>Y</v>
          </cell>
        </row>
        <row r="34">
          <cell r="C34" t="str">
            <v>Oil shale and tar sands</v>
          </cell>
          <cell r="D34">
            <v>1</v>
          </cell>
          <cell r="E34">
            <v>107000</v>
          </cell>
          <cell r="F34">
            <v>8.9</v>
          </cell>
          <cell r="G34" t="str">
            <v>N</v>
          </cell>
        </row>
        <row r="35">
          <cell r="C35" t="str">
            <v>Brown coal briquettes</v>
          </cell>
          <cell r="D35">
            <v>1</v>
          </cell>
          <cell r="E35">
            <v>97500</v>
          </cell>
          <cell r="F35">
            <v>20.7</v>
          </cell>
          <cell r="G35" t="str">
            <v>Y</v>
          </cell>
        </row>
        <row r="36">
          <cell r="C36" t="str">
            <v>Patent fuel</v>
          </cell>
          <cell r="D36">
            <v>1</v>
          </cell>
          <cell r="E36">
            <v>97500</v>
          </cell>
          <cell r="F36">
            <v>20.7</v>
          </cell>
          <cell r="G36" t="str">
            <v>Y</v>
          </cell>
        </row>
        <row r="37">
          <cell r="C37" t="str">
            <v>Coke oven coke</v>
          </cell>
          <cell r="D37">
            <v>1</v>
          </cell>
          <cell r="E37">
            <v>107000</v>
          </cell>
          <cell r="F37">
            <v>28.2</v>
          </cell>
          <cell r="G37" t="str">
            <v>Y</v>
          </cell>
        </row>
        <row r="38">
          <cell r="C38" t="str">
            <v>Lignite coke</v>
          </cell>
          <cell r="D38">
            <v>1</v>
          </cell>
          <cell r="E38">
            <v>107000</v>
          </cell>
          <cell r="F38">
            <v>28.2</v>
          </cell>
          <cell r="G38" t="str">
            <v>Y</v>
          </cell>
        </row>
        <row r="39">
          <cell r="C39" t="str">
            <v>Gas coke</v>
          </cell>
          <cell r="D39">
            <v>1</v>
          </cell>
          <cell r="E39">
            <v>107000</v>
          </cell>
          <cell r="F39">
            <v>28.2</v>
          </cell>
          <cell r="G39" t="str">
            <v>N</v>
          </cell>
        </row>
        <row r="40">
          <cell r="C40" t="str">
            <v>Coal tar</v>
          </cell>
          <cell r="D40">
            <v>1</v>
          </cell>
          <cell r="E40">
            <v>80700</v>
          </cell>
          <cell r="F40">
            <v>28</v>
          </cell>
          <cell r="G40" t="str">
            <v>N</v>
          </cell>
        </row>
        <row r="41">
          <cell r="C41" t="str">
            <v>Gas works gas</v>
          </cell>
          <cell r="D41">
            <v>1</v>
          </cell>
          <cell r="E41">
            <v>44400</v>
          </cell>
          <cell r="F41">
            <v>38.7</v>
          </cell>
          <cell r="G41" t="str">
            <v>N</v>
          </cell>
        </row>
        <row r="42">
          <cell r="C42" t="str">
            <v>Coke oven gas</v>
          </cell>
          <cell r="D42">
            <v>1</v>
          </cell>
          <cell r="E42">
            <v>44400</v>
          </cell>
          <cell r="F42">
            <v>38.7</v>
          </cell>
          <cell r="G42" t="str">
            <v>N</v>
          </cell>
        </row>
        <row r="43">
          <cell r="C43" t="str">
            <v>Blast furnace gas</v>
          </cell>
          <cell r="D43">
            <v>1</v>
          </cell>
          <cell r="E43">
            <v>260000</v>
          </cell>
          <cell r="F43">
            <v>2.47</v>
          </cell>
          <cell r="G43" t="str">
            <v>N</v>
          </cell>
        </row>
        <row r="44">
          <cell r="C44" t="str">
            <v>Oxygen steel furnace gas</v>
          </cell>
          <cell r="D44">
            <v>1</v>
          </cell>
          <cell r="E44">
            <v>182000</v>
          </cell>
          <cell r="F44">
            <v>7.06</v>
          </cell>
          <cell r="G44" t="str">
            <v>N</v>
          </cell>
        </row>
        <row r="45">
          <cell r="C45" t="str">
            <v>Natural gas</v>
          </cell>
          <cell r="D45">
            <v>1</v>
          </cell>
          <cell r="E45">
            <v>56100</v>
          </cell>
          <cell r="F45">
            <v>48</v>
          </cell>
          <cell r="G45" t="str">
            <v>Y</v>
          </cell>
        </row>
        <row r="46">
          <cell r="C46" t="str">
            <v>Municipal waste (Non biomass fraction)</v>
          </cell>
          <cell r="D46">
            <v>1</v>
          </cell>
          <cell r="E46">
            <v>91700</v>
          </cell>
          <cell r="F46">
            <v>10</v>
          </cell>
          <cell r="G46" t="str">
            <v>Y</v>
          </cell>
        </row>
        <row r="47">
          <cell r="C47" t="str">
            <v>Industrial wastes</v>
          </cell>
          <cell r="D47">
            <v>1</v>
          </cell>
          <cell r="E47">
            <v>143000</v>
          </cell>
          <cell r="F47" t="str">
            <v>NA</v>
          </cell>
          <cell r="G47" t="str">
            <v>N</v>
          </cell>
        </row>
        <row r="48">
          <cell r="C48" t="str">
            <v>Waste oils</v>
          </cell>
          <cell r="D48">
            <v>1</v>
          </cell>
          <cell r="E48">
            <v>73300</v>
          </cell>
          <cell r="F48">
            <v>40.2</v>
          </cell>
          <cell r="G48" t="str">
            <v>Y</v>
          </cell>
        </row>
        <row r="49">
          <cell r="C49" t="str">
            <v>Wood or Wood waste</v>
          </cell>
          <cell r="D49">
            <v>2</v>
          </cell>
          <cell r="E49">
            <v>112000</v>
          </cell>
          <cell r="F49">
            <v>15.6</v>
          </cell>
          <cell r="G49" t="str">
            <v>Y</v>
          </cell>
        </row>
        <row r="50">
          <cell r="C50" t="str">
            <v>Sulphite lyes (Black liqour)</v>
          </cell>
          <cell r="D50">
            <v>2</v>
          </cell>
          <cell r="E50">
            <v>95300</v>
          </cell>
          <cell r="F50">
            <v>11.8</v>
          </cell>
          <cell r="G50" t="str">
            <v>N</v>
          </cell>
        </row>
        <row r="51">
          <cell r="C51" t="str">
            <v>Other primary solid biomass fuels</v>
          </cell>
          <cell r="D51">
            <v>2</v>
          </cell>
          <cell r="E51">
            <v>100000</v>
          </cell>
          <cell r="F51">
            <v>11.6</v>
          </cell>
          <cell r="G51" t="str">
            <v>N</v>
          </cell>
        </row>
        <row r="52">
          <cell r="C52" t="str">
            <v>Charcoal</v>
          </cell>
          <cell r="D52">
            <v>2</v>
          </cell>
          <cell r="E52">
            <v>112000</v>
          </cell>
          <cell r="F52">
            <v>29.5</v>
          </cell>
          <cell r="G52" t="str">
            <v>Y</v>
          </cell>
        </row>
        <row r="53">
          <cell r="C53" t="str">
            <v>Biogasoline</v>
          </cell>
          <cell r="D53">
            <v>2</v>
          </cell>
          <cell r="E53">
            <v>70800</v>
          </cell>
          <cell r="F53">
            <v>27</v>
          </cell>
          <cell r="G53" t="str">
            <v>N</v>
          </cell>
        </row>
        <row r="54">
          <cell r="C54" t="str">
            <v>Biodiesels</v>
          </cell>
          <cell r="D54">
            <v>2</v>
          </cell>
          <cell r="E54">
            <v>70800</v>
          </cell>
          <cell r="F54">
            <v>27</v>
          </cell>
          <cell r="G54" t="str">
            <v>N</v>
          </cell>
        </row>
        <row r="55">
          <cell r="C55" t="str">
            <v>Other liquid biofuels</v>
          </cell>
          <cell r="D55">
            <v>2</v>
          </cell>
          <cell r="E55">
            <v>79600</v>
          </cell>
          <cell r="F55">
            <v>27.4</v>
          </cell>
          <cell r="G55" t="str">
            <v>N</v>
          </cell>
        </row>
        <row r="56">
          <cell r="C56" t="str">
            <v>Landfill gas</v>
          </cell>
          <cell r="D56">
            <v>2</v>
          </cell>
          <cell r="E56">
            <v>54600</v>
          </cell>
          <cell r="F56">
            <v>50.4</v>
          </cell>
          <cell r="G56" t="str">
            <v>Y</v>
          </cell>
        </row>
        <row r="57">
          <cell r="C57" t="str">
            <v>Sludge gas</v>
          </cell>
          <cell r="D57">
            <v>2</v>
          </cell>
          <cell r="E57">
            <v>54600</v>
          </cell>
          <cell r="F57">
            <v>50.4</v>
          </cell>
          <cell r="G57" t="str">
            <v>N</v>
          </cell>
        </row>
        <row r="58">
          <cell r="C58" t="str">
            <v>Other biogas</v>
          </cell>
          <cell r="D58">
            <v>2</v>
          </cell>
          <cell r="E58">
            <v>54600</v>
          </cell>
          <cell r="F58">
            <v>50.4</v>
          </cell>
          <cell r="G58" t="str">
            <v>N</v>
          </cell>
        </row>
        <row r="59">
          <cell r="C59" t="str">
            <v>Municipal wastes (Biomass fraction)</v>
          </cell>
          <cell r="D59">
            <v>2</v>
          </cell>
          <cell r="E59">
            <v>100000</v>
          </cell>
          <cell r="F59">
            <v>11.6</v>
          </cell>
          <cell r="G59" t="str">
            <v>Y</v>
          </cell>
        </row>
        <row r="60">
          <cell r="C60" t="str">
            <v>Peat</v>
          </cell>
          <cell r="D60">
            <v>2</v>
          </cell>
          <cell r="E60">
            <v>106000</v>
          </cell>
          <cell r="F60">
            <v>9.76</v>
          </cell>
          <cell r="G60" t="str">
            <v>N</v>
          </cell>
        </row>
        <row r="66">
          <cell r="C66" t="str">
            <v>TJ</v>
          </cell>
          <cell r="D66" t="str">
            <v>/1000</v>
          </cell>
          <cell r="E66">
            <v>0.001</v>
          </cell>
        </row>
        <row r="67">
          <cell r="C67" t="str">
            <v>GJ</v>
          </cell>
          <cell r="D67" t="str">
            <v>/1000000</v>
          </cell>
          <cell r="E67">
            <v>1E-06</v>
          </cell>
        </row>
        <row r="68">
          <cell r="C68" t="str">
            <v>MJ</v>
          </cell>
          <cell r="D68" t="str">
            <v>/1000000000</v>
          </cell>
          <cell r="E68">
            <v>1E-09</v>
          </cell>
        </row>
        <row r="69">
          <cell r="C69" t="str">
            <v>KWh</v>
          </cell>
          <cell r="D69" t="str">
            <v>/1000000000000*3600</v>
          </cell>
          <cell r="E69">
            <v>3.5997120230381567E-09</v>
          </cell>
        </row>
        <row r="70">
          <cell r="C70" t="str">
            <v>mmBtu</v>
          </cell>
          <cell r="D70" t="str">
            <v>(/1000000)/0.9478</v>
          </cell>
          <cell r="E70">
            <v>1.0551E-06</v>
          </cell>
        </row>
        <row r="71">
          <cell r="C71" t="str">
            <v>Therm</v>
          </cell>
          <cell r="D71" t="str">
            <v>((/1000000)/0.9478)/10</v>
          </cell>
          <cell r="E71">
            <v>1.0550749103186325E-07</v>
          </cell>
        </row>
        <row r="76">
          <cell r="C76" t="str">
            <v>metric tonne (t)</v>
          </cell>
          <cell r="E76">
            <v>1E-06</v>
          </cell>
        </row>
        <row r="77">
          <cell r="C77" t="str">
            <v>pound (lb)</v>
          </cell>
          <cell r="E77">
            <v>4.5351473922902485E-10</v>
          </cell>
        </row>
        <row r="78">
          <cell r="C78" t="str">
            <v>Kg</v>
          </cell>
          <cell r="E78">
            <v>9.999999999999999E-10</v>
          </cell>
        </row>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row r="235">
          <cell r="B235" t="str">
            <v>Crude oil</v>
          </cell>
          <cell r="C235">
            <v>0.002480472</v>
          </cell>
        </row>
        <row r="236">
          <cell r="B236" t="str">
            <v>Motor gasoline</v>
          </cell>
          <cell r="C236">
            <v>0.0022717925999999997</v>
          </cell>
        </row>
        <row r="237">
          <cell r="B237" t="str">
            <v>Aviation gasoline</v>
          </cell>
          <cell r="C237">
            <v>0.00220171</v>
          </cell>
        </row>
        <row r="238">
          <cell r="B238" t="str">
            <v>Jet kerosene</v>
          </cell>
          <cell r="C238">
            <v>0.0024909885</v>
          </cell>
        </row>
        <row r="239">
          <cell r="B239" t="str">
            <v>Other kerosene</v>
          </cell>
          <cell r="C239">
            <v>0.0025193760000000003</v>
          </cell>
        </row>
        <row r="240">
          <cell r="B240" t="str">
            <v>Shale oil</v>
          </cell>
          <cell r="C240">
            <v>0.00279273</v>
          </cell>
        </row>
        <row r="241">
          <cell r="B241" t="str">
            <v>Gas/Diesel oil</v>
          </cell>
          <cell r="C241">
            <v>0.002676492</v>
          </cell>
        </row>
        <row r="242">
          <cell r="B242" t="str">
            <v>Residual fuel oil</v>
          </cell>
          <cell r="C242">
            <v>0.0029393423999999994</v>
          </cell>
        </row>
        <row r="243">
          <cell r="B243" t="str">
            <v>Liquified Petroleum Gases</v>
          </cell>
          <cell r="C243">
            <v>0.0016117002</v>
          </cell>
        </row>
        <row r="244">
          <cell r="B244" t="str">
            <v>Naphtha</v>
          </cell>
          <cell r="C244">
            <v>0.0025116245000000002</v>
          </cell>
        </row>
        <row r="245">
          <cell r="B245" t="str">
            <v>Lubricants</v>
          </cell>
          <cell r="C245">
            <v>0.00294666</v>
          </cell>
        </row>
        <row r="250">
          <cell r="B250" t="str">
            <v>Landfill gas</v>
          </cell>
          <cell r="C250">
            <v>0.0024766560000000003</v>
          </cell>
        </row>
        <row r="251">
          <cell r="B251" t="str">
            <v>Ethane</v>
          </cell>
          <cell r="C251">
            <v>0.0037157120000000004</v>
          </cell>
        </row>
        <row r="252">
          <cell r="B252" t="str">
            <v>Natural Gas</v>
          </cell>
          <cell r="C252">
            <v>0.0018849599999999998</v>
          </cell>
        </row>
      </sheetData>
      <sheetData sheetId="7"/>
      <sheetData sheetId="8">
        <row r="7">
          <cell r="B7" t="str">
            <v>Crude oil</v>
          </cell>
          <cell r="C7">
            <v>3</v>
          </cell>
          <cell r="D7" t="str">
            <v>Crude oil</v>
          </cell>
          <cell r="E7">
            <v>3</v>
          </cell>
          <cell r="F7" t="str">
            <v>Crude oil</v>
          </cell>
          <cell r="G7">
            <v>3</v>
          </cell>
          <cell r="H7" t="str">
            <v>Crude oil</v>
          </cell>
          <cell r="I7">
            <v>10</v>
          </cell>
          <cell r="J7" t="str">
            <v>Crude oil</v>
          </cell>
          <cell r="K7">
            <v>10</v>
          </cell>
          <cell r="L7" t="str">
            <v>Crude oil</v>
          </cell>
          <cell r="M7">
            <v>10</v>
          </cell>
          <cell r="N7" t="str">
            <v>Crude oil</v>
          </cell>
          <cell r="O7">
            <v>10</v>
          </cell>
          <cell r="P7" t="str">
            <v>Crude oil</v>
          </cell>
          <cell r="Q7">
            <v>10</v>
          </cell>
          <cell r="R7" t="str">
            <v>Crude oil</v>
          </cell>
          <cell r="S7">
            <v>10</v>
          </cell>
        </row>
        <row r="8">
          <cell r="B8" t="str">
            <v>Orimulsion</v>
          </cell>
          <cell r="C8">
            <v>3</v>
          </cell>
          <cell r="D8" t="str">
            <v>Orimulsion</v>
          </cell>
          <cell r="E8">
            <v>3</v>
          </cell>
          <cell r="F8" t="str">
            <v>Orimulsion</v>
          </cell>
          <cell r="G8">
            <v>3</v>
          </cell>
          <cell r="H8" t="str">
            <v>Orimulsion</v>
          </cell>
          <cell r="I8">
            <v>10</v>
          </cell>
          <cell r="J8" t="str">
            <v>Orimulsion</v>
          </cell>
          <cell r="K8">
            <v>10</v>
          </cell>
          <cell r="L8" t="str">
            <v>Orimulsion</v>
          </cell>
          <cell r="M8">
            <v>10</v>
          </cell>
          <cell r="N8" t="str">
            <v>Orimulsion</v>
          </cell>
          <cell r="O8">
            <v>10</v>
          </cell>
          <cell r="P8" t="str">
            <v>Orimulsion</v>
          </cell>
          <cell r="Q8">
            <v>10</v>
          </cell>
          <cell r="R8" t="str">
            <v>Orimulsion</v>
          </cell>
          <cell r="S8">
            <v>10</v>
          </cell>
        </row>
        <row r="9">
          <cell r="B9" t="str">
            <v>Natural Gas Liquids</v>
          </cell>
          <cell r="C9">
            <v>3</v>
          </cell>
          <cell r="D9" t="str">
            <v>Natural Gas Liquids</v>
          </cell>
          <cell r="E9">
            <v>3</v>
          </cell>
          <cell r="F9" t="str">
            <v>Natural Gas Liquids</v>
          </cell>
          <cell r="G9">
            <v>3</v>
          </cell>
          <cell r="H9" t="str">
            <v>Natural Gas Liquids</v>
          </cell>
          <cell r="I9">
            <v>10</v>
          </cell>
          <cell r="J9" t="str">
            <v>Natural Gas Liquids</v>
          </cell>
          <cell r="K9">
            <v>10</v>
          </cell>
          <cell r="L9" t="str">
            <v>Natural Gas Liquids</v>
          </cell>
          <cell r="M9">
            <v>10</v>
          </cell>
          <cell r="N9" t="str">
            <v>Natural Gas Liquids</v>
          </cell>
          <cell r="O9">
            <v>10</v>
          </cell>
          <cell r="P9" t="str">
            <v>Natural Gas Liquids</v>
          </cell>
          <cell r="Q9">
            <v>10</v>
          </cell>
          <cell r="R9" t="str">
            <v>Natural Gas Liquids</v>
          </cell>
          <cell r="S9">
            <v>10</v>
          </cell>
        </row>
        <row r="10">
          <cell r="B10" t="str">
            <v>Motor gasoline</v>
          </cell>
          <cell r="C10">
            <v>3</v>
          </cell>
          <cell r="D10" t="str">
            <v>Motor gasoline</v>
          </cell>
          <cell r="E10">
            <v>3</v>
          </cell>
          <cell r="F10" t="str">
            <v>Motor gasoline</v>
          </cell>
          <cell r="G10">
            <v>3</v>
          </cell>
          <cell r="H10" t="str">
            <v>Motor gasoline</v>
          </cell>
          <cell r="I10">
            <v>10</v>
          </cell>
          <cell r="J10" t="str">
            <v>Motor gasoline</v>
          </cell>
          <cell r="K10">
            <v>10</v>
          </cell>
          <cell r="L10" t="str">
            <v>Motor gasoline</v>
          </cell>
          <cell r="M10">
            <v>10</v>
          </cell>
          <cell r="N10" t="str">
            <v>Motor gasoline</v>
          </cell>
          <cell r="O10">
            <v>10</v>
          </cell>
          <cell r="P10" t="str">
            <v>Motor gasoline</v>
          </cell>
          <cell r="Q10">
            <v>10</v>
          </cell>
          <cell r="R10" t="str">
            <v>Motor gasoline</v>
          </cell>
          <cell r="S10">
            <v>10</v>
          </cell>
        </row>
        <row r="11">
          <cell r="B11" t="str">
            <v>Aviation gasoline</v>
          </cell>
          <cell r="C11">
            <v>3</v>
          </cell>
          <cell r="D11" t="str">
            <v>Aviation gasoline</v>
          </cell>
          <cell r="E11">
            <v>3</v>
          </cell>
          <cell r="F11" t="str">
            <v>Aviation gasoline</v>
          </cell>
          <cell r="G11">
            <v>3</v>
          </cell>
          <cell r="H11" t="str">
            <v>Aviation gasoline</v>
          </cell>
          <cell r="I11">
            <v>10</v>
          </cell>
          <cell r="J11" t="str">
            <v>Aviation gasoline</v>
          </cell>
          <cell r="K11">
            <v>10</v>
          </cell>
          <cell r="L11" t="str">
            <v>Aviation gasoline</v>
          </cell>
          <cell r="M11">
            <v>10</v>
          </cell>
          <cell r="N11" t="str">
            <v>Aviation gasoline</v>
          </cell>
          <cell r="O11">
            <v>10</v>
          </cell>
          <cell r="P11" t="str">
            <v>Aviation gasoline</v>
          </cell>
          <cell r="Q11">
            <v>10</v>
          </cell>
          <cell r="R11" t="str">
            <v>Aviation gasoline</v>
          </cell>
          <cell r="S11">
            <v>10</v>
          </cell>
        </row>
        <row r="12">
          <cell r="B12" t="str">
            <v>Jet gasoline</v>
          </cell>
          <cell r="C12">
            <v>3</v>
          </cell>
          <cell r="D12" t="str">
            <v>Jet gasoline</v>
          </cell>
          <cell r="E12">
            <v>3</v>
          </cell>
          <cell r="F12" t="str">
            <v>Jet gasoline</v>
          </cell>
          <cell r="G12">
            <v>3</v>
          </cell>
          <cell r="H12" t="str">
            <v>Jet gasoline</v>
          </cell>
          <cell r="I12">
            <v>10</v>
          </cell>
          <cell r="J12" t="str">
            <v>Jet gasoline</v>
          </cell>
          <cell r="K12">
            <v>10</v>
          </cell>
          <cell r="L12" t="str">
            <v>Jet gasoline</v>
          </cell>
          <cell r="M12">
            <v>10</v>
          </cell>
          <cell r="N12" t="str">
            <v>Jet gasoline</v>
          </cell>
          <cell r="O12">
            <v>10</v>
          </cell>
          <cell r="P12" t="str">
            <v>Jet gasoline</v>
          </cell>
          <cell r="Q12">
            <v>10</v>
          </cell>
          <cell r="R12" t="str">
            <v>Jet gasoline</v>
          </cell>
          <cell r="S12">
            <v>10</v>
          </cell>
        </row>
        <row r="13">
          <cell r="B13" t="str">
            <v>Jet kerosene</v>
          </cell>
          <cell r="C13">
            <v>3</v>
          </cell>
          <cell r="D13" t="str">
            <v>Jet kerosene</v>
          </cell>
          <cell r="E13">
            <v>3</v>
          </cell>
          <cell r="F13" t="str">
            <v>Jet kerosene</v>
          </cell>
          <cell r="G13">
            <v>3</v>
          </cell>
          <cell r="H13" t="str">
            <v>Jet kerosene</v>
          </cell>
          <cell r="I13">
            <v>10</v>
          </cell>
          <cell r="J13" t="str">
            <v>Jet kerosene</v>
          </cell>
          <cell r="K13">
            <v>10</v>
          </cell>
          <cell r="L13" t="str">
            <v>Jet kerosene</v>
          </cell>
          <cell r="M13">
            <v>10</v>
          </cell>
          <cell r="N13" t="str">
            <v>Jet kerosene</v>
          </cell>
          <cell r="O13">
            <v>10</v>
          </cell>
          <cell r="P13" t="str">
            <v>Jet kerosene</v>
          </cell>
          <cell r="Q13">
            <v>10</v>
          </cell>
          <cell r="R13" t="str">
            <v>Jet kerosene</v>
          </cell>
          <cell r="S13">
            <v>10</v>
          </cell>
        </row>
        <row r="14">
          <cell r="B14" t="str">
            <v>Other kerosene</v>
          </cell>
          <cell r="C14">
            <v>3</v>
          </cell>
          <cell r="D14" t="str">
            <v>Other kerosene</v>
          </cell>
          <cell r="E14">
            <v>3</v>
          </cell>
          <cell r="F14" t="str">
            <v>Other kerosene</v>
          </cell>
          <cell r="G14">
            <v>3</v>
          </cell>
          <cell r="H14" t="str">
            <v>Other kerosene</v>
          </cell>
          <cell r="I14">
            <v>10</v>
          </cell>
          <cell r="J14" t="str">
            <v>Other kerosene</v>
          </cell>
          <cell r="K14">
            <v>10</v>
          </cell>
          <cell r="L14" t="str">
            <v>Other kerosene</v>
          </cell>
          <cell r="M14">
            <v>10</v>
          </cell>
          <cell r="N14" t="str">
            <v>Other kerosene</v>
          </cell>
          <cell r="O14">
            <v>10</v>
          </cell>
          <cell r="P14" t="str">
            <v>Other kerosene</v>
          </cell>
          <cell r="Q14">
            <v>10</v>
          </cell>
          <cell r="R14" t="str">
            <v>Other kerosene</v>
          </cell>
          <cell r="S14">
            <v>10</v>
          </cell>
        </row>
        <row r="15">
          <cell r="B15" t="str">
            <v>Shale oil</v>
          </cell>
          <cell r="C15">
            <v>3</v>
          </cell>
          <cell r="D15" t="str">
            <v>Shale oil</v>
          </cell>
          <cell r="E15">
            <v>3</v>
          </cell>
          <cell r="F15" t="str">
            <v>Shale oil</v>
          </cell>
          <cell r="G15">
            <v>3</v>
          </cell>
          <cell r="H15" t="str">
            <v>Shale oil</v>
          </cell>
          <cell r="I15">
            <v>10</v>
          </cell>
          <cell r="J15" t="str">
            <v>Shale oil</v>
          </cell>
          <cell r="K15">
            <v>10</v>
          </cell>
          <cell r="L15" t="str">
            <v>Shale oil</v>
          </cell>
          <cell r="M15">
            <v>10</v>
          </cell>
          <cell r="N15" t="str">
            <v>Shale oil</v>
          </cell>
          <cell r="O15">
            <v>10</v>
          </cell>
          <cell r="P15" t="str">
            <v>Shale oil</v>
          </cell>
          <cell r="Q15">
            <v>10</v>
          </cell>
          <cell r="R15" t="str">
            <v>Shale oil</v>
          </cell>
          <cell r="S15">
            <v>10</v>
          </cell>
        </row>
        <row r="16">
          <cell r="B16" t="str">
            <v>Gas/Diesel oil</v>
          </cell>
          <cell r="C16">
            <v>3</v>
          </cell>
          <cell r="D16" t="str">
            <v>Gas/Diesel oil</v>
          </cell>
          <cell r="E16">
            <v>3</v>
          </cell>
          <cell r="F16" t="str">
            <v>Gas/Diesel oil</v>
          </cell>
          <cell r="G16">
            <v>3</v>
          </cell>
          <cell r="H16" t="str">
            <v>Gas/Diesel oil</v>
          </cell>
          <cell r="I16">
            <v>10</v>
          </cell>
          <cell r="J16" t="str">
            <v>Gas/Diesel oil</v>
          </cell>
          <cell r="K16">
            <v>10</v>
          </cell>
          <cell r="L16" t="str">
            <v>Gas/Diesel oil</v>
          </cell>
          <cell r="M16">
            <v>10</v>
          </cell>
          <cell r="N16" t="str">
            <v>Gas/Diesel oil</v>
          </cell>
          <cell r="O16">
            <v>10</v>
          </cell>
          <cell r="P16" t="str">
            <v>Gas/Diesel oil</v>
          </cell>
          <cell r="Q16">
            <v>10</v>
          </cell>
          <cell r="R16" t="str">
            <v>Gas/Diesel oil</v>
          </cell>
          <cell r="S16">
            <v>10</v>
          </cell>
        </row>
        <row r="17">
          <cell r="B17" t="str">
            <v>Residual fuel oil</v>
          </cell>
          <cell r="C17">
            <v>3</v>
          </cell>
          <cell r="D17" t="str">
            <v>Residual fuel oil</v>
          </cell>
          <cell r="E17">
            <v>3</v>
          </cell>
          <cell r="F17" t="str">
            <v>Residual fuel oil</v>
          </cell>
          <cell r="G17">
            <v>3</v>
          </cell>
          <cell r="H17" t="str">
            <v>Residual fuel oil</v>
          </cell>
          <cell r="I17">
            <v>10</v>
          </cell>
          <cell r="J17" t="str">
            <v>Residual fuel oil</v>
          </cell>
          <cell r="K17">
            <v>10</v>
          </cell>
          <cell r="L17" t="str">
            <v>Residual fuel oil</v>
          </cell>
          <cell r="M17">
            <v>10</v>
          </cell>
          <cell r="N17" t="str">
            <v>Residual fuel oil</v>
          </cell>
          <cell r="O17">
            <v>10</v>
          </cell>
          <cell r="P17" t="str">
            <v>Residual fuel oil</v>
          </cell>
          <cell r="Q17">
            <v>10</v>
          </cell>
          <cell r="R17" t="str">
            <v>Residual fuel oil</v>
          </cell>
          <cell r="S17">
            <v>10</v>
          </cell>
        </row>
        <row r="18">
          <cell r="B18" t="str">
            <v>Liquified Petroleum Gases</v>
          </cell>
          <cell r="C18">
            <v>1</v>
          </cell>
          <cell r="D18" t="str">
            <v>Liquified Petroleum Gases</v>
          </cell>
          <cell r="E18">
            <v>1</v>
          </cell>
          <cell r="F18" t="str">
            <v>Liquified Petroleum Gases</v>
          </cell>
          <cell r="G18">
            <v>1</v>
          </cell>
          <cell r="H18" t="str">
            <v>Liquified Petroleum Gases</v>
          </cell>
          <cell r="I18">
            <v>5</v>
          </cell>
          <cell r="J18" t="str">
            <v>Liquified Petroleum Gases</v>
          </cell>
          <cell r="K18">
            <v>5</v>
          </cell>
          <cell r="L18" t="str">
            <v>Liquified Petroleum Gases</v>
          </cell>
          <cell r="M18">
            <v>5</v>
          </cell>
          <cell r="N18" t="str">
            <v>Liquified Petroleum Gases</v>
          </cell>
          <cell r="O18">
            <v>5</v>
          </cell>
          <cell r="P18" t="str">
            <v>Liquified Petroleum Gases</v>
          </cell>
          <cell r="Q18">
            <v>5</v>
          </cell>
          <cell r="R18" t="str">
            <v>Liquified Petroleum Gases</v>
          </cell>
          <cell r="S18">
            <v>5</v>
          </cell>
        </row>
        <row r="19">
          <cell r="B19" t="str">
            <v>Ethane</v>
          </cell>
          <cell r="C19">
            <v>1</v>
          </cell>
          <cell r="D19" t="str">
            <v>Ethane</v>
          </cell>
          <cell r="E19">
            <v>1</v>
          </cell>
          <cell r="F19" t="str">
            <v>Ethane</v>
          </cell>
          <cell r="G19">
            <v>1</v>
          </cell>
          <cell r="H19" t="str">
            <v>Ethane</v>
          </cell>
          <cell r="I19">
            <v>5</v>
          </cell>
          <cell r="J19" t="str">
            <v>Ethane</v>
          </cell>
          <cell r="K19">
            <v>5</v>
          </cell>
          <cell r="L19" t="str">
            <v>Ethane</v>
          </cell>
          <cell r="M19">
            <v>5</v>
          </cell>
          <cell r="N19" t="str">
            <v>Ethane</v>
          </cell>
          <cell r="O19">
            <v>5</v>
          </cell>
          <cell r="P19" t="str">
            <v>Ethane</v>
          </cell>
          <cell r="Q19">
            <v>5</v>
          </cell>
          <cell r="R19" t="str">
            <v>Ethane</v>
          </cell>
          <cell r="S19">
            <v>5</v>
          </cell>
        </row>
        <row r="20">
          <cell r="B20" t="str">
            <v>Naphtha</v>
          </cell>
          <cell r="C20">
            <v>3</v>
          </cell>
          <cell r="D20" t="str">
            <v>Naphtha</v>
          </cell>
          <cell r="E20">
            <v>3</v>
          </cell>
          <cell r="F20" t="str">
            <v>Naphtha</v>
          </cell>
          <cell r="G20">
            <v>3</v>
          </cell>
          <cell r="H20" t="str">
            <v>Naphtha</v>
          </cell>
          <cell r="I20">
            <v>10</v>
          </cell>
          <cell r="J20" t="str">
            <v>Naphtha</v>
          </cell>
          <cell r="K20">
            <v>10</v>
          </cell>
          <cell r="L20" t="str">
            <v>Naphtha</v>
          </cell>
          <cell r="M20">
            <v>10</v>
          </cell>
          <cell r="N20" t="str">
            <v>Naphtha</v>
          </cell>
          <cell r="O20">
            <v>10</v>
          </cell>
          <cell r="P20" t="str">
            <v>Naphtha</v>
          </cell>
          <cell r="Q20">
            <v>10</v>
          </cell>
          <cell r="R20" t="str">
            <v>Naphtha</v>
          </cell>
          <cell r="S20">
            <v>10</v>
          </cell>
        </row>
        <row r="21">
          <cell r="B21" t="str">
            <v>Bitumen</v>
          </cell>
          <cell r="C21">
            <v>3</v>
          </cell>
          <cell r="D21" t="str">
            <v>Bitumen</v>
          </cell>
          <cell r="E21">
            <v>3</v>
          </cell>
          <cell r="F21" t="str">
            <v>Bitumen</v>
          </cell>
          <cell r="G21">
            <v>3</v>
          </cell>
          <cell r="H21" t="str">
            <v>Bitumen</v>
          </cell>
          <cell r="I21">
            <v>10</v>
          </cell>
          <cell r="J21" t="str">
            <v>Bitumen</v>
          </cell>
          <cell r="K21">
            <v>10</v>
          </cell>
          <cell r="L21" t="str">
            <v>Bitumen</v>
          </cell>
          <cell r="M21">
            <v>10</v>
          </cell>
          <cell r="N21" t="str">
            <v>Bitumen</v>
          </cell>
          <cell r="O21">
            <v>10</v>
          </cell>
          <cell r="P21" t="str">
            <v>Bitumen</v>
          </cell>
          <cell r="Q21">
            <v>10</v>
          </cell>
          <cell r="R21" t="str">
            <v>Bitumen</v>
          </cell>
          <cell r="S21">
            <v>10</v>
          </cell>
        </row>
        <row r="22">
          <cell r="B22" t="str">
            <v>Lubricants</v>
          </cell>
          <cell r="C22">
            <v>3</v>
          </cell>
          <cell r="D22" t="str">
            <v>Lubricants</v>
          </cell>
          <cell r="E22">
            <v>3</v>
          </cell>
          <cell r="F22" t="str">
            <v>Lubricants</v>
          </cell>
          <cell r="G22">
            <v>3</v>
          </cell>
          <cell r="H22" t="str">
            <v>Lubricants</v>
          </cell>
          <cell r="I22">
            <v>10</v>
          </cell>
          <cell r="J22" t="str">
            <v>Lubricants</v>
          </cell>
          <cell r="K22">
            <v>10</v>
          </cell>
          <cell r="L22" t="str">
            <v>Lubricants</v>
          </cell>
          <cell r="M22">
            <v>10</v>
          </cell>
          <cell r="N22" t="str">
            <v>Lubricants</v>
          </cell>
          <cell r="O22">
            <v>10</v>
          </cell>
          <cell r="P22" t="str">
            <v>Lubricants</v>
          </cell>
          <cell r="Q22">
            <v>10</v>
          </cell>
          <cell r="R22" t="str">
            <v>Lubricants</v>
          </cell>
          <cell r="S22">
            <v>10</v>
          </cell>
        </row>
        <row r="23">
          <cell r="B23" t="str">
            <v>Petroleum coke</v>
          </cell>
          <cell r="C23">
            <v>3</v>
          </cell>
          <cell r="D23" t="str">
            <v>Petroleum coke</v>
          </cell>
          <cell r="E23">
            <v>3</v>
          </cell>
          <cell r="F23" t="str">
            <v>Petroleum coke</v>
          </cell>
          <cell r="G23">
            <v>3</v>
          </cell>
          <cell r="H23" t="str">
            <v>Petroleum coke</v>
          </cell>
          <cell r="I23">
            <v>10</v>
          </cell>
          <cell r="J23" t="str">
            <v>Petroleum coke</v>
          </cell>
          <cell r="K23">
            <v>10</v>
          </cell>
          <cell r="L23" t="str">
            <v>Petroleum coke</v>
          </cell>
          <cell r="M23">
            <v>10</v>
          </cell>
          <cell r="N23" t="str">
            <v>Petroleum coke</v>
          </cell>
          <cell r="O23">
            <v>10</v>
          </cell>
          <cell r="P23" t="str">
            <v>Petroleum coke</v>
          </cell>
          <cell r="Q23">
            <v>10</v>
          </cell>
          <cell r="R23" t="str">
            <v>Petroleum coke</v>
          </cell>
          <cell r="S23">
            <v>10</v>
          </cell>
        </row>
        <row r="24">
          <cell r="B24" t="str">
            <v>Refinery feedstocks</v>
          </cell>
          <cell r="C24">
            <v>3</v>
          </cell>
          <cell r="D24" t="str">
            <v>Refinery feedstocks</v>
          </cell>
          <cell r="E24">
            <v>3</v>
          </cell>
          <cell r="F24" t="str">
            <v>Refinery feedstocks</v>
          </cell>
          <cell r="G24">
            <v>3</v>
          </cell>
          <cell r="H24" t="str">
            <v>Refinery feedstocks</v>
          </cell>
          <cell r="I24">
            <v>10</v>
          </cell>
          <cell r="J24" t="str">
            <v>Refinery feedstocks</v>
          </cell>
          <cell r="K24">
            <v>10</v>
          </cell>
          <cell r="L24" t="str">
            <v>Refinery feedstocks</v>
          </cell>
          <cell r="M24">
            <v>10</v>
          </cell>
          <cell r="N24" t="str">
            <v>Refinery feedstocks</v>
          </cell>
          <cell r="O24">
            <v>10</v>
          </cell>
          <cell r="P24" t="str">
            <v>Refinery feedstocks</v>
          </cell>
          <cell r="Q24">
            <v>10</v>
          </cell>
          <cell r="R24" t="str">
            <v>Refinery feedstocks</v>
          </cell>
          <cell r="S24">
            <v>10</v>
          </cell>
        </row>
        <row r="25">
          <cell r="B25" t="str">
            <v>Refinery gas</v>
          </cell>
          <cell r="C25">
            <v>1</v>
          </cell>
          <cell r="D25" t="str">
            <v>Refinery gas</v>
          </cell>
          <cell r="E25">
            <v>1</v>
          </cell>
          <cell r="F25" t="str">
            <v>Refinery gas</v>
          </cell>
          <cell r="G25">
            <v>1</v>
          </cell>
          <cell r="H25" t="str">
            <v>Refinery gas</v>
          </cell>
          <cell r="I25">
            <v>5</v>
          </cell>
          <cell r="J25" t="str">
            <v>Refinery gas</v>
          </cell>
          <cell r="K25">
            <v>5</v>
          </cell>
          <cell r="L25" t="str">
            <v>Refinery gas</v>
          </cell>
          <cell r="M25">
            <v>5</v>
          </cell>
          <cell r="N25" t="str">
            <v>Refinery gas</v>
          </cell>
          <cell r="O25">
            <v>5</v>
          </cell>
          <cell r="P25" t="str">
            <v>Refinery gas</v>
          </cell>
          <cell r="Q25">
            <v>5</v>
          </cell>
          <cell r="R25" t="str">
            <v>Refinery gas</v>
          </cell>
          <cell r="S25">
            <v>5</v>
          </cell>
        </row>
        <row r="26">
          <cell r="B26" t="str">
            <v>Paraffin waxes</v>
          </cell>
          <cell r="C26">
            <v>3</v>
          </cell>
          <cell r="D26" t="str">
            <v>Paraffin waxes</v>
          </cell>
          <cell r="E26">
            <v>3</v>
          </cell>
          <cell r="F26" t="str">
            <v>Paraffin waxes</v>
          </cell>
          <cell r="G26">
            <v>3</v>
          </cell>
          <cell r="H26" t="str">
            <v>Paraffin waxes</v>
          </cell>
          <cell r="I26">
            <v>10</v>
          </cell>
          <cell r="J26" t="str">
            <v>Paraffin waxes</v>
          </cell>
          <cell r="K26">
            <v>10</v>
          </cell>
          <cell r="L26" t="str">
            <v>Paraffin waxes</v>
          </cell>
          <cell r="M26">
            <v>10</v>
          </cell>
          <cell r="N26" t="str">
            <v>Paraffin waxes</v>
          </cell>
          <cell r="O26">
            <v>10</v>
          </cell>
          <cell r="P26" t="str">
            <v>Paraffin waxes</v>
          </cell>
          <cell r="Q26">
            <v>10</v>
          </cell>
          <cell r="R26" t="str">
            <v>Paraffin waxes</v>
          </cell>
          <cell r="S26">
            <v>10</v>
          </cell>
        </row>
        <row r="27">
          <cell r="B27" t="str">
            <v>White Spirit/SBP</v>
          </cell>
          <cell r="C27">
            <v>3</v>
          </cell>
          <cell r="D27" t="str">
            <v>White Spirit/SBP</v>
          </cell>
          <cell r="E27">
            <v>3</v>
          </cell>
          <cell r="F27" t="str">
            <v>White Spirit/SBP</v>
          </cell>
          <cell r="G27">
            <v>3</v>
          </cell>
          <cell r="H27" t="str">
            <v>White Spirit/SBP</v>
          </cell>
          <cell r="I27">
            <v>10</v>
          </cell>
          <cell r="J27" t="str">
            <v>White Spirit/SBP</v>
          </cell>
          <cell r="K27">
            <v>10</v>
          </cell>
          <cell r="L27" t="str">
            <v>White Spirit/SBP</v>
          </cell>
          <cell r="M27">
            <v>10</v>
          </cell>
          <cell r="N27" t="str">
            <v>White Spirit/SBP</v>
          </cell>
          <cell r="O27">
            <v>10</v>
          </cell>
          <cell r="P27" t="str">
            <v>White Spirit/SBP</v>
          </cell>
          <cell r="Q27">
            <v>10</v>
          </cell>
          <cell r="R27" t="str">
            <v>White Spirit/SBP</v>
          </cell>
          <cell r="S27">
            <v>10</v>
          </cell>
        </row>
        <row r="28">
          <cell r="B28" t="str">
            <v>Other petroleum products</v>
          </cell>
          <cell r="C28">
            <v>3</v>
          </cell>
          <cell r="D28" t="str">
            <v>Other petroleum products</v>
          </cell>
          <cell r="E28">
            <v>3</v>
          </cell>
          <cell r="F28" t="str">
            <v>Other petroleum products</v>
          </cell>
          <cell r="G28">
            <v>3</v>
          </cell>
          <cell r="H28" t="str">
            <v>Other petroleum products</v>
          </cell>
          <cell r="I28">
            <v>10</v>
          </cell>
          <cell r="J28" t="str">
            <v>Other petroleum products</v>
          </cell>
          <cell r="K28">
            <v>10</v>
          </cell>
          <cell r="L28" t="str">
            <v>Other petroleum products</v>
          </cell>
          <cell r="M28">
            <v>10</v>
          </cell>
          <cell r="N28" t="str">
            <v>Other petroleum products</v>
          </cell>
          <cell r="O28">
            <v>10</v>
          </cell>
          <cell r="P28" t="str">
            <v>Other petroleum products</v>
          </cell>
          <cell r="Q28">
            <v>10</v>
          </cell>
          <cell r="R28" t="str">
            <v>Other petroleum products</v>
          </cell>
          <cell r="S28">
            <v>10</v>
          </cell>
        </row>
        <row r="29">
          <cell r="B29" t="str">
            <v>Anthracite</v>
          </cell>
          <cell r="C29">
            <v>1</v>
          </cell>
          <cell r="D29" t="str">
            <v>Anthracite</v>
          </cell>
          <cell r="E29">
            <v>10</v>
          </cell>
          <cell r="F29" t="str">
            <v>Anthracite</v>
          </cell>
          <cell r="G29">
            <v>10</v>
          </cell>
          <cell r="H29" t="str">
            <v>Anthracite</v>
          </cell>
          <cell r="I29">
            <v>10</v>
          </cell>
          <cell r="J29" t="str">
            <v>Anthracite</v>
          </cell>
          <cell r="K29">
            <v>10</v>
          </cell>
          <cell r="L29" t="str">
            <v>Anthracite</v>
          </cell>
          <cell r="M29">
            <v>300</v>
          </cell>
          <cell r="N29" t="str">
            <v>Anthracite</v>
          </cell>
          <cell r="O29">
            <v>300</v>
          </cell>
          <cell r="P29" t="str">
            <v>Anthracite</v>
          </cell>
          <cell r="Q29">
            <v>300</v>
          </cell>
          <cell r="R29" t="str">
            <v>Anthracite</v>
          </cell>
          <cell r="S29">
            <v>300</v>
          </cell>
        </row>
        <row r="30">
          <cell r="B30" t="str">
            <v>Coking coal</v>
          </cell>
          <cell r="C30">
            <v>1</v>
          </cell>
          <cell r="D30" t="str">
            <v>Coking coal</v>
          </cell>
          <cell r="E30">
            <v>10</v>
          </cell>
          <cell r="F30" t="str">
            <v>Coking coal</v>
          </cell>
          <cell r="G30">
            <v>10</v>
          </cell>
          <cell r="H30" t="str">
            <v>Coking coal</v>
          </cell>
          <cell r="I30">
            <v>10</v>
          </cell>
          <cell r="J30" t="str">
            <v>Coking coal</v>
          </cell>
          <cell r="K30">
            <v>10</v>
          </cell>
          <cell r="L30" t="str">
            <v>Coking coal</v>
          </cell>
          <cell r="M30">
            <v>300</v>
          </cell>
          <cell r="N30" t="str">
            <v>Coking coal</v>
          </cell>
          <cell r="O30">
            <v>300</v>
          </cell>
          <cell r="P30" t="str">
            <v>Coking coal</v>
          </cell>
          <cell r="Q30">
            <v>300</v>
          </cell>
          <cell r="R30" t="str">
            <v>Coking coal</v>
          </cell>
          <cell r="S30">
            <v>300</v>
          </cell>
        </row>
        <row r="31">
          <cell r="B31" t="str">
            <v>Other bituminous coal</v>
          </cell>
          <cell r="C31">
            <v>1</v>
          </cell>
          <cell r="D31" t="str">
            <v>Other bituminous coal</v>
          </cell>
          <cell r="E31">
            <v>10</v>
          </cell>
          <cell r="F31" t="str">
            <v>Other bituminous coal</v>
          </cell>
          <cell r="G31">
            <v>10</v>
          </cell>
          <cell r="H31" t="str">
            <v>Other bituminous coal</v>
          </cell>
          <cell r="I31">
            <v>10</v>
          </cell>
          <cell r="J31" t="str">
            <v>Other bituminous coal</v>
          </cell>
          <cell r="K31">
            <v>10</v>
          </cell>
          <cell r="L31" t="str">
            <v>Other bituminous coal</v>
          </cell>
          <cell r="M31">
            <v>300</v>
          </cell>
          <cell r="N31" t="str">
            <v>Other bituminous coal</v>
          </cell>
          <cell r="O31">
            <v>300</v>
          </cell>
          <cell r="P31" t="str">
            <v>Other bituminous coal</v>
          </cell>
          <cell r="Q31">
            <v>300</v>
          </cell>
          <cell r="R31" t="str">
            <v>Other bituminous coal</v>
          </cell>
          <cell r="S31">
            <v>300</v>
          </cell>
        </row>
        <row r="32">
          <cell r="B32" t="str">
            <v>Sub bituminous coal</v>
          </cell>
          <cell r="C32">
            <v>1</v>
          </cell>
          <cell r="D32" t="str">
            <v>Sub bituminous coal</v>
          </cell>
          <cell r="E32">
            <v>10</v>
          </cell>
          <cell r="F32" t="str">
            <v>Sub bituminous coal</v>
          </cell>
          <cell r="G32">
            <v>10</v>
          </cell>
          <cell r="H32" t="str">
            <v>Sub bituminous coal</v>
          </cell>
          <cell r="I32">
            <v>10</v>
          </cell>
          <cell r="J32" t="str">
            <v>Sub bituminous coal</v>
          </cell>
          <cell r="K32">
            <v>10</v>
          </cell>
          <cell r="L32" t="str">
            <v>Sub bituminous coal</v>
          </cell>
          <cell r="M32">
            <v>300</v>
          </cell>
          <cell r="N32" t="str">
            <v>Sub bituminous coal</v>
          </cell>
          <cell r="O32">
            <v>300</v>
          </cell>
          <cell r="P32" t="str">
            <v>Sub bituminous coal</v>
          </cell>
          <cell r="Q32">
            <v>300</v>
          </cell>
          <cell r="R32" t="str">
            <v>Sub bituminous coal</v>
          </cell>
          <cell r="S32">
            <v>300</v>
          </cell>
        </row>
        <row r="33">
          <cell r="B33" t="str">
            <v>Lignite</v>
          </cell>
          <cell r="C33">
            <v>1</v>
          </cell>
          <cell r="D33" t="str">
            <v>Lignite</v>
          </cell>
          <cell r="E33">
            <v>10</v>
          </cell>
          <cell r="F33" t="str">
            <v>Lignite</v>
          </cell>
          <cell r="G33">
            <v>10</v>
          </cell>
          <cell r="H33" t="str">
            <v>Lignite</v>
          </cell>
          <cell r="I33">
            <v>10</v>
          </cell>
          <cell r="J33" t="str">
            <v>Lignite</v>
          </cell>
          <cell r="K33">
            <v>10</v>
          </cell>
          <cell r="L33" t="str">
            <v>Lignite</v>
          </cell>
          <cell r="M33">
            <v>300</v>
          </cell>
          <cell r="N33" t="str">
            <v>Lignite</v>
          </cell>
          <cell r="O33">
            <v>300</v>
          </cell>
          <cell r="P33" t="str">
            <v>Lignite</v>
          </cell>
          <cell r="Q33">
            <v>300</v>
          </cell>
          <cell r="R33" t="str">
            <v>Lignite</v>
          </cell>
          <cell r="S33">
            <v>300</v>
          </cell>
        </row>
        <row r="34">
          <cell r="B34" t="str">
            <v>Oil shale and tar sands</v>
          </cell>
          <cell r="C34">
            <v>1</v>
          </cell>
          <cell r="D34" t="str">
            <v>Oil shale and tar sands</v>
          </cell>
          <cell r="E34">
            <v>10</v>
          </cell>
          <cell r="F34" t="str">
            <v>Oil shale and tar sands</v>
          </cell>
          <cell r="G34">
            <v>10</v>
          </cell>
          <cell r="H34" t="str">
            <v>Oil shale and tar sands</v>
          </cell>
          <cell r="I34">
            <v>10</v>
          </cell>
          <cell r="J34" t="str">
            <v>Oil shale and tar sands</v>
          </cell>
          <cell r="K34">
            <v>10</v>
          </cell>
          <cell r="L34" t="str">
            <v>Oil shale and tar sands</v>
          </cell>
          <cell r="M34">
            <v>300</v>
          </cell>
          <cell r="N34" t="str">
            <v>Oil shale and tar sands</v>
          </cell>
          <cell r="O34">
            <v>300</v>
          </cell>
          <cell r="P34" t="str">
            <v>Oil shale and tar sands</v>
          </cell>
          <cell r="Q34">
            <v>300</v>
          </cell>
          <cell r="R34" t="str">
            <v>Oil shale and tar sands</v>
          </cell>
          <cell r="S34">
            <v>300</v>
          </cell>
        </row>
        <row r="35">
          <cell r="B35" t="str">
            <v>Brown coal briquettes</v>
          </cell>
          <cell r="C35">
            <v>1</v>
          </cell>
          <cell r="D35" t="str">
            <v>Brown coal briquettes</v>
          </cell>
          <cell r="E35">
            <v>10</v>
          </cell>
          <cell r="F35" t="str">
            <v>Brown coal briquettes</v>
          </cell>
          <cell r="G35">
            <v>10</v>
          </cell>
          <cell r="H35" t="str">
            <v>Brown coal briquettes</v>
          </cell>
          <cell r="I35">
            <v>10</v>
          </cell>
          <cell r="J35" t="str">
            <v>Brown coal briquettes</v>
          </cell>
          <cell r="K35">
            <v>10</v>
          </cell>
          <cell r="L35" t="str">
            <v>Brown coal briquettes</v>
          </cell>
          <cell r="M35">
            <v>300</v>
          </cell>
          <cell r="N35" t="str">
            <v>Brown coal briquettes</v>
          </cell>
          <cell r="O35">
            <v>300</v>
          </cell>
          <cell r="P35" t="str">
            <v>Brown coal briquettes</v>
          </cell>
          <cell r="Q35">
            <v>300</v>
          </cell>
          <cell r="R35" t="str">
            <v>Brown coal briquettes</v>
          </cell>
          <cell r="S35">
            <v>300</v>
          </cell>
        </row>
        <row r="36">
          <cell r="B36" t="str">
            <v>Patent fuel</v>
          </cell>
          <cell r="C36">
            <v>1</v>
          </cell>
          <cell r="D36" t="str">
            <v>Patent fuel</v>
          </cell>
          <cell r="E36">
            <v>10</v>
          </cell>
          <cell r="F36" t="str">
            <v>Patent fuel</v>
          </cell>
          <cell r="G36">
            <v>10</v>
          </cell>
          <cell r="H36" t="str">
            <v>Patent fuel</v>
          </cell>
          <cell r="I36">
            <v>10</v>
          </cell>
          <cell r="J36" t="str">
            <v>Patent fuel</v>
          </cell>
          <cell r="K36">
            <v>10</v>
          </cell>
          <cell r="L36" t="str">
            <v>Patent fuel</v>
          </cell>
          <cell r="M36">
            <v>300</v>
          </cell>
          <cell r="N36" t="str">
            <v>Patent fuel</v>
          </cell>
          <cell r="O36">
            <v>300</v>
          </cell>
          <cell r="P36" t="str">
            <v>Patent fuel</v>
          </cell>
          <cell r="Q36">
            <v>300</v>
          </cell>
          <cell r="R36" t="str">
            <v>Patent fuel</v>
          </cell>
          <cell r="S36">
            <v>300</v>
          </cell>
        </row>
        <row r="37">
          <cell r="B37" t="str">
            <v>Coke oven coke</v>
          </cell>
          <cell r="C37">
            <v>1</v>
          </cell>
          <cell r="D37" t="str">
            <v>Coke oven coke</v>
          </cell>
          <cell r="E37">
            <v>10</v>
          </cell>
          <cell r="F37" t="str">
            <v>Coke oven coke</v>
          </cell>
          <cell r="G37">
            <v>10</v>
          </cell>
          <cell r="H37" t="str">
            <v>Coke oven coke</v>
          </cell>
          <cell r="I37">
            <v>10</v>
          </cell>
          <cell r="J37" t="str">
            <v>Coke oven coke</v>
          </cell>
          <cell r="K37">
            <v>10</v>
          </cell>
          <cell r="L37" t="str">
            <v>Coke oven coke</v>
          </cell>
          <cell r="M37">
            <v>300</v>
          </cell>
          <cell r="N37" t="str">
            <v>Coke oven coke</v>
          </cell>
          <cell r="O37">
            <v>300</v>
          </cell>
          <cell r="P37" t="str">
            <v>Coke oven coke</v>
          </cell>
          <cell r="Q37">
            <v>300</v>
          </cell>
          <cell r="R37" t="str">
            <v>Coke oven coke</v>
          </cell>
          <cell r="S37">
            <v>300</v>
          </cell>
        </row>
        <row r="38">
          <cell r="B38" t="str">
            <v>Lignite coke</v>
          </cell>
          <cell r="C38">
            <v>1</v>
          </cell>
          <cell r="D38" t="str">
            <v>Lignite coke</v>
          </cell>
          <cell r="E38">
            <v>10</v>
          </cell>
          <cell r="F38" t="str">
            <v>Lignite coke</v>
          </cell>
          <cell r="G38">
            <v>10</v>
          </cell>
          <cell r="H38" t="str">
            <v>Lignite coke</v>
          </cell>
          <cell r="I38">
            <v>10</v>
          </cell>
          <cell r="J38" t="str">
            <v>Lignite coke</v>
          </cell>
          <cell r="K38">
            <v>10</v>
          </cell>
          <cell r="L38" t="str">
            <v>Lignite coke</v>
          </cell>
          <cell r="M38">
            <v>300</v>
          </cell>
          <cell r="N38" t="str">
            <v>Lignite coke</v>
          </cell>
          <cell r="O38">
            <v>300</v>
          </cell>
          <cell r="P38" t="str">
            <v>Lignite coke</v>
          </cell>
          <cell r="Q38">
            <v>300</v>
          </cell>
          <cell r="R38" t="str">
            <v>Lignite coke</v>
          </cell>
          <cell r="S38">
            <v>300</v>
          </cell>
        </row>
        <row r="39">
          <cell r="B39" t="str">
            <v>Gas coke</v>
          </cell>
          <cell r="C39">
            <v>1</v>
          </cell>
          <cell r="D39" t="str">
            <v>Gas coke</v>
          </cell>
          <cell r="E39">
            <v>1</v>
          </cell>
          <cell r="F39" t="str">
            <v>Gas coke</v>
          </cell>
          <cell r="G39">
            <v>1</v>
          </cell>
          <cell r="H39" t="str">
            <v>Gas coke</v>
          </cell>
          <cell r="I39">
            <v>5</v>
          </cell>
          <cell r="J39" t="str">
            <v>Gas coke</v>
          </cell>
          <cell r="K39">
            <v>5</v>
          </cell>
          <cell r="L39" t="str">
            <v>Gas coke</v>
          </cell>
          <cell r="M39">
            <v>5</v>
          </cell>
          <cell r="N39" t="str">
            <v>Gas coke</v>
          </cell>
          <cell r="O39">
            <v>5</v>
          </cell>
          <cell r="P39" t="str">
            <v>Gas coke</v>
          </cell>
          <cell r="Q39">
            <v>5</v>
          </cell>
          <cell r="R39" t="str">
            <v>Gas coke</v>
          </cell>
          <cell r="S39">
            <v>5</v>
          </cell>
        </row>
        <row r="40">
          <cell r="B40" t="str">
            <v>Coal tar</v>
          </cell>
          <cell r="C40">
            <v>1</v>
          </cell>
          <cell r="D40" t="str">
            <v>Coal tar</v>
          </cell>
          <cell r="E40">
            <v>10</v>
          </cell>
          <cell r="F40" t="str">
            <v>Coal tar</v>
          </cell>
          <cell r="G40">
            <v>10</v>
          </cell>
          <cell r="H40" t="str">
            <v>Coal tar</v>
          </cell>
          <cell r="I40">
            <v>10</v>
          </cell>
          <cell r="J40" t="str">
            <v>Coal tar</v>
          </cell>
          <cell r="K40">
            <v>10</v>
          </cell>
          <cell r="L40" t="str">
            <v>Coal tar</v>
          </cell>
          <cell r="M40">
            <v>300</v>
          </cell>
          <cell r="N40" t="str">
            <v>Coal tar</v>
          </cell>
          <cell r="O40">
            <v>300</v>
          </cell>
          <cell r="P40" t="str">
            <v>Coal tar</v>
          </cell>
          <cell r="Q40">
            <v>300</v>
          </cell>
          <cell r="R40" t="str">
            <v>Coal tar</v>
          </cell>
          <cell r="S40">
            <v>300</v>
          </cell>
        </row>
        <row r="41">
          <cell r="B41" t="str">
            <v>Gas works gas</v>
          </cell>
          <cell r="C41">
            <v>1</v>
          </cell>
          <cell r="D41" t="str">
            <v>Gas works gas</v>
          </cell>
          <cell r="E41">
            <v>1</v>
          </cell>
          <cell r="F41" t="str">
            <v>Gas works gas</v>
          </cell>
          <cell r="G41">
            <v>1</v>
          </cell>
          <cell r="H41" t="str">
            <v>Gas works gas</v>
          </cell>
          <cell r="I41">
            <v>5</v>
          </cell>
          <cell r="J41" t="str">
            <v>Gas works gas</v>
          </cell>
          <cell r="K41">
            <v>5</v>
          </cell>
          <cell r="L41" t="str">
            <v>Gas works gas</v>
          </cell>
          <cell r="M41">
            <v>5</v>
          </cell>
          <cell r="N41" t="str">
            <v>Gas works gas</v>
          </cell>
          <cell r="O41">
            <v>5</v>
          </cell>
          <cell r="P41" t="str">
            <v>Gas works gas</v>
          </cell>
          <cell r="Q41">
            <v>5</v>
          </cell>
          <cell r="R41" t="str">
            <v>Gas works gas</v>
          </cell>
          <cell r="S41">
            <v>5</v>
          </cell>
        </row>
        <row r="42">
          <cell r="B42" t="str">
            <v>Coke oven gas</v>
          </cell>
          <cell r="C42">
            <v>1</v>
          </cell>
          <cell r="D42" t="str">
            <v>Coke oven gas</v>
          </cell>
          <cell r="E42">
            <v>1</v>
          </cell>
          <cell r="F42" t="str">
            <v>Coke oven gas</v>
          </cell>
          <cell r="G42">
            <v>1</v>
          </cell>
          <cell r="H42" t="str">
            <v>Coke oven gas</v>
          </cell>
          <cell r="I42">
            <v>5</v>
          </cell>
          <cell r="J42" t="str">
            <v>Coke oven gas</v>
          </cell>
          <cell r="K42">
            <v>5</v>
          </cell>
          <cell r="L42" t="str">
            <v>Coke oven gas</v>
          </cell>
          <cell r="M42">
            <v>5</v>
          </cell>
          <cell r="N42" t="str">
            <v>Coke oven gas</v>
          </cell>
          <cell r="O42">
            <v>5</v>
          </cell>
          <cell r="P42" t="str">
            <v>Coke oven gas</v>
          </cell>
          <cell r="Q42">
            <v>5</v>
          </cell>
          <cell r="R42" t="str">
            <v>Coke oven gas</v>
          </cell>
          <cell r="S42">
            <v>5</v>
          </cell>
        </row>
        <row r="43">
          <cell r="B43" t="str">
            <v>Blast furnace gas</v>
          </cell>
          <cell r="C43">
            <v>1</v>
          </cell>
          <cell r="D43" t="str">
            <v>Blast furnace gas</v>
          </cell>
          <cell r="E43">
            <v>1</v>
          </cell>
          <cell r="F43" t="str">
            <v>Blast furnace gas</v>
          </cell>
          <cell r="G43">
            <v>1</v>
          </cell>
          <cell r="H43" t="str">
            <v>Blast furnace gas</v>
          </cell>
          <cell r="I43">
            <v>5</v>
          </cell>
          <cell r="J43" t="str">
            <v>Blast furnace gas</v>
          </cell>
          <cell r="K43">
            <v>5</v>
          </cell>
          <cell r="L43" t="str">
            <v>Blast furnace gas</v>
          </cell>
          <cell r="M43">
            <v>5</v>
          </cell>
          <cell r="N43" t="str">
            <v>Blast furnace gas</v>
          </cell>
          <cell r="O43">
            <v>5</v>
          </cell>
          <cell r="P43" t="str">
            <v>Blast furnace gas</v>
          </cell>
          <cell r="Q43">
            <v>5</v>
          </cell>
          <cell r="R43" t="str">
            <v>Blast furnace gas</v>
          </cell>
          <cell r="S43">
            <v>5</v>
          </cell>
        </row>
        <row r="44">
          <cell r="B44" t="str">
            <v>Oxygen steel furnace gas</v>
          </cell>
          <cell r="C44">
            <v>1</v>
          </cell>
          <cell r="D44" t="str">
            <v>Oxygen steel furnace gas</v>
          </cell>
          <cell r="E44">
            <v>1</v>
          </cell>
          <cell r="F44" t="str">
            <v>Oxygen steel furnace gas</v>
          </cell>
          <cell r="G44">
            <v>1</v>
          </cell>
          <cell r="H44" t="str">
            <v>Oxygen steel furnace gas</v>
          </cell>
          <cell r="I44">
            <v>5</v>
          </cell>
          <cell r="J44" t="str">
            <v>Oxygen steel furnace gas</v>
          </cell>
          <cell r="K44">
            <v>5</v>
          </cell>
          <cell r="L44" t="str">
            <v>Oxygen steel furnace gas</v>
          </cell>
          <cell r="M44">
            <v>5</v>
          </cell>
          <cell r="N44" t="str">
            <v>Oxygen steel furnace gas</v>
          </cell>
          <cell r="O44">
            <v>5</v>
          </cell>
          <cell r="P44" t="str">
            <v>Oxygen steel furnace gas</v>
          </cell>
          <cell r="Q44">
            <v>5</v>
          </cell>
          <cell r="R44" t="str">
            <v>Oxygen steel furnace gas</v>
          </cell>
          <cell r="S44">
            <v>5</v>
          </cell>
        </row>
        <row r="45">
          <cell r="B45" t="str">
            <v>Natural gas</v>
          </cell>
          <cell r="C45">
            <v>1</v>
          </cell>
          <cell r="D45" t="str">
            <v>Natural gas</v>
          </cell>
          <cell r="E45">
            <v>1</v>
          </cell>
          <cell r="F45" t="str">
            <v>Natural gas</v>
          </cell>
          <cell r="G45">
            <v>1</v>
          </cell>
          <cell r="H45" t="str">
            <v>Natural gas</v>
          </cell>
          <cell r="I45">
            <v>5</v>
          </cell>
          <cell r="J45" t="str">
            <v>Natural gas</v>
          </cell>
          <cell r="K45">
            <v>5</v>
          </cell>
          <cell r="L45" t="str">
            <v>Natural gas</v>
          </cell>
          <cell r="M45">
            <v>5</v>
          </cell>
          <cell r="N45" t="str">
            <v>Natural gas</v>
          </cell>
          <cell r="O45">
            <v>5</v>
          </cell>
          <cell r="P45" t="str">
            <v>Natural gas</v>
          </cell>
          <cell r="Q45">
            <v>5</v>
          </cell>
          <cell r="R45" t="str">
            <v>Natural gas</v>
          </cell>
          <cell r="S45">
            <v>5</v>
          </cell>
        </row>
        <row r="46">
          <cell r="B46" t="str">
            <v>Municipal waste (Non biomass fraction)</v>
          </cell>
          <cell r="C46">
            <v>30</v>
          </cell>
          <cell r="D46" t="str">
            <v>Municipal waste (Non biomass fraction)</v>
          </cell>
          <cell r="E46">
            <v>30</v>
          </cell>
          <cell r="F46" t="str">
            <v>Municipal waste (Non biomass fraction)</v>
          </cell>
          <cell r="G46">
            <v>30</v>
          </cell>
          <cell r="H46" t="str">
            <v>Municipal waste (Non biomass fraction)</v>
          </cell>
          <cell r="I46">
            <v>300</v>
          </cell>
          <cell r="J46" t="str">
            <v>Municipal waste (Non biomass fraction)</v>
          </cell>
          <cell r="K46">
            <v>300</v>
          </cell>
          <cell r="L46" t="str">
            <v>Municipal waste (Non biomass fraction)</v>
          </cell>
          <cell r="M46">
            <v>300</v>
          </cell>
          <cell r="N46" t="str">
            <v>Municipal waste (Non biomass fraction)</v>
          </cell>
          <cell r="O46">
            <v>300</v>
          </cell>
          <cell r="P46" t="str">
            <v>Municipal waste (Non biomass fraction)</v>
          </cell>
          <cell r="Q46">
            <v>300</v>
          </cell>
          <cell r="R46" t="str">
            <v>Municipal waste (Non biomass fraction)</v>
          </cell>
          <cell r="S46">
            <v>300</v>
          </cell>
        </row>
        <row r="47">
          <cell r="B47" t="str">
            <v>Industrial wastes</v>
          </cell>
          <cell r="C47">
            <v>30</v>
          </cell>
          <cell r="D47" t="str">
            <v>Industrial wastes</v>
          </cell>
          <cell r="E47">
            <v>30</v>
          </cell>
          <cell r="F47" t="str">
            <v>Industrial wastes</v>
          </cell>
          <cell r="G47">
            <v>30</v>
          </cell>
          <cell r="H47" t="str">
            <v>Industrial wastes</v>
          </cell>
          <cell r="I47">
            <v>300</v>
          </cell>
          <cell r="J47" t="str">
            <v>Industrial wastes</v>
          </cell>
          <cell r="K47">
            <v>300</v>
          </cell>
          <cell r="L47" t="str">
            <v>Industrial wastes</v>
          </cell>
          <cell r="M47">
            <v>300</v>
          </cell>
          <cell r="N47" t="str">
            <v>Industrial wastes</v>
          </cell>
          <cell r="O47">
            <v>300</v>
          </cell>
          <cell r="P47" t="str">
            <v>Industrial wastes</v>
          </cell>
          <cell r="Q47">
            <v>300</v>
          </cell>
          <cell r="R47" t="str">
            <v>Industrial wastes</v>
          </cell>
          <cell r="S47">
            <v>300</v>
          </cell>
        </row>
        <row r="48">
          <cell r="B48" t="str">
            <v>Waste oils</v>
          </cell>
          <cell r="C48">
            <v>30</v>
          </cell>
          <cell r="D48" t="str">
            <v>Waste oils</v>
          </cell>
          <cell r="E48">
            <v>30</v>
          </cell>
          <cell r="F48" t="str">
            <v>Waste oils</v>
          </cell>
          <cell r="G48">
            <v>30</v>
          </cell>
          <cell r="H48" t="str">
            <v>Waste oils</v>
          </cell>
          <cell r="I48">
            <v>300</v>
          </cell>
          <cell r="J48" t="str">
            <v>Waste oils</v>
          </cell>
          <cell r="K48">
            <v>300</v>
          </cell>
          <cell r="L48" t="str">
            <v>Waste oils</v>
          </cell>
          <cell r="M48">
            <v>300</v>
          </cell>
          <cell r="N48" t="str">
            <v>Waste oils</v>
          </cell>
          <cell r="O48">
            <v>300</v>
          </cell>
          <cell r="P48" t="str">
            <v>Waste oils</v>
          </cell>
          <cell r="Q48">
            <v>300</v>
          </cell>
          <cell r="R48" t="str">
            <v>Waste oils</v>
          </cell>
          <cell r="S48">
            <v>300</v>
          </cell>
        </row>
        <row r="49">
          <cell r="B49" t="str">
            <v>Wood or Wood waste</v>
          </cell>
          <cell r="C49">
            <v>30</v>
          </cell>
          <cell r="D49" t="str">
            <v>Wood or Wood waste</v>
          </cell>
          <cell r="E49">
            <v>30</v>
          </cell>
          <cell r="F49" t="str">
            <v>Wood or Wood waste</v>
          </cell>
          <cell r="G49">
            <v>30</v>
          </cell>
          <cell r="H49" t="str">
            <v>Wood or Wood waste</v>
          </cell>
          <cell r="I49">
            <v>300</v>
          </cell>
          <cell r="J49" t="str">
            <v>Wood or Wood waste</v>
          </cell>
          <cell r="K49">
            <v>300</v>
          </cell>
          <cell r="L49" t="str">
            <v>Wood or Wood waste</v>
          </cell>
          <cell r="M49">
            <v>300</v>
          </cell>
          <cell r="N49" t="str">
            <v>Wood or Wood waste</v>
          </cell>
          <cell r="O49">
            <v>300</v>
          </cell>
          <cell r="P49" t="str">
            <v>Wood or Wood waste</v>
          </cell>
          <cell r="Q49">
            <v>300</v>
          </cell>
          <cell r="R49" t="str">
            <v>Wood or Wood waste</v>
          </cell>
          <cell r="S49">
            <v>300</v>
          </cell>
        </row>
        <row r="50">
          <cell r="B50" t="str">
            <v>Sulphite lyes (Black liqour)</v>
          </cell>
          <cell r="C50">
            <v>3</v>
          </cell>
          <cell r="D50" t="str">
            <v>Sulphite lyes (Black liqour)</v>
          </cell>
          <cell r="E50">
            <v>3</v>
          </cell>
          <cell r="F50" t="str">
            <v>Sulphite lyes (Black liqour)</v>
          </cell>
          <cell r="G50">
            <v>3</v>
          </cell>
          <cell r="H50" t="str">
            <v>Sulphite lyes (Black liqour)</v>
          </cell>
          <cell r="I50">
            <v>3</v>
          </cell>
          <cell r="J50" t="str">
            <v>Sulphite lyes (Black liqour)</v>
          </cell>
          <cell r="K50">
            <v>3</v>
          </cell>
          <cell r="L50" t="str">
            <v>Sulphite lyes (Black liqour)</v>
          </cell>
          <cell r="M50">
            <v>3</v>
          </cell>
          <cell r="N50" t="str">
            <v>Sulphite lyes (Black liqour)</v>
          </cell>
          <cell r="O50">
            <v>3</v>
          </cell>
          <cell r="P50" t="str">
            <v>Sulphite lyes (Black liqour)</v>
          </cell>
          <cell r="Q50">
            <v>3</v>
          </cell>
          <cell r="R50" t="str">
            <v>Sulphite lyes (Black liqour)</v>
          </cell>
          <cell r="S50">
            <v>3</v>
          </cell>
        </row>
        <row r="51">
          <cell r="B51" t="str">
            <v>Other primary solid biomass fuels</v>
          </cell>
          <cell r="C51">
            <v>30</v>
          </cell>
          <cell r="D51" t="str">
            <v>Other primary solid biomass fuels</v>
          </cell>
          <cell r="E51">
            <v>20</v>
          </cell>
          <cell r="F51" t="str">
            <v>Other primary solid biomass fuels</v>
          </cell>
          <cell r="G51">
            <v>20</v>
          </cell>
          <cell r="H51" t="str">
            <v>Other primary solid biomass fuels</v>
          </cell>
          <cell r="I51">
            <v>300</v>
          </cell>
          <cell r="J51" t="str">
            <v>Other primary solid biomass fuels</v>
          </cell>
          <cell r="K51">
            <v>300</v>
          </cell>
          <cell r="L51" t="str">
            <v>Other primary solid biomass fuels</v>
          </cell>
          <cell r="M51">
            <v>300</v>
          </cell>
          <cell r="N51" t="str">
            <v>Other primary solid biomass fuels</v>
          </cell>
          <cell r="O51">
            <v>300</v>
          </cell>
          <cell r="P51" t="str">
            <v>Other primary solid biomass fuels</v>
          </cell>
          <cell r="Q51">
            <v>300</v>
          </cell>
          <cell r="R51" t="str">
            <v>Other primary solid biomass fuels</v>
          </cell>
          <cell r="S51">
            <v>300</v>
          </cell>
        </row>
        <row r="52">
          <cell r="B52" t="str">
            <v>Charcoal</v>
          </cell>
          <cell r="C52">
            <v>200</v>
          </cell>
          <cell r="D52" t="str">
            <v>Charcoal</v>
          </cell>
          <cell r="E52">
            <v>200</v>
          </cell>
          <cell r="F52" t="str">
            <v>Charcoal</v>
          </cell>
          <cell r="G52">
            <v>200</v>
          </cell>
          <cell r="H52" t="str">
            <v>Charcoal</v>
          </cell>
          <cell r="I52">
            <v>200</v>
          </cell>
          <cell r="J52" t="str">
            <v>Charcoal</v>
          </cell>
          <cell r="K52">
            <v>200</v>
          </cell>
          <cell r="L52" t="str">
            <v>Charcoal</v>
          </cell>
          <cell r="M52">
            <v>200</v>
          </cell>
          <cell r="N52" t="str">
            <v>Charcoal</v>
          </cell>
          <cell r="O52">
            <v>200</v>
          </cell>
          <cell r="P52" t="str">
            <v>Charcoal</v>
          </cell>
          <cell r="Q52">
            <v>200</v>
          </cell>
          <cell r="R52" t="str">
            <v>Charcoal</v>
          </cell>
          <cell r="S52">
            <v>200</v>
          </cell>
        </row>
        <row r="53">
          <cell r="B53" t="str">
            <v>Biogasoline</v>
          </cell>
          <cell r="C53">
            <v>3</v>
          </cell>
          <cell r="D53" t="str">
            <v>Biogasoline</v>
          </cell>
          <cell r="E53">
            <v>3</v>
          </cell>
          <cell r="F53" t="str">
            <v>Biogasoline</v>
          </cell>
          <cell r="G53">
            <v>3</v>
          </cell>
          <cell r="H53" t="str">
            <v>Biogasoline</v>
          </cell>
          <cell r="I53">
            <v>10</v>
          </cell>
          <cell r="J53" t="str">
            <v>Biogasoline</v>
          </cell>
          <cell r="K53">
            <v>10</v>
          </cell>
          <cell r="L53" t="str">
            <v>Biogasoline</v>
          </cell>
          <cell r="M53">
            <v>10</v>
          </cell>
          <cell r="N53" t="str">
            <v>Biogasoline</v>
          </cell>
          <cell r="O53">
            <v>10</v>
          </cell>
          <cell r="P53" t="str">
            <v>Biogasoline</v>
          </cell>
          <cell r="Q53">
            <v>10</v>
          </cell>
          <cell r="R53" t="str">
            <v>Biogasoline</v>
          </cell>
          <cell r="S53">
            <v>10</v>
          </cell>
        </row>
        <row r="54">
          <cell r="B54" t="str">
            <v>Biodiesels</v>
          </cell>
          <cell r="C54">
            <v>3</v>
          </cell>
          <cell r="D54" t="str">
            <v>Biodiesels</v>
          </cell>
          <cell r="E54">
            <v>3</v>
          </cell>
          <cell r="F54" t="str">
            <v>Biodiesels</v>
          </cell>
          <cell r="G54">
            <v>3</v>
          </cell>
          <cell r="H54" t="str">
            <v>Biodiesels</v>
          </cell>
          <cell r="I54">
            <v>10</v>
          </cell>
          <cell r="J54" t="str">
            <v>Biodiesels</v>
          </cell>
          <cell r="K54">
            <v>10</v>
          </cell>
          <cell r="L54" t="str">
            <v>Biodiesels</v>
          </cell>
          <cell r="M54">
            <v>10</v>
          </cell>
          <cell r="N54" t="str">
            <v>Biodiesels</v>
          </cell>
          <cell r="O54">
            <v>10</v>
          </cell>
          <cell r="P54" t="str">
            <v>Biodiesels</v>
          </cell>
          <cell r="Q54">
            <v>10</v>
          </cell>
          <cell r="R54" t="str">
            <v>Biodiesels</v>
          </cell>
          <cell r="S54">
            <v>10</v>
          </cell>
        </row>
        <row r="55">
          <cell r="B55" t="str">
            <v>Other liquid biofuels</v>
          </cell>
          <cell r="C55">
            <v>3</v>
          </cell>
          <cell r="D55" t="str">
            <v>Other liquid biofuels</v>
          </cell>
          <cell r="E55">
            <v>3</v>
          </cell>
          <cell r="F55" t="str">
            <v>Other liquid biofuels</v>
          </cell>
          <cell r="G55">
            <v>3</v>
          </cell>
          <cell r="H55" t="str">
            <v>Other liquid biofuels</v>
          </cell>
          <cell r="I55">
            <v>10</v>
          </cell>
          <cell r="J55" t="str">
            <v>Other liquid biofuels</v>
          </cell>
          <cell r="K55">
            <v>10</v>
          </cell>
          <cell r="L55" t="str">
            <v>Other liquid biofuels</v>
          </cell>
          <cell r="M55">
            <v>10</v>
          </cell>
          <cell r="N55" t="str">
            <v>Other liquid biofuels</v>
          </cell>
          <cell r="O55">
            <v>10</v>
          </cell>
          <cell r="P55" t="str">
            <v>Other liquid biofuels</v>
          </cell>
          <cell r="Q55">
            <v>10</v>
          </cell>
          <cell r="R55" t="str">
            <v>Other liquid biofuels</v>
          </cell>
          <cell r="S55">
            <v>10</v>
          </cell>
        </row>
        <row r="56">
          <cell r="B56" t="str">
            <v>Landfill gas</v>
          </cell>
          <cell r="C56">
            <v>1</v>
          </cell>
          <cell r="D56" t="str">
            <v>Landfill gas</v>
          </cell>
          <cell r="E56">
            <v>1</v>
          </cell>
          <cell r="F56" t="str">
            <v>Landfill gas</v>
          </cell>
          <cell r="G56">
            <v>1</v>
          </cell>
          <cell r="H56" t="str">
            <v>Landfill gas</v>
          </cell>
          <cell r="I56">
            <v>5</v>
          </cell>
          <cell r="J56" t="str">
            <v>Landfill gas</v>
          </cell>
          <cell r="K56">
            <v>5</v>
          </cell>
          <cell r="L56" t="str">
            <v>Landfill gas</v>
          </cell>
          <cell r="M56">
            <v>5</v>
          </cell>
          <cell r="N56" t="str">
            <v>Landfill gas</v>
          </cell>
          <cell r="O56">
            <v>5</v>
          </cell>
          <cell r="P56" t="str">
            <v>Landfill gas</v>
          </cell>
          <cell r="Q56">
            <v>5</v>
          </cell>
          <cell r="R56" t="str">
            <v>Landfill gas</v>
          </cell>
          <cell r="S56">
            <v>5</v>
          </cell>
        </row>
        <row r="57">
          <cell r="B57" t="str">
            <v>Sludge gas</v>
          </cell>
          <cell r="C57">
            <v>1</v>
          </cell>
          <cell r="D57" t="str">
            <v>Sludge gas</v>
          </cell>
          <cell r="E57">
            <v>1</v>
          </cell>
          <cell r="F57" t="str">
            <v>Sludge gas</v>
          </cell>
          <cell r="G57">
            <v>1</v>
          </cell>
          <cell r="H57" t="str">
            <v>Sludge gas</v>
          </cell>
          <cell r="I57">
            <v>5</v>
          </cell>
          <cell r="J57" t="str">
            <v>Sludge gas</v>
          </cell>
          <cell r="K57">
            <v>5</v>
          </cell>
          <cell r="L57" t="str">
            <v>Sludge gas</v>
          </cell>
          <cell r="M57">
            <v>5</v>
          </cell>
          <cell r="N57" t="str">
            <v>Sludge gas</v>
          </cell>
          <cell r="O57">
            <v>5</v>
          </cell>
          <cell r="P57" t="str">
            <v>Sludge gas</v>
          </cell>
          <cell r="Q57">
            <v>5</v>
          </cell>
          <cell r="R57" t="str">
            <v>Sludge gas</v>
          </cell>
          <cell r="S57">
            <v>5</v>
          </cell>
        </row>
        <row r="58">
          <cell r="B58" t="str">
            <v>Other biogas</v>
          </cell>
          <cell r="C58">
            <v>1</v>
          </cell>
          <cell r="D58" t="str">
            <v>Other biogas</v>
          </cell>
          <cell r="E58">
            <v>1</v>
          </cell>
          <cell r="F58" t="str">
            <v>Other biogas</v>
          </cell>
          <cell r="G58">
            <v>1</v>
          </cell>
          <cell r="H58" t="str">
            <v>Other biogas</v>
          </cell>
          <cell r="I58">
            <v>5</v>
          </cell>
          <cell r="J58" t="str">
            <v>Other biogas</v>
          </cell>
          <cell r="K58">
            <v>5</v>
          </cell>
          <cell r="L58" t="str">
            <v>Other biogas</v>
          </cell>
          <cell r="M58">
            <v>5</v>
          </cell>
          <cell r="N58" t="str">
            <v>Other biogas</v>
          </cell>
          <cell r="O58">
            <v>5</v>
          </cell>
          <cell r="P58" t="str">
            <v>Other biogas</v>
          </cell>
          <cell r="Q58">
            <v>5</v>
          </cell>
          <cell r="R58" t="str">
            <v>Other biogas</v>
          </cell>
          <cell r="S58">
            <v>5</v>
          </cell>
        </row>
        <row r="59">
          <cell r="B59" t="str">
            <v>Municipal wastes (Biomass fraction)</v>
          </cell>
          <cell r="C59">
            <v>30</v>
          </cell>
          <cell r="D59" t="str">
            <v>Municipal wastes (Biomass fraction)</v>
          </cell>
          <cell r="E59">
            <v>30</v>
          </cell>
          <cell r="F59" t="str">
            <v>Municipal wastes (Biomass fraction)</v>
          </cell>
          <cell r="G59">
            <v>30</v>
          </cell>
          <cell r="H59" t="str">
            <v>Municipal wastes (Biomass fraction)</v>
          </cell>
          <cell r="I59">
            <v>300</v>
          </cell>
          <cell r="J59" t="str">
            <v>Municipal wastes (Biomass fraction)</v>
          </cell>
          <cell r="K59">
            <v>300</v>
          </cell>
          <cell r="L59" t="str">
            <v>Municipal wastes (Biomass fraction)</v>
          </cell>
          <cell r="M59">
            <v>300</v>
          </cell>
          <cell r="N59" t="str">
            <v>Municipal wastes (Biomass fraction)</v>
          </cell>
          <cell r="O59">
            <v>300</v>
          </cell>
          <cell r="P59" t="str">
            <v>Municipal wastes (Biomass fraction)</v>
          </cell>
          <cell r="Q59">
            <v>300</v>
          </cell>
          <cell r="R59" t="str">
            <v>Municipal wastes (Biomass fraction)</v>
          </cell>
          <cell r="S59">
            <v>300</v>
          </cell>
        </row>
        <row r="60">
          <cell r="B60" t="str">
            <v>Peat</v>
          </cell>
          <cell r="C60">
            <v>1</v>
          </cell>
          <cell r="D60" t="str">
            <v>Peat</v>
          </cell>
          <cell r="E60">
            <v>2</v>
          </cell>
          <cell r="F60" t="str">
            <v>Peat</v>
          </cell>
          <cell r="G60">
            <v>2</v>
          </cell>
          <cell r="H60" t="str">
            <v>Peat</v>
          </cell>
          <cell r="I60">
            <v>10</v>
          </cell>
          <cell r="J60" t="str">
            <v>Peat</v>
          </cell>
          <cell r="K60">
            <v>10</v>
          </cell>
          <cell r="L60" t="str">
            <v>Peat</v>
          </cell>
          <cell r="M60">
            <v>300</v>
          </cell>
          <cell r="N60" t="str">
            <v>Peat</v>
          </cell>
          <cell r="O60">
            <v>300</v>
          </cell>
          <cell r="P60" t="str">
            <v>Peat</v>
          </cell>
          <cell r="Q60">
            <v>300</v>
          </cell>
          <cell r="R60" t="str">
            <v>Peat</v>
          </cell>
          <cell r="S60">
            <v>300</v>
          </cell>
        </row>
        <row r="274">
          <cell r="B274" t="str">
            <v>Energy</v>
          </cell>
          <cell r="C274" t="str">
            <v>energyLiquidEFs</v>
          </cell>
          <cell r="D274" t="str">
            <v>energyGasEFs</v>
          </cell>
        </row>
        <row r="275">
          <cell r="B275" t="str">
            <v>Manufacturing</v>
          </cell>
          <cell r="C275" t="str">
            <v>manufacturingLiquidEFs</v>
          </cell>
          <cell r="D275" t="str">
            <v>manufacturingGasEFs</v>
          </cell>
        </row>
        <row r="276">
          <cell r="B276" t="str">
            <v>Construction</v>
          </cell>
          <cell r="C276" t="str">
            <v>constructionLiquidEFs</v>
          </cell>
          <cell r="D276" t="str">
            <v>constructionGasEFs</v>
          </cell>
        </row>
        <row r="277">
          <cell r="B277" t="str">
            <v>Commercial</v>
          </cell>
          <cell r="C277" t="str">
            <v>commercialLiquidEFs</v>
          </cell>
          <cell r="D277" t="str">
            <v>commercialGasEFs</v>
          </cell>
        </row>
        <row r="278">
          <cell r="B278" t="str">
            <v>Institutional</v>
          </cell>
          <cell r="C278" t="str">
            <v>institutionalLiquidEFs</v>
          </cell>
          <cell r="D278" t="str">
            <v>institutionalGasEFs</v>
          </cell>
        </row>
        <row r="279">
          <cell r="B279" t="str">
            <v>Residential</v>
          </cell>
          <cell r="C279" t="str">
            <v>residentialLiquidEFs</v>
          </cell>
          <cell r="D279" t="str">
            <v>residentialGasEFs</v>
          </cell>
        </row>
        <row r="280">
          <cell r="B280" t="str">
            <v>Agriculture</v>
          </cell>
          <cell r="C280" t="str">
            <v>agricultureLiquidEFs</v>
          </cell>
          <cell r="D280" t="str">
            <v>agricultureGasEFs</v>
          </cell>
        </row>
        <row r="281">
          <cell r="B281" t="str">
            <v>Forestry</v>
          </cell>
          <cell r="C281" t="str">
            <v>forestryLiquidEFs</v>
          </cell>
          <cell r="D281" t="str">
            <v>forestryGasEFs</v>
          </cell>
        </row>
        <row r="282">
          <cell r="B282" t="str">
            <v>Fisheries</v>
          </cell>
          <cell r="C282" t="str">
            <v>fisheriesLiquidEFs</v>
          </cell>
          <cell r="D282" t="str">
            <v>fisheriesGasEFs</v>
          </cell>
        </row>
      </sheetData>
      <sheetData sheetId="9"/>
      <sheetData sheetId="10">
        <row r="7">
          <cell r="B7" t="str">
            <v>Crude oil</v>
          </cell>
          <cell r="C7">
            <v>0.6</v>
          </cell>
          <cell r="D7" t="str">
            <v>Crude oil</v>
          </cell>
          <cell r="E7">
            <v>0.6</v>
          </cell>
          <cell r="F7" t="str">
            <v>Crude oil</v>
          </cell>
          <cell r="G7">
            <v>0.6</v>
          </cell>
          <cell r="H7" t="str">
            <v>Crude oil</v>
          </cell>
          <cell r="I7">
            <v>0.6</v>
          </cell>
          <cell r="J7" t="str">
            <v>Crude oil</v>
          </cell>
          <cell r="K7">
            <v>0.6</v>
          </cell>
          <cell r="L7" t="str">
            <v>Crude oil</v>
          </cell>
          <cell r="M7">
            <v>0.6</v>
          </cell>
          <cell r="N7" t="str">
            <v>Crude oil</v>
          </cell>
          <cell r="O7">
            <v>0.6</v>
          </cell>
          <cell r="P7" t="str">
            <v>Crude oil</v>
          </cell>
          <cell r="Q7">
            <v>0.6</v>
          </cell>
          <cell r="R7" t="str">
            <v>Crude oil</v>
          </cell>
          <cell r="S7">
            <v>0.6</v>
          </cell>
        </row>
        <row r="8">
          <cell r="B8" t="str">
            <v>Orimulsion</v>
          </cell>
          <cell r="C8">
            <v>0.6</v>
          </cell>
          <cell r="D8" t="str">
            <v>Orimulsion</v>
          </cell>
          <cell r="E8">
            <v>0.6</v>
          </cell>
          <cell r="F8" t="str">
            <v>Orimulsion</v>
          </cell>
          <cell r="G8">
            <v>0.6</v>
          </cell>
          <cell r="H8" t="str">
            <v>Orimulsion</v>
          </cell>
          <cell r="I8">
            <v>0.6</v>
          </cell>
          <cell r="J8" t="str">
            <v>Orimulsion</v>
          </cell>
          <cell r="K8">
            <v>0.6</v>
          </cell>
          <cell r="L8" t="str">
            <v>Orimulsion</v>
          </cell>
          <cell r="M8">
            <v>0.6</v>
          </cell>
          <cell r="N8" t="str">
            <v>Orimulsion</v>
          </cell>
          <cell r="O8">
            <v>0.6</v>
          </cell>
          <cell r="P8" t="str">
            <v>Orimulsion</v>
          </cell>
          <cell r="Q8">
            <v>0.6</v>
          </cell>
          <cell r="R8" t="str">
            <v>Orimulsion</v>
          </cell>
          <cell r="S8">
            <v>0.6</v>
          </cell>
        </row>
        <row r="9">
          <cell r="B9" t="str">
            <v>Natural Gas Liquids</v>
          </cell>
          <cell r="C9">
            <v>0.6</v>
          </cell>
          <cell r="D9" t="str">
            <v>Natural Gas Liquids</v>
          </cell>
          <cell r="E9">
            <v>0.6</v>
          </cell>
          <cell r="F9" t="str">
            <v>Natural Gas Liquids</v>
          </cell>
          <cell r="G9">
            <v>0.6</v>
          </cell>
          <cell r="H9" t="str">
            <v>Natural Gas Liquids</v>
          </cell>
          <cell r="I9">
            <v>0.6</v>
          </cell>
          <cell r="J9" t="str">
            <v>Natural Gas Liquids</v>
          </cell>
          <cell r="K9">
            <v>0.6</v>
          </cell>
          <cell r="L9" t="str">
            <v>Natural Gas Liquids</v>
          </cell>
          <cell r="M9">
            <v>0.6</v>
          </cell>
          <cell r="N9" t="str">
            <v>Natural Gas Liquids</v>
          </cell>
          <cell r="O9">
            <v>0.6</v>
          </cell>
          <cell r="P9" t="str">
            <v>Natural Gas Liquids</v>
          </cell>
          <cell r="Q9">
            <v>0.6</v>
          </cell>
          <cell r="R9" t="str">
            <v>Natural Gas Liquids</v>
          </cell>
          <cell r="S9">
            <v>0.6</v>
          </cell>
        </row>
        <row r="10">
          <cell r="B10" t="str">
            <v>Motor gasoline</v>
          </cell>
          <cell r="C10">
            <v>0.6</v>
          </cell>
          <cell r="D10" t="str">
            <v>Motor gasoline</v>
          </cell>
          <cell r="E10">
            <v>0.6</v>
          </cell>
          <cell r="F10" t="str">
            <v>Motor gasoline</v>
          </cell>
          <cell r="G10">
            <v>0.6</v>
          </cell>
          <cell r="H10" t="str">
            <v>Motor gasoline</v>
          </cell>
          <cell r="I10">
            <v>0.6</v>
          </cell>
          <cell r="J10" t="str">
            <v>Motor gasoline</v>
          </cell>
          <cell r="K10">
            <v>0.6</v>
          </cell>
          <cell r="L10" t="str">
            <v>Motor gasoline</v>
          </cell>
          <cell r="M10">
            <v>0.6</v>
          </cell>
          <cell r="N10" t="str">
            <v>Motor gasoline</v>
          </cell>
          <cell r="O10">
            <v>0.6</v>
          </cell>
          <cell r="P10" t="str">
            <v>Motor gasoline</v>
          </cell>
          <cell r="Q10">
            <v>0.6</v>
          </cell>
          <cell r="R10" t="str">
            <v>Motor gasoline</v>
          </cell>
          <cell r="S10">
            <v>0.6</v>
          </cell>
        </row>
        <row r="11">
          <cell r="B11" t="str">
            <v>Aviation gasoline</v>
          </cell>
          <cell r="C11">
            <v>0.6</v>
          </cell>
          <cell r="D11" t="str">
            <v>Aviation gasoline</v>
          </cell>
          <cell r="E11">
            <v>0.6</v>
          </cell>
          <cell r="F11" t="str">
            <v>Aviation gasoline</v>
          </cell>
          <cell r="G11">
            <v>0.6</v>
          </cell>
          <cell r="H11" t="str">
            <v>Aviation gasoline</v>
          </cell>
          <cell r="I11">
            <v>0.6</v>
          </cell>
          <cell r="J11" t="str">
            <v>Aviation gasoline</v>
          </cell>
          <cell r="K11">
            <v>0.6</v>
          </cell>
          <cell r="L11" t="str">
            <v>Aviation gasoline</v>
          </cell>
          <cell r="M11">
            <v>0.6</v>
          </cell>
          <cell r="N11" t="str">
            <v>Aviation gasoline</v>
          </cell>
          <cell r="O11">
            <v>0.6</v>
          </cell>
          <cell r="P11" t="str">
            <v>Aviation gasoline</v>
          </cell>
          <cell r="Q11">
            <v>0.6</v>
          </cell>
          <cell r="R11" t="str">
            <v>Aviation gasoline</v>
          </cell>
          <cell r="S11">
            <v>0.6</v>
          </cell>
        </row>
        <row r="12">
          <cell r="B12" t="str">
            <v>Jet gasoline</v>
          </cell>
          <cell r="C12">
            <v>0.6</v>
          </cell>
          <cell r="D12" t="str">
            <v>Jet gasoline</v>
          </cell>
          <cell r="E12">
            <v>0.6</v>
          </cell>
          <cell r="F12" t="str">
            <v>Jet gasoline</v>
          </cell>
          <cell r="G12">
            <v>0.6</v>
          </cell>
          <cell r="H12" t="str">
            <v>Jet gasoline</v>
          </cell>
          <cell r="I12">
            <v>0.6</v>
          </cell>
          <cell r="J12" t="str">
            <v>Jet gasoline</v>
          </cell>
          <cell r="K12">
            <v>0.6</v>
          </cell>
          <cell r="L12" t="str">
            <v>Jet gasoline</v>
          </cell>
          <cell r="M12">
            <v>0.6</v>
          </cell>
          <cell r="N12" t="str">
            <v>Jet gasoline</v>
          </cell>
          <cell r="O12">
            <v>0.6</v>
          </cell>
          <cell r="P12" t="str">
            <v>Jet gasoline</v>
          </cell>
          <cell r="Q12">
            <v>0.6</v>
          </cell>
          <cell r="R12" t="str">
            <v>Jet gasoline</v>
          </cell>
          <cell r="S12">
            <v>0.6</v>
          </cell>
        </row>
        <row r="13">
          <cell r="B13" t="str">
            <v>Jet kerosene</v>
          </cell>
          <cell r="C13">
            <v>0.6</v>
          </cell>
          <cell r="D13" t="str">
            <v>Jet kerosene</v>
          </cell>
          <cell r="E13">
            <v>0.6</v>
          </cell>
          <cell r="F13" t="str">
            <v>Jet kerosene</v>
          </cell>
          <cell r="G13">
            <v>0.6</v>
          </cell>
          <cell r="H13" t="str">
            <v>Jet kerosene</v>
          </cell>
          <cell r="I13">
            <v>0.6</v>
          </cell>
          <cell r="J13" t="str">
            <v>Jet kerosene</v>
          </cell>
          <cell r="K13">
            <v>0.6</v>
          </cell>
          <cell r="L13" t="str">
            <v>Jet kerosene</v>
          </cell>
          <cell r="M13">
            <v>0.6</v>
          </cell>
          <cell r="N13" t="str">
            <v>Jet kerosene</v>
          </cell>
          <cell r="O13">
            <v>0.6</v>
          </cell>
          <cell r="P13" t="str">
            <v>Jet kerosene</v>
          </cell>
          <cell r="Q13">
            <v>0.6</v>
          </cell>
          <cell r="R13" t="str">
            <v>Jet kerosene</v>
          </cell>
          <cell r="S13">
            <v>0.6</v>
          </cell>
        </row>
        <row r="14">
          <cell r="B14" t="str">
            <v>Other kerosene</v>
          </cell>
          <cell r="C14">
            <v>0.6</v>
          </cell>
          <cell r="D14" t="str">
            <v>Other kerosene</v>
          </cell>
          <cell r="E14">
            <v>0.6</v>
          </cell>
          <cell r="F14" t="str">
            <v>Other kerosene</v>
          </cell>
          <cell r="G14">
            <v>0.6</v>
          </cell>
          <cell r="H14" t="str">
            <v>Other kerosene</v>
          </cell>
          <cell r="I14">
            <v>0.6</v>
          </cell>
          <cell r="J14" t="str">
            <v>Other kerosene</v>
          </cell>
          <cell r="K14">
            <v>0.6</v>
          </cell>
          <cell r="L14" t="str">
            <v>Other kerosene</v>
          </cell>
          <cell r="M14">
            <v>0.6</v>
          </cell>
          <cell r="N14" t="str">
            <v>Other kerosene</v>
          </cell>
          <cell r="O14">
            <v>0.6</v>
          </cell>
          <cell r="P14" t="str">
            <v>Other kerosene</v>
          </cell>
          <cell r="Q14">
            <v>0.6</v>
          </cell>
          <cell r="R14" t="str">
            <v>Other kerosene</v>
          </cell>
          <cell r="S14">
            <v>0.6</v>
          </cell>
        </row>
        <row r="15">
          <cell r="B15" t="str">
            <v>Shale oil</v>
          </cell>
          <cell r="C15">
            <v>0.6</v>
          </cell>
          <cell r="D15" t="str">
            <v>Shale oil</v>
          </cell>
          <cell r="E15">
            <v>0.6</v>
          </cell>
          <cell r="F15" t="str">
            <v>Shale oil</v>
          </cell>
          <cell r="G15">
            <v>0.6</v>
          </cell>
          <cell r="H15" t="str">
            <v>Shale oil</v>
          </cell>
          <cell r="I15">
            <v>0.6</v>
          </cell>
          <cell r="J15" t="str">
            <v>Shale oil</v>
          </cell>
          <cell r="K15">
            <v>0.6</v>
          </cell>
          <cell r="L15" t="str">
            <v>Shale oil</v>
          </cell>
          <cell r="M15">
            <v>0.6</v>
          </cell>
          <cell r="N15" t="str">
            <v>Shale oil</v>
          </cell>
          <cell r="O15">
            <v>0.6</v>
          </cell>
          <cell r="P15" t="str">
            <v>Shale oil</v>
          </cell>
          <cell r="Q15">
            <v>0.6</v>
          </cell>
          <cell r="R15" t="str">
            <v>Shale oil</v>
          </cell>
          <cell r="S15">
            <v>0.6</v>
          </cell>
        </row>
        <row r="16">
          <cell r="B16" t="str">
            <v>Gas/Diesel oil</v>
          </cell>
          <cell r="C16">
            <v>0.6</v>
          </cell>
          <cell r="D16" t="str">
            <v>Gas/Diesel oil</v>
          </cell>
          <cell r="E16">
            <v>0.6</v>
          </cell>
          <cell r="F16" t="str">
            <v>Gas/Diesel oil</v>
          </cell>
          <cell r="G16">
            <v>0.6</v>
          </cell>
          <cell r="H16" t="str">
            <v>Gas/Diesel oil</v>
          </cell>
          <cell r="I16">
            <v>0.6</v>
          </cell>
          <cell r="J16" t="str">
            <v>Gas/Diesel oil</v>
          </cell>
          <cell r="K16">
            <v>0.6</v>
          </cell>
          <cell r="L16" t="str">
            <v>Gas/Diesel oil</v>
          </cell>
          <cell r="M16">
            <v>0.6</v>
          </cell>
          <cell r="N16" t="str">
            <v>Gas/Diesel oil</v>
          </cell>
          <cell r="O16">
            <v>0.6</v>
          </cell>
          <cell r="P16" t="str">
            <v>Gas/Diesel oil</v>
          </cell>
          <cell r="Q16">
            <v>0.6</v>
          </cell>
          <cell r="R16" t="str">
            <v>Gas/Diesel oil</v>
          </cell>
          <cell r="S16">
            <v>0.6</v>
          </cell>
        </row>
        <row r="17">
          <cell r="B17" t="str">
            <v>Residual fuel oil</v>
          </cell>
          <cell r="C17">
            <v>0.6</v>
          </cell>
          <cell r="D17" t="str">
            <v>Residual fuel oil</v>
          </cell>
          <cell r="E17">
            <v>0.6</v>
          </cell>
          <cell r="F17" t="str">
            <v>Residual fuel oil</v>
          </cell>
          <cell r="G17">
            <v>0.6</v>
          </cell>
          <cell r="H17" t="str">
            <v>Residual fuel oil</v>
          </cell>
          <cell r="I17">
            <v>0.6</v>
          </cell>
          <cell r="J17" t="str">
            <v>Residual fuel oil</v>
          </cell>
          <cell r="K17">
            <v>0.6</v>
          </cell>
          <cell r="L17" t="str">
            <v>Residual fuel oil</v>
          </cell>
          <cell r="M17">
            <v>0.6</v>
          </cell>
          <cell r="N17" t="str">
            <v>Residual fuel oil</v>
          </cell>
          <cell r="O17">
            <v>0.6</v>
          </cell>
          <cell r="P17" t="str">
            <v>Residual fuel oil</v>
          </cell>
          <cell r="Q17">
            <v>0.6</v>
          </cell>
          <cell r="R17" t="str">
            <v>Residual fuel oil</v>
          </cell>
          <cell r="S17">
            <v>0.6</v>
          </cell>
        </row>
        <row r="18">
          <cell r="B18" t="str">
            <v>Liquified Petroleum Gases</v>
          </cell>
          <cell r="C18">
            <v>0.1</v>
          </cell>
          <cell r="D18" t="str">
            <v>Liquified Petroleum Gases</v>
          </cell>
          <cell r="E18">
            <v>0.1</v>
          </cell>
          <cell r="F18" t="str">
            <v>Liquified Petroleum Gases</v>
          </cell>
          <cell r="G18">
            <v>0.1</v>
          </cell>
          <cell r="H18" t="str">
            <v>Liquified Petroleum Gases</v>
          </cell>
          <cell r="I18">
            <v>0.1</v>
          </cell>
          <cell r="J18" t="str">
            <v>Liquified Petroleum Gases</v>
          </cell>
          <cell r="K18">
            <v>0.1</v>
          </cell>
          <cell r="L18" t="str">
            <v>Liquified Petroleum Gases</v>
          </cell>
          <cell r="M18">
            <v>0.1</v>
          </cell>
          <cell r="N18" t="str">
            <v>Liquified Petroleum Gases</v>
          </cell>
          <cell r="O18">
            <v>0.1</v>
          </cell>
          <cell r="P18" t="str">
            <v>Liquified Petroleum Gases</v>
          </cell>
          <cell r="Q18">
            <v>0.1</v>
          </cell>
          <cell r="R18" t="str">
            <v>Liquified Petroleum Gases</v>
          </cell>
          <cell r="S18">
            <v>0.1</v>
          </cell>
        </row>
        <row r="19">
          <cell r="B19" t="str">
            <v>Ethane</v>
          </cell>
          <cell r="C19">
            <v>0.1</v>
          </cell>
          <cell r="D19" t="str">
            <v>Ethane</v>
          </cell>
          <cell r="E19">
            <v>0.1</v>
          </cell>
          <cell r="F19" t="str">
            <v>Ethane</v>
          </cell>
          <cell r="G19">
            <v>0.1</v>
          </cell>
          <cell r="H19" t="str">
            <v>Ethane</v>
          </cell>
          <cell r="I19">
            <v>0.1</v>
          </cell>
          <cell r="J19" t="str">
            <v>Ethane</v>
          </cell>
          <cell r="K19">
            <v>0.1</v>
          </cell>
          <cell r="L19" t="str">
            <v>Ethane</v>
          </cell>
          <cell r="M19">
            <v>0.1</v>
          </cell>
          <cell r="N19" t="str">
            <v>Ethane</v>
          </cell>
          <cell r="O19">
            <v>0.1</v>
          </cell>
          <cell r="P19" t="str">
            <v>Ethane</v>
          </cell>
          <cell r="Q19">
            <v>0.1</v>
          </cell>
          <cell r="R19" t="str">
            <v>Ethane</v>
          </cell>
          <cell r="S19">
            <v>0.1</v>
          </cell>
        </row>
        <row r="20">
          <cell r="B20" t="str">
            <v>Naphtha</v>
          </cell>
          <cell r="C20">
            <v>0.6</v>
          </cell>
          <cell r="D20" t="str">
            <v>Naphtha</v>
          </cell>
          <cell r="E20">
            <v>0.6</v>
          </cell>
          <cell r="F20" t="str">
            <v>Naphtha</v>
          </cell>
          <cell r="G20">
            <v>0.6</v>
          </cell>
          <cell r="H20" t="str">
            <v>Naphtha</v>
          </cell>
          <cell r="I20">
            <v>0.6</v>
          </cell>
          <cell r="J20" t="str">
            <v>Naphtha</v>
          </cell>
          <cell r="K20">
            <v>0.6</v>
          </cell>
          <cell r="L20" t="str">
            <v>Naphtha</v>
          </cell>
          <cell r="M20">
            <v>0.6</v>
          </cell>
          <cell r="N20" t="str">
            <v>Naphtha</v>
          </cell>
          <cell r="O20">
            <v>0.6</v>
          </cell>
          <cell r="P20" t="str">
            <v>Naphtha</v>
          </cell>
          <cell r="Q20">
            <v>0.6</v>
          </cell>
          <cell r="R20" t="str">
            <v>Naphtha</v>
          </cell>
          <cell r="S20">
            <v>0.6</v>
          </cell>
        </row>
        <row r="21">
          <cell r="B21" t="str">
            <v>Bitumen</v>
          </cell>
          <cell r="C21">
            <v>0.6</v>
          </cell>
          <cell r="D21" t="str">
            <v>Bitumen</v>
          </cell>
          <cell r="E21">
            <v>0.6</v>
          </cell>
          <cell r="F21" t="str">
            <v>Bitumen</v>
          </cell>
          <cell r="G21">
            <v>0.6</v>
          </cell>
          <cell r="H21" t="str">
            <v>Bitumen</v>
          </cell>
          <cell r="I21">
            <v>0.6</v>
          </cell>
          <cell r="J21" t="str">
            <v>Bitumen</v>
          </cell>
          <cell r="K21">
            <v>0.6</v>
          </cell>
          <cell r="L21" t="str">
            <v>Bitumen</v>
          </cell>
          <cell r="M21">
            <v>0.6</v>
          </cell>
          <cell r="N21" t="str">
            <v>Bitumen</v>
          </cell>
          <cell r="O21">
            <v>0.6</v>
          </cell>
          <cell r="P21" t="str">
            <v>Bitumen</v>
          </cell>
          <cell r="Q21">
            <v>0.6</v>
          </cell>
          <cell r="R21" t="str">
            <v>Bitumen</v>
          </cell>
          <cell r="S21">
            <v>0.6</v>
          </cell>
        </row>
        <row r="22">
          <cell r="B22" t="str">
            <v>Lubricants</v>
          </cell>
          <cell r="C22">
            <v>0.6</v>
          </cell>
          <cell r="D22" t="str">
            <v>Lubricants</v>
          </cell>
          <cell r="E22">
            <v>0.6</v>
          </cell>
          <cell r="F22" t="str">
            <v>Lubricants</v>
          </cell>
          <cell r="G22">
            <v>0.6</v>
          </cell>
          <cell r="H22" t="str">
            <v>Lubricants</v>
          </cell>
          <cell r="I22">
            <v>0.6</v>
          </cell>
          <cell r="J22" t="str">
            <v>Lubricants</v>
          </cell>
          <cell r="K22">
            <v>0.6</v>
          </cell>
          <cell r="L22" t="str">
            <v>Lubricants</v>
          </cell>
          <cell r="M22">
            <v>0.6</v>
          </cell>
          <cell r="N22" t="str">
            <v>Lubricants</v>
          </cell>
          <cell r="O22">
            <v>0.6</v>
          </cell>
          <cell r="P22" t="str">
            <v>Lubricants</v>
          </cell>
          <cell r="Q22">
            <v>0.6</v>
          </cell>
          <cell r="R22" t="str">
            <v>Lubricants</v>
          </cell>
          <cell r="S22">
            <v>0.6</v>
          </cell>
        </row>
        <row r="23">
          <cell r="B23" t="str">
            <v>Petroleum coke</v>
          </cell>
          <cell r="C23">
            <v>0.6</v>
          </cell>
          <cell r="D23" t="str">
            <v>Petroleum coke</v>
          </cell>
          <cell r="E23">
            <v>0.6</v>
          </cell>
          <cell r="F23" t="str">
            <v>Petroleum coke</v>
          </cell>
          <cell r="G23">
            <v>0.6</v>
          </cell>
          <cell r="H23" t="str">
            <v>Petroleum coke</v>
          </cell>
          <cell r="I23">
            <v>0.6</v>
          </cell>
          <cell r="J23" t="str">
            <v>Petroleum coke</v>
          </cell>
          <cell r="K23">
            <v>0.6</v>
          </cell>
          <cell r="L23" t="str">
            <v>Petroleum coke</v>
          </cell>
          <cell r="M23">
            <v>0.6</v>
          </cell>
          <cell r="N23" t="str">
            <v>Petroleum coke</v>
          </cell>
          <cell r="O23">
            <v>0.6</v>
          </cell>
          <cell r="P23" t="str">
            <v>Petroleum coke</v>
          </cell>
          <cell r="Q23">
            <v>0.6</v>
          </cell>
          <cell r="R23" t="str">
            <v>Petroleum coke</v>
          </cell>
          <cell r="S23">
            <v>0.6</v>
          </cell>
        </row>
        <row r="24">
          <cell r="B24" t="str">
            <v>Refinery feedstocks</v>
          </cell>
          <cell r="C24">
            <v>0.6</v>
          </cell>
          <cell r="D24" t="str">
            <v>Refinery feedstocks</v>
          </cell>
          <cell r="E24">
            <v>0.6</v>
          </cell>
          <cell r="F24" t="str">
            <v>Refinery feedstocks</v>
          </cell>
          <cell r="G24">
            <v>0.6</v>
          </cell>
          <cell r="H24" t="str">
            <v>Refinery feedstocks</v>
          </cell>
          <cell r="I24">
            <v>0.6</v>
          </cell>
          <cell r="J24" t="str">
            <v>Refinery feedstocks</v>
          </cell>
          <cell r="K24">
            <v>0.6</v>
          </cell>
          <cell r="L24" t="str">
            <v>Refinery feedstocks</v>
          </cell>
          <cell r="M24">
            <v>0.6</v>
          </cell>
          <cell r="N24" t="str">
            <v>Refinery feedstocks</v>
          </cell>
          <cell r="O24">
            <v>0.6</v>
          </cell>
          <cell r="P24" t="str">
            <v>Refinery feedstocks</v>
          </cell>
          <cell r="Q24">
            <v>0.6</v>
          </cell>
          <cell r="R24" t="str">
            <v>Refinery feedstocks</v>
          </cell>
          <cell r="S24">
            <v>0.6</v>
          </cell>
        </row>
        <row r="25">
          <cell r="B25" t="str">
            <v>Refinery gas</v>
          </cell>
          <cell r="C25">
            <v>0.1</v>
          </cell>
          <cell r="D25" t="str">
            <v>Refinery gas</v>
          </cell>
          <cell r="E25">
            <v>0.1</v>
          </cell>
          <cell r="F25" t="str">
            <v>Refinery gas</v>
          </cell>
          <cell r="G25">
            <v>0.1</v>
          </cell>
          <cell r="H25" t="str">
            <v>Refinery gas</v>
          </cell>
          <cell r="I25">
            <v>0.1</v>
          </cell>
          <cell r="J25" t="str">
            <v>Refinery gas</v>
          </cell>
          <cell r="K25">
            <v>0.1</v>
          </cell>
          <cell r="L25" t="str">
            <v>Refinery gas</v>
          </cell>
          <cell r="M25">
            <v>0.1</v>
          </cell>
          <cell r="N25" t="str">
            <v>Refinery gas</v>
          </cell>
          <cell r="O25">
            <v>0.1</v>
          </cell>
          <cell r="P25" t="str">
            <v>Refinery gas</v>
          </cell>
          <cell r="Q25">
            <v>0.1</v>
          </cell>
          <cell r="R25" t="str">
            <v>Refinery gas</v>
          </cell>
          <cell r="S25">
            <v>0.1</v>
          </cell>
        </row>
        <row r="26">
          <cell r="B26" t="str">
            <v>Paraffin waxes</v>
          </cell>
          <cell r="C26">
            <v>0.6</v>
          </cell>
          <cell r="D26" t="str">
            <v>Paraffin waxes</v>
          </cell>
          <cell r="E26">
            <v>0.6</v>
          </cell>
          <cell r="F26" t="str">
            <v>Paraffin waxes</v>
          </cell>
          <cell r="G26">
            <v>0.6</v>
          </cell>
          <cell r="H26" t="str">
            <v>Paraffin waxes</v>
          </cell>
          <cell r="I26">
            <v>0.6</v>
          </cell>
          <cell r="J26" t="str">
            <v>Paraffin waxes</v>
          </cell>
          <cell r="K26">
            <v>0.6</v>
          </cell>
          <cell r="L26" t="str">
            <v>Paraffin waxes</v>
          </cell>
          <cell r="M26">
            <v>0.6</v>
          </cell>
          <cell r="N26" t="str">
            <v>Paraffin waxes</v>
          </cell>
          <cell r="O26">
            <v>0.6</v>
          </cell>
          <cell r="P26" t="str">
            <v>Paraffin waxes</v>
          </cell>
          <cell r="Q26">
            <v>0.6</v>
          </cell>
          <cell r="R26" t="str">
            <v>Paraffin waxes</v>
          </cell>
          <cell r="S26">
            <v>0.6</v>
          </cell>
        </row>
        <row r="27">
          <cell r="B27" t="str">
            <v>White Spirit/SBP</v>
          </cell>
          <cell r="C27">
            <v>0.6</v>
          </cell>
          <cell r="D27" t="str">
            <v>White Spirit/SBP</v>
          </cell>
          <cell r="E27">
            <v>0.6</v>
          </cell>
          <cell r="F27" t="str">
            <v>White Spirit/SBP</v>
          </cell>
          <cell r="G27">
            <v>0.6</v>
          </cell>
          <cell r="H27" t="str">
            <v>White Spirit/SBP</v>
          </cell>
          <cell r="I27">
            <v>0.6</v>
          </cell>
          <cell r="J27" t="str">
            <v>White Spirit/SBP</v>
          </cell>
          <cell r="K27">
            <v>0.6</v>
          </cell>
          <cell r="L27" t="str">
            <v>White Spirit/SBP</v>
          </cell>
          <cell r="M27">
            <v>0.6</v>
          </cell>
          <cell r="N27" t="str">
            <v>White Spirit/SBP</v>
          </cell>
          <cell r="O27">
            <v>0.6</v>
          </cell>
          <cell r="P27" t="str">
            <v>White Spirit/SBP</v>
          </cell>
          <cell r="Q27">
            <v>0.6</v>
          </cell>
          <cell r="R27" t="str">
            <v>White Spirit/SBP</v>
          </cell>
          <cell r="S27">
            <v>0.6</v>
          </cell>
        </row>
        <row r="28">
          <cell r="B28" t="str">
            <v>Other petroleum products</v>
          </cell>
          <cell r="C28">
            <v>0.6</v>
          </cell>
          <cell r="D28" t="str">
            <v>Other petroleum products</v>
          </cell>
          <cell r="E28">
            <v>0.6</v>
          </cell>
          <cell r="F28" t="str">
            <v>Other petroleum products</v>
          </cell>
          <cell r="G28">
            <v>0.6</v>
          </cell>
          <cell r="H28" t="str">
            <v>Other petroleum products</v>
          </cell>
          <cell r="I28">
            <v>0.6</v>
          </cell>
          <cell r="J28" t="str">
            <v>Other petroleum products</v>
          </cell>
          <cell r="K28">
            <v>0.6</v>
          </cell>
          <cell r="L28" t="str">
            <v>Other petroleum products</v>
          </cell>
          <cell r="M28">
            <v>0.6</v>
          </cell>
          <cell r="N28" t="str">
            <v>Other petroleum products</v>
          </cell>
          <cell r="O28">
            <v>0.6</v>
          </cell>
          <cell r="P28" t="str">
            <v>Other petroleum products</v>
          </cell>
          <cell r="Q28">
            <v>0.6</v>
          </cell>
          <cell r="R28" t="str">
            <v>Other petroleum products</v>
          </cell>
          <cell r="S28">
            <v>0.6</v>
          </cell>
        </row>
        <row r="29">
          <cell r="B29" t="str">
            <v>Anthracite</v>
          </cell>
          <cell r="C29">
            <v>1.5</v>
          </cell>
          <cell r="D29" t="str">
            <v>Anthracite</v>
          </cell>
          <cell r="E29">
            <v>1.5</v>
          </cell>
          <cell r="F29" t="str">
            <v>Anthracite</v>
          </cell>
          <cell r="G29">
            <v>1.5</v>
          </cell>
          <cell r="H29" t="str">
            <v>Anthracite</v>
          </cell>
          <cell r="I29">
            <v>1.5</v>
          </cell>
          <cell r="J29" t="str">
            <v>Anthracite</v>
          </cell>
          <cell r="K29">
            <v>1.5</v>
          </cell>
          <cell r="L29" t="str">
            <v>Anthracite</v>
          </cell>
          <cell r="M29">
            <v>1.5</v>
          </cell>
          <cell r="N29" t="str">
            <v>Anthracite</v>
          </cell>
          <cell r="O29">
            <v>1.5</v>
          </cell>
          <cell r="P29" t="str">
            <v>Anthracite</v>
          </cell>
          <cell r="Q29">
            <v>1.5</v>
          </cell>
          <cell r="R29" t="str">
            <v>Anthracite</v>
          </cell>
          <cell r="S29">
            <v>1.5</v>
          </cell>
        </row>
        <row r="30">
          <cell r="B30" t="str">
            <v>Coking coal</v>
          </cell>
          <cell r="C30">
            <v>1.5</v>
          </cell>
          <cell r="D30" t="str">
            <v>Coking coal</v>
          </cell>
          <cell r="E30">
            <v>1.5</v>
          </cell>
          <cell r="F30" t="str">
            <v>Coking coal</v>
          </cell>
          <cell r="G30">
            <v>1.5</v>
          </cell>
          <cell r="H30" t="str">
            <v>Coking coal</v>
          </cell>
          <cell r="I30">
            <v>1.5</v>
          </cell>
          <cell r="J30" t="str">
            <v>Coking coal</v>
          </cell>
          <cell r="K30">
            <v>1.5</v>
          </cell>
          <cell r="L30" t="str">
            <v>Coking coal</v>
          </cell>
          <cell r="M30">
            <v>1.5</v>
          </cell>
          <cell r="N30" t="str">
            <v>Coking coal</v>
          </cell>
          <cell r="O30">
            <v>1.5</v>
          </cell>
          <cell r="P30" t="str">
            <v>Coking coal</v>
          </cell>
          <cell r="Q30">
            <v>1.5</v>
          </cell>
          <cell r="R30" t="str">
            <v>Coking coal</v>
          </cell>
          <cell r="S30">
            <v>1.5</v>
          </cell>
        </row>
        <row r="31">
          <cell r="B31" t="str">
            <v>Other bituminous coal</v>
          </cell>
          <cell r="C31">
            <v>1.5</v>
          </cell>
          <cell r="D31" t="str">
            <v>Other bituminous coal</v>
          </cell>
          <cell r="E31">
            <v>1.5</v>
          </cell>
          <cell r="F31" t="str">
            <v>Other bituminous coal</v>
          </cell>
          <cell r="G31">
            <v>1.5</v>
          </cell>
          <cell r="H31" t="str">
            <v>Other bituminous coal</v>
          </cell>
          <cell r="I31">
            <v>1.5</v>
          </cell>
          <cell r="J31" t="str">
            <v>Other bituminous coal</v>
          </cell>
          <cell r="K31">
            <v>1.5</v>
          </cell>
          <cell r="L31" t="str">
            <v>Other bituminous coal</v>
          </cell>
          <cell r="M31">
            <v>1.5</v>
          </cell>
          <cell r="N31" t="str">
            <v>Other bituminous coal</v>
          </cell>
          <cell r="O31">
            <v>1.5</v>
          </cell>
          <cell r="P31" t="str">
            <v>Other bituminous coal</v>
          </cell>
          <cell r="Q31">
            <v>1.5</v>
          </cell>
          <cell r="R31" t="str">
            <v>Other bituminous coal</v>
          </cell>
          <cell r="S31">
            <v>1.5</v>
          </cell>
        </row>
        <row r="32">
          <cell r="B32" t="str">
            <v>Sub bituminous coal</v>
          </cell>
          <cell r="C32">
            <v>1.5</v>
          </cell>
          <cell r="D32" t="str">
            <v>Sub bituminous coal</v>
          </cell>
          <cell r="E32">
            <v>1.5</v>
          </cell>
          <cell r="F32" t="str">
            <v>Sub bituminous coal</v>
          </cell>
          <cell r="G32">
            <v>1.5</v>
          </cell>
          <cell r="H32" t="str">
            <v>Sub bituminous coal</v>
          </cell>
          <cell r="I32">
            <v>1.5</v>
          </cell>
          <cell r="J32" t="str">
            <v>Sub bituminous coal</v>
          </cell>
          <cell r="K32">
            <v>1.5</v>
          </cell>
          <cell r="L32" t="str">
            <v>Sub bituminous coal</v>
          </cell>
          <cell r="M32">
            <v>1.5</v>
          </cell>
          <cell r="N32" t="str">
            <v>Sub bituminous coal</v>
          </cell>
          <cell r="O32">
            <v>1.5</v>
          </cell>
          <cell r="P32" t="str">
            <v>Sub bituminous coal</v>
          </cell>
          <cell r="Q32">
            <v>1.5</v>
          </cell>
          <cell r="R32" t="str">
            <v>Sub bituminous coal</v>
          </cell>
          <cell r="S32">
            <v>1.5</v>
          </cell>
        </row>
        <row r="33">
          <cell r="B33" t="str">
            <v>Lignite</v>
          </cell>
          <cell r="C33">
            <v>1.5</v>
          </cell>
          <cell r="D33" t="str">
            <v>Lignite</v>
          </cell>
          <cell r="E33">
            <v>1.5</v>
          </cell>
          <cell r="F33" t="str">
            <v>Lignite</v>
          </cell>
          <cell r="G33">
            <v>1.5</v>
          </cell>
          <cell r="H33" t="str">
            <v>Lignite</v>
          </cell>
          <cell r="I33">
            <v>1.5</v>
          </cell>
          <cell r="J33" t="str">
            <v>Lignite</v>
          </cell>
          <cell r="K33">
            <v>1.5</v>
          </cell>
          <cell r="L33" t="str">
            <v>Lignite</v>
          </cell>
          <cell r="M33">
            <v>1.5</v>
          </cell>
          <cell r="N33" t="str">
            <v>Lignite</v>
          </cell>
          <cell r="O33">
            <v>1.5</v>
          </cell>
          <cell r="P33" t="str">
            <v>Lignite</v>
          </cell>
          <cell r="Q33">
            <v>1.5</v>
          </cell>
          <cell r="R33" t="str">
            <v>Lignite</v>
          </cell>
          <cell r="S33">
            <v>1.5</v>
          </cell>
        </row>
        <row r="34">
          <cell r="B34" t="str">
            <v>Oil shale and tar sands</v>
          </cell>
          <cell r="C34">
            <v>1.5</v>
          </cell>
          <cell r="D34" t="str">
            <v>Oil shale and tar sands</v>
          </cell>
          <cell r="E34">
            <v>1.5</v>
          </cell>
          <cell r="F34" t="str">
            <v>Oil shale and tar sands</v>
          </cell>
          <cell r="G34">
            <v>1.5</v>
          </cell>
          <cell r="H34" t="str">
            <v>Oil shale and tar sands</v>
          </cell>
          <cell r="I34">
            <v>1.5</v>
          </cell>
          <cell r="J34" t="str">
            <v>Oil shale and tar sands</v>
          </cell>
          <cell r="K34">
            <v>1.5</v>
          </cell>
          <cell r="L34" t="str">
            <v>Oil shale and tar sands</v>
          </cell>
          <cell r="M34">
            <v>1.5</v>
          </cell>
          <cell r="N34" t="str">
            <v>Oil shale and tar sands</v>
          </cell>
          <cell r="O34">
            <v>1.5</v>
          </cell>
          <cell r="P34" t="str">
            <v>Oil shale and tar sands</v>
          </cell>
          <cell r="Q34">
            <v>1.5</v>
          </cell>
          <cell r="R34" t="str">
            <v>Oil shale and tar sands</v>
          </cell>
          <cell r="S34">
            <v>1.5</v>
          </cell>
        </row>
        <row r="35">
          <cell r="B35" t="str">
            <v>Brown coal briquettes</v>
          </cell>
          <cell r="C35">
            <v>1.5</v>
          </cell>
          <cell r="D35" t="str">
            <v>Brown coal briquettes</v>
          </cell>
          <cell r="E35">
            <v>1.5</v>
          </cell>
          <cell r="F35" t="str">
            <v>Brown coal briquettes</v>
          </cell>
          <cell r="G35">
            <v>1.5</v>
          </cell>
          <cell r="H35" t="str">
            <v>Brown coal briquettes</v>
          </cell>
          <cell r="I35">
            <v>1.5</v>
          </cell>
          <cell r="J35" t="str">
            <v>Brown coal briquettes</v>
          </cell>
          <cell r="K35">
            <v>1.5</v>
          </cell>
          <cell r="L35" t="str">
            <v>Brown coal briquettes</v>
          </cell>
          <cell r="M35">
            <v>1.5</v>
          </cell>
          <cell r="N35" t="str">
            <v>Brown coal briquettes</v>
          </cell>
          <cell r="O35">
            <v>1.5</v>
          </cell>
          <cell r="P35" t="str">
            <v>Brown coal briquettes</v>
          </cell>
          <cell r="Q35">
            <v>1.5</v>
          </cell>
          <cell r="R35" t="str">
            <v>Brown coal briquettes</v>
          </cell>
          <cell r="S35">
            <v>1.5</v>
          </cell>
        </row>
        <row r="36">
          <cell r="B36" t="str">
            <v>Patent fuel</v>
          </cell>
          <cell r="C36">
            <v>1.5</v>
          </cell>
          <cell r="D36" t="str">
            <v>Patent fuel</v>
          </cell>
          <cell r="E36">
            <v>1.5</v>
          </cell>
          <cell r="F36" t="str">
            <v>Patent fuel</v>
          </cell>
          <cell r="G36">
            <v>1.5</v>
          </cell>
          <cell r="H36" t="str">
            <v>Patent fuel</v>
          </cell>
          <cell r="I36">
            <v>1.5</v>
          </cell>
          <cell r="J36" t="str">
            <v>Patent fuel</v>
          </cell>
          <cell r="K36">
            <v>1.5</v>
          </cell>
          <cell r="L36" t="str">
            <v>Patent fuel</v>
          </cell>
          <cell r="M36">
            <v>1.5</v>
          </cell>
          <cell r="N36" t="str">
            <v>Patent fuel</v>
          </cell>
          <cell r="O36">
            <v>1.5</v>
          </cell>
          <cell r="P36" t="str">
            <v>Patent fuel</v>
          </cell>
          <cell r="Q36">
            <v>1.5</v>
          </cell>
          <cell r="R36" t="str">
            <v>Patent fuel</v>
          </cell>
          <cell r="S36">
            <v>1.5</v>
          </cell>
        </row>
        <row r="37">
          <cell r="B37" t="str">
            <v>Coke oven coke</v>
          </cell>
          <cell r="C37">
            <v>1.5</v>
          </cell>
          <cell r="D37" t="str">
            <v>Coke oven coke</v>
          </cell>
          <cell r="E37">
            <v>1.5</v>
          </cell>
          <cell r="F37" t="str">
            <v>Coke oven coke</v>
          </cell>
          <cell r="G37">
            <v>1.5</v>
          </cell>
          <cell r="H37" t="str">
            <v>Coke oven coke</v>
          </cell>
          <cell r="I37">
            <v>1.5</v>
          </cell>
          <cell r="J37" t="str">
            <v>Coke oven coke</v>
          </cell>
          <cell r="K37">
            <v>1.5</v>
          </cell>
          <cell r="L37" t="str">
            <v>Coke oven coke</v>
          </cell>
          <cell r="M37">
            <v>1.5</v>
          </cell>
          <cell r="N37" t="str">
            <v>Coke oven coke</v>
          </cell>
          <cell r="O37">
            <v>1.5</v>
          </cell>
          <cell r="P37" t="str">
            <v>Coke oven coke</v>
          </cell>
          <cell r="Q37">
            <v>1.5</v>
          </cell>
          <cell r="R37" t="str">
            <v>Coke oven coke</v>
          </cell>
          <cell r="S37">
            <v>1.5</v>
          </cell>
        </row>
        <row r="38">
          <cell r="B38" t="str">
            <v>Lignite coke</v>
          </cell>
          <cell r="C38">
            <v>1.5</v>
          </cell>
          <cell r="D38" t="str">
            <v>Lignite coke</v>
          </cell>
          <cell r="E38">
            <v>1.5</v>
          </cell>
          <cell r="F38" t="str">
            <v>Lignite coke</v>
          </cell>
          <cell r="G38">
            <v>1.5</v>
          </cell>
          <cell r="H38" t="str">
            <v>Lignite coke</v>
          </cell>
          <cell r="I38">
            <v>1.5</v>
          </cell>
          <cell r="J38" t="str">
            <v>Lignite coke</v>
          </cell>
          <cell r="K38">
            <v>1.5</v>
          </cell>
          <cell r="L38" t="str">
            <v>Lignite coke</v>
          </cell>
          <cell r="M38">
            <v>1.5</v>
          </cell>
          <cell r="N38" t="str">
            <v>Lignite coke</v>
          </cell>
          <cell r="O38">
            <v>1.5</v>
          </cell>
          <cell r="P38" t="str">
            <v>Lignite coke</v>
          </cell>
          <cell r="Q38">
            <v>1.5</v>
          </cell>
          <cell r="R38" t="str">
            <v>Lignite coke</v>
          </cell>
          <cell r="S38">
            <v>1.5</v>
          </cell>
        </row>
        <row r="39">
          <cell r="B39" t="str">
            <v>Gas coke</v>
          </cell>
          <cell r="C39">
            <v>0.1</v>
          </cell>
          <cell r="D39" t="str">
            <v>Gas coke</v>
          </cell>
          <cell r="E39">
            <v>0.1</v>
          </cell>
          <cell r="F39" t="str">
            <v>Gas coke</v>
          </cell>
          <cell r="G39">
            <v>0.1</v>
          </cell>
          <cell r="H39" t="str">
            <v>Gas coke</v>
          </cell>
          <cell r="I39">
            <v>0.1</v>
          </cell>
          <cell r="J39" t="str">
            <v>Gas coke</v>
          </cell>
          <cell r="K39">
            <v>0.1</v>
          </cell>
          <cell r="L39" t="str">
            <v>Gas coke</v>
          </cell>
          <cell r="M39">
            <v>0.1</v>
          </cell>
          <cell r="N39" t="str">
            <v>Gas coke</v>
          </cell>
          <cell r="O39">
            <v>0.1</v>
          </cell>
          <cell r="P39" t="str">
            <v>Gas coke</v>
          </cell>
          <cell r="Q39">
            <v>0.1</v>
          </cell>
          <cell r="R39" t="str">
            <v>Gas coke</v>
          </cell>
          <cell r="S39">
            <v>0.1</v>
          </cell>
        </row>
        <row r="40">
          <cell r="B40" t="str">
            <v>Coal tar</v>
          </cell>
          <cell r="C40">
            <v>1.5</v>
          </cell>
          <cell r="D40" t="str">
            <v>Coal tar</v>
          </cell>
          <cell r="E40">
            <v>1.5</v>
          </cell>
          <cell r="F40" t="str">
            <v>Coal tar</v>
          </cell>
          <cell r="G40">
            <v>1.5</v>
          </cell>
          <cell r="H40" t="str">
            <v>Coal tar</v>
          </cell>
          <cell r="I40">
            <v>1.5</v>
          </cell>
          <cell r="J40" t="str">
            <v>Coal tar</v>
          </cell>
          <cell r="K40">
            <v>1.5</v>
          </cell>
          <cell r="L40" t="str">
            <v>Coal tar</v>
          </cell>
          <cell r="M40">
            <v>1.5</v>
          </cell>
          <cell r="N40" t="str">
            <v>Coal tar</v>
          </cell>
          <cell r="O40">
            <v>1.5</v>
          </cell>
          <cell r="P40" t="str">
            <v>Coal tar</v>
          </cell>
          <cell r="Q40">
            <v>1.5</v>
          </cell>
          <cell r="R40" t="str">
            <v>Coal tar</v>
          </cell>
          <cell r="S40">
            <v>1.5</v>
          </cell>
        </row>
        <row r="41">
          <cell r="B41" t="str">
            <v>Gas works gas</v>
          </cell>
          <cell r="C41">
            <v>0.1</v>
          </cell>
          <cell r="D41" t="str">
            <v>Gas works gas</v>
          </cell>
          <cell r="E41">
            <v>0.1</v>
          </cell>
          <cell r="F41" t="str">
            <v>Gas works gas</v>
          </cell>
          <cell r="G41">
            <v>0.1</v>
          </cell>
          <cell r="H41" t="str">
            <v>Gas works gas</v>
          </cell>
          <cell r="I41">
            <v>0.1</v>
          </cell>
          <cell r="J41" t="str">
            <v>Gas works gas</v>
          </cell>
          <cell r="K41">
            <v>0.1</v>
          </cell>
          <cell r="L41" t="str">
            <v>Gas works gas</v>
          </cell>
          <cell r="M41">
            <v>0.1</v>
          </cell>
          <cell r="N41" t="str">
            <v>Gas works gas</v>
          </cell>
          <cell r="O41">
            <v>0.1</v>
          </cell>
          <cell r="P41" t="str">
            <v>Gas works gas</v>
          </cell>
          <cell r="Q41">
            <v>0.1</v>
          </cell>
          <cell r="R41" t="str">
            <v>Gas works gas</v>
          </cell>
          <cell r="S41">
            <v>0.1</v>
          </cell>
        </row>
        <row r="42">
          <cell r="B42" t="str">
            <v>Coke oven gas</v>
          </cell>
          <cell r="C42">
            <v>0.1</v>
          </cell>
          <cell r="D42" t="str">
            <v>Coke oven gas</v>
          </cell>
          <cell r="E42">
            <v>0.1</v>
          </cell>
          <cell r="F42" t="str">
            <v>Coke oven gas</v>
          </cell>
          <cell r="G42">
            <v>0.1</v>
          </cell>
          <cell r="H42" t="str">
            <v>Coke oven gas</v>
          </cell>
          <cell r="I42">
            <v>0.1</v>
          </cell>
          <cell r="J42" t="str">
            <v>Coke oven gas</v>
          </cell>
          <cell r="K42">
            <v>0.1</v>
          </cell>
          <cell r="L42" t="str">
            <v>Coke oven gas</v>
          </cell>
          <cell r="M42">
            <v>0.1</v>
          </cell>
          <cell r="N42" t="str">
            <v>Coke oven gas</v>
          </cell>
          <cell r="O42">
            <v>0.1</v>
          </cell>
          <cell r="P42" t="str">
            <v>Coke oven gas</v>
          </cell>
          <cell r="Q42">
            <v>0.1</v>
          </cell>
          <cell r="R42" t="str">
            <v>Coke oven gas</v>
          </cell>
          <cell r="S42">
            <v>0.1</v>
          </cell>
        </row>
        <row r="43">
          <cell r="B43" t="str">
            <v>Blast furnace gas</v>
          </cell>
          <cell r="C43">
            <v>0.1</v>
          </cell>
          <cell r="D43" t="str">
            <v>Blast furnace gas</v>
          </cell>
          <cell r="E43">
            <v>0.1</v>
          </cell>
          <cell r="F43" t="str">
            <v>Blast furnace gas</v>
          </cell>
          <cell r="G43">
            <v>0.1</v>
          </cell>
          <cell r="H43" t="str">
            <v>Blast furnace gas</v>
          </cell>
          <cell r="I43">
            <v>0.1</v>
          </cell>
          <cell r="J43" t="str">
            <v>Blast furnace gas</v>
          </cell>
          <cell r="K43">
            <v>0.1</v>
          </cell>
          <cell r="L43" t="str">
            <v>Blast furnace gas</v>
          </cell>
          <cell r="M43">
            <v>0.1</v>
          </cell>
          <cell r="N43" t="str">
            <v>Blast furnace gas</v>
          </cell>
          <cell r="O43">
            <v>0.1</v>
          </cell>
          <cell r="P43" t="str">
            <v>Blast furnace gas</v>
          </cell>
          <cell r="Q43">
            <v>0.1</v>
          </cell>
          <cell r="R43" t="str">
            <v>Blast furnace gas</v>
          </cell>
          <cell r="S43">
            <v>0.1</v>
          </cell>
        </row>
        <row r="44">
          <cell r="B44" t="str">
            <v>Oxygen steel furnace gas</v>
          </cell>
          <cell r="C44">
            <v>0.1</v>
          </cell>
          <cell r="D44" t="str">
            <v>Oxygen steel furnace gas</v>
          </cell>
          <cell r="E44">
            <v>0.1</v>
          </cell>
          <cell r="F44" t="str">
            <v>Oxygen steel furnace gas</v>
          </cell>
          <cell r="G44">
            <v>0.1</v>
          </cell>
          <cell r="H44" t="str">
            <v>Oxygen steel furnace gas</v>
          </cell>
          <cell r="I44">
            <v>0.1</v>
          </cell>
          <cell r="J44" t="str">
            <v>Oxygen steel furnace gas</v>
          </cell>
          <cell r="K44">
            <v>0.1</v>
          </cell>
          <cell r="L44" t="str">
            <v>Oxygen steel furnace gas</v>
          </cell>
          <cell r="M44">
            <v>0.1</v>
          </cell>
          <cell r="N44" t="str">
            <v>Oxygen steel furnace gas</v>
          </cell>
          <cell r="O44">
            <v>0.1</v>
          </cell>
          <cell r="P44" t="str">
            <v>Oxygen steel furnace gas</v>
          </cell>
          <cell r="Q44">
            <v>0.1</v>
          </cell>
          <cell r="R44" t="str">
            <v>Oxygen steel furnace gas</v>
          </cell>
          <cell r="S44">
            <v>0.1</v>
          </cell>
        </row>
        <row r="45">
          <cell r="B45" t="str">
            <v>Natural gas</v>
          </cell>
          <cell r="C45">
            <v>0.1</v>
          </cell>
          <cell r="D45" t="str">
            <v>Natural gas</v>
          </cell>
          <cell r="E45">
            <v>0.1</v>
          </cell>
          <cell r="F45" t="str">
            <v>Natural gas</v>
          </cell>
          <cell r="G45">
            <v>0.1</v>
          </cell>
          <cell r="H45" t="str">
            <v>Natural gas</v>
          </cell>
          <cell r="I45">
            <v>0.1</v>
          </cell>
          <cell r="J45" t="str">
            <v>Natural gas</v>
          </cell>
          <cell r="K45">
            <v>0.1</v>
          </cell>
          <cell r="L45" t="str">
            <v>Natural gas</v>
          </cell>
          <cell r="M45">
            <v>0.1</v>
          </cell>
          <cell r="N45" t="str">
            <v>Natural gas</v>
          </cell>
          <cell r="O45">
            <v>0.1</v>
          </cell>
          <cell r="P45" t="str">
            <v>Natural gas</v>
          </cell>
          <cell r="Q45">
            <v>0.1</v>
          </cell>
          <cell r="R45" t="str">
            <v>Natural gas</v>
          </cell>
          <cell r="S45">
            <v>0.1</v>
          </cell>
        </row>
        <row r="46">
          <cell r="B46" t="str">
            <v>Municipal waste (Non biomass fraction)</v>
          </cell>
          <cell r="C46">
            <v>4</v>
          </cell>
          <cell r="D46" t="str">
            <v>Municipal waste (Non biomass fraction)</v>
          </cell>
          <cell r="E46">
            <v>4</v>
          </cell>
          <cell r="F46" t="str">
            <v>Municipal waste (Non biomass fraction)</v>
          </cell>
          <cell r="G46">
            <v>4</v>
          </cell>
          <cell r="H46" t="str">
            <v>Municipal waste (Non biomass fraction)</v>
          </cell>
          <cell r="I46">
            <v>4</v>
          </cell>
          <cell r="J46" t="str">
            <v>Municipal waste (Non biomass fraction)</v>
          </cell>
          <cell r="K46">
            <v>4</v>
          </cell>
          <cell r="L46" t="str">
            <v>Municipal waste (Non biomass fraction)</v>
          </cell>
          <cell r="M46">
            <v>4</v>
          </cell>
          <cell r="N46" t="str">
            <v>Municipal waste (Non biomass fraction)</v>
          </cell>
          <cell r="O46">
            <v>4</v>
          </cell>
          <cell r="P46" t="str">
            <v>Municipal waste (Non biomass fraction)</v>
          </cell>
          <cell r="Q46">
            <v>4</v>
          </cell>
          <cell r="R46" t="str">
            <v>Municipal waste (Non biomass fraction)</v>
          </cell>
          <cell r="S46">
            <v>4</v>
          </cell>
        </row>
        <row r="47">
          <cell r="B47" t="str">
            <v>Industrial wastes</v>
          </cell>
          <cell r="C47">
            <v>4</v>
          </cell>
          <cell r="D47" t="str">
            <v>Industrial wastes</v>
          </cell>
          <cell r="E47">
            <v>4</v>
          </cell>
          <cell r="F47" t="str">
            <v>Industrial wastes</v>
          </cell>
          <cell r="G47">
            <v>4</v>
          </cell>
          <cell r="H47" t="str">
            <v>Industrial wastes</v>
          </cell>
          <cell r="I47">
            <v>4</v>
          </cell>
          <cell r="J47" t="str">
            <v>Industrial wastes</v>
          </cell>
          <cell r="K47">
            <v>4</v>
          </cell>
          <cell r="L47" t="str">
            <v>Industrial wastes</v>
          </cell>
          <cell r="M47">
            <v>4</v>
          </cell>
          <cell r="N47" t="str">
            <v>Industrial wastes</v>
          </cell>
          <cell r="O47">
            <v>4</v>
          </cell>
          <cell r="P47" t="str">
            <v>Industrial wastes</v>
          </cell>
          <cell r="Q47">
            <v>4</v>
          </cell>
          <cell r="R47" t="str">
            <v>Industrial wastes</v>
          </cell>
          <cell r="S47">
            <v>4</v>
          </cell>
        </row>
        <row r="48">
          <cell r="B48" t="str">
            <v>Waste oils</v>
          </cell>
          <cell r="C48">
            <v>4</v>
          </cell>
          <cell r="D48" t="str">
            <v>Waste oils</v>
          </cell>
          <cell r="E48">
            <v>4</v>
          </cell>
          <cell r="F48" t="str">
            <v>Waste oils</v>
          </cell>
          <cell r="G48">
            <v>4</v>
          </cell>
          <cell r="H48" t="str">
            <v>Waste oils</v>
          </cell>
          <cell r="I48">
            <v>4</v>
          </cell>
          <cell r="J48" t="str">
            <v>Waste oils</v>
          </cell>
          <cell r="K48">
            <v>4</v>
          </cell>
          <cell r="L48" t="str">
            <v>Waste oils</v>
          </cell>
          <cell r="M48">
            <v>4</v>
          </cell>
          <cell r="N48" t="str">
            <v>Waste oils</v>
          </cell>
          <cell r="O48">
            <v>4</v>
          </cell>
          <cell r="P48" t="str">
            <v>Waste oils</v>
          </cell>
          <cell r="Q48">
            <v>4</v>
          </cell>
          <cell r="R48" t="str">
            <v>Waste oils</v>
          </cell>
          <cell r="S48">
            <v>4</v>
          </cell>
        </row>
        <row r="49">
          <cell r="B49" t="str">
            <v>Wood or Wood waste</v>
          </cell>
          <cell r="C49">
            <v>4</v>
          </cell>
          <cell r="D49" t="str">
            <v>Wood or Wood waste</v>
          </cell>
          <cell r="E49">
            <v>4</v>
          </cell>
          <cell r="F49" t="str">
            <v>Wood or Wood waste</v>
          </cell>
          <cell r="G49">
            <v>4</v>
          </cell>
          <cell r="H49" t="str">
            <v>Wood or Wood waste</v>
          </cell>
          <cell r="I49">
            <v>4</v>
          </cell>
          <cell r="J49" t="str">
            <v>Wood or Wood waste</v>
          </cell>
          <cell r="K49">
            <v>4</v>
          </cell>
          <cell r="L49" t="str">
            <v>Wood or Wood waste</v>
          </cell>
          <cell r="M49">
            <v>4</v>
          </cell>
          <cell r="N49" t="str">
            <v>Wood or Wood waste</v>
          </cell>
          <cell r="O49">
            <v>4</v>
          </cell>
          <cell r="P49" t="str">
            <v>Wood or Wood waste</v>
          </cell>
          <cell r="Q49">
            <v>4</v>
          </cell>
          <cell r="R49" t="str">
            <v>Wood or Wood waste</v>
          </cell>
          <cell r="S49">
            <v>4</v>
          </cell>
        </row>
        <row r="50">
          <cell r="B50" t="str">
            <v>Sulphite lyes (Black liqour)</v>
          </cell>
          <cell r="C50">
            <v>2</v>
          </cell>
          <cell r="D50" t="str">
            <v>Sulphite lyes (Black liqour)</v>
          </cell>
          <cell r="E50">
            <v>2</v>
          </cell>
          <cell r="F50" t="str">
            <v>Sulphite lyes (Black liqour)</v>
          </cell>
          <cell r="G50">
            <v>2</v>
          </cell>
          <cell r="H50" t="str">
            <v>Sulphite lyes (Black liqour)</v>
          </cell>
          <cell r="I50">
            <v>2</v>
          </cell>
          <cell r="J50" t="str">
            <v>Sulphite lyes (Black liqour)</v>
          </cell>
          <cell r="K50">
            <v>2</v>
          </cell>
          <cell r="L50" t="str">
            <v>Sulphite lyes (Black liqour)</v>
          </cell>
          <cell r="M50">
            <v>2</v>
          </cell>
          <cell r="N50" t="str">
            <v>Sulphite lyes (Black liqour)</v>
          </cell>
          <cell r="O50">
            <v>2</v>
          </cell>
          <cell r="P50" t="str">
            <v>Sulphite lyes (Black liqour)</v>
          </cell>
          <cell r="Q50">
            <v>2</v>
          </cell>
          <cell r="R50" t="str">
            <v>Sulphite lyes (Black liqour)</v>
          </cell>
          <cell r="S50">
            <v>2</v>
          </cell>
        </row>
        <row r="51">
          <cell r="B51" t="str">
            <v>Other primary solid biomass fuels</v>
          </cell>
          <cell r="C51">
            <v>4</v>
          </cell>
          <cell r="D51" t="str">
            <v>Other primary solid biomass fuels</v>
          </cell>
          <cell r="E51">
            <v>4</v>
          </cell>
          <cell r="F51" t="str">
            <v>Other primary solid biomass fuels</v>
          </cell>
          <cell r="G51">
            <v>4</v>
          </cell>
          <cell r="H51" t="str">
            <v>Other primary solid biomass fuels</v>
          </cell>
          <cell r="I51">
            <v>4</v>
          </cell>
          <cell r="J51" t="str">
            <v>Other primary solid biomass fuels</v>
          </cell>
          <cell r="K51">
            <v>4</v>
          </cell>
          <cell r="L51" t="str">
            <v>Other primary solid biomass fuels</v>
          </cell>
          <cell r="M51">
            <v>4</v>
          </cell>
          <cell r="N51" t="str">
            <v>Other primary solid biomass fuels</v>
          </cell>
          <cell r="O51">
            <v>4</v>
          </cell>
          <cell r="P51" t="str">
            <v>Other primary solid biomass fuels</v>
          </cell>
          <cell r="Q51">
            <v>4</v>
          </cell>
          <cell r="R51" t="str">
            <v>Other primary solid biomass fuels</v>
          </cell>
          <cell r="S51">
            <v>4</v>
          </cell>
        </row>
        <row r="52">
          <cell r="B52" t="str">
            <v>Charcoal</v>
          </cell>
          <cell r="C52">
            <v>4</v>
          </cell>
          <cell r="D52" t="str">
            <v>Charcoal</v>
          </cell>
          <cell r="E52">
            <v>4</v>
          </cell>
          <cell r="F52" t="str">
            <v>Charcoal</v>
          </cell>
          <cell r="G52">
            <v>4</v>
          </cell>
          <cell r="H52" t="str">
            <v>Charcoal</v>
          </cell>
          <cell r="I52">
            <v>1</v>
          </cell>
          <cell r="J52" t="str">
            <v>Charcoal</v>
          </cell>
          <cell r="K52">
            <v>1</v>
          </cell>
          <cell r="L52" t="str">
            <v>Charcoal</v>
          </cell>
          <cell r="M52">
            <v>1</v>
          </cell>
          <cell r="N52" t="str">
            <v>Charcoal</v>
          </cell>
          <cell r="O52">
            <v>1</v>
          </cell>
          <cell r="P52" t="str">
            <v>Charcoal</v>
          </cell>
          <cell r="Q52">
            <v>1</v>
          </cell>
          <cell r="R52" t="str">
            <v>Charcoal</v>
          </cell>
          <cell r="S52">
            <v>1</v>
          </cell>
        </row>
        <row r="53">
          <cell r="B53" t="str">
            <v>Biogasoline</v>
          </cell>
          <cell r="C53">
            <v>0.6</v>
          </cell>
          <cell r="D53" t="str">
            <v>Biogasoline</v>
          </cell>
          <cell r="E53">
            <v>0.6</v>
          </cell>
          <cell r="F53" t="str">
            <v>Biogasoline</v>
          </cell>
          <cell r="G53">
            <v>0.6</v>
          </cell>
          <cell r="H53" t="str">
            <v>Biogasoline</v>
          </cell>
          <cell r="I53">
            <v>0.6</v>
          </cell>
          <cell r="J53" t="str">
            <v>Biogasoline</v>
          </cell>
          <cell r="K53">
            <v>0.6</v>
          </cell>
          <cell r="L53" t="str">
            <v>Biogasoline</v>
          </cell>
          <cell r="M53">
            <v>0.6</v>
          </cell>
          <cell r="N53" t="str">
            <v>Biogasoline</v>
          </cell>
          <cell r="O53">
            <v>0.6</v>
          </cell>
          <cell r="P53" t="str">
            <v>Biogasoline</v>
          </cell>
          <cell r="Q53">
            <v>0.6</v>
          </cell>
          <cell r="R53" t="str">
            <v>Biogasoline</v>
          </cell>
          <cell r="S53">
            <v>0.6</v>
          </cell>
        </row>
        <row r="54">
          <cell r="B54" t="str">
            <v>Biodiesels</v>
          </cell>
          <cell r="C54">
            <v>0.6</v>
          </cell>
          <cell r="D54" t="str">
            <v>Biodiesels</v>
          </cell>
          <cell r="E54">
            <v>0.6</v>
          </cell>
          <cell r="F54" t="str">
            <v>Biodiesels</v>
          </cell>
          <cell r="G54">
            <v>0.6</v>
          </cell>
          <cell r="H54" t="str">
            <v>Biodiesels</v>
          </cell>
          <cell r="I54">
            <v>0.6</v>
          </cell>
          <cell r="J54" t="str">
            <v>Biodiesels</v>
          </cell>
          <cell r="K54">
            <v>0.6</v>
          </cell>
          <cell r="L54" t="str">
            <v>Biodiesels</v>
          </cell>
          <cell r="M54">
            <v>0.6</v>
          </cell>
          <cell r="N54" t="str">
            <v>Biodiesels</v>
          </cell>
          <cell r="O54">
            <v>0.6</v>
          </cell>
          <cell r="P54" t="str">
            <v>Biodiesels</v>
          </cell>
          <cell r="Q54">
            <v>0.6</v>
          </cell>
          <cell r="R54" t="str">
            <v>Biodiesels</v>
          </cell>
          <cell r="S54">
            <v>0.6</v>
          </cell>
        </row>
        <row r="55">
          <cell r="B55" t="str">
            <v>Other liquid biofuels</v>
          </cell>
          <cell r="C55">
            <v>0.6</v>
          </cell>
          <cell r="D55" t="str">
            <v>Other liquid biofuels</v>
          </cell>
          <cell r="E55">
            <v>0.6</v>
          </cell>
          <cell r="F55" t="str">
            <v>Other liquid biofuels</v>
          </cell>
          <cell r="G55">
            <v>0.6</v>
          </cell>
          <cell r="H55" t="str">
            <v>Other liquid biofuels</v>
          </cell>
          <cell r="I55">
            <v>0.6</v>
          </cell>
          <cell r="J55" t="str">
            <v>Other liquid biofuels</v>
          </cell>
          <cell r="K55">
            <v>0.6</v>
          </cell>
          <cell r="L55" t="str">
            <v>Other liquid biofuels</v>
          </cell>
          <cell r="M55">
            <v>0.6</v>
          </cell>
          <cell r="N55" t="str">
            <v>Other liquid biofuels</v>
          </cell>
          <cell r="O55">
            <v>0.6</v>
          </cell>
          <cell r="P55" t="str">
            <v>Other liquid biofuels</v>
          </cell>
          <cell r="Q55">
            <v>0.6</v>
          </cell>
          <cell r="R55" t="str">
            <v>Other liquid biofuels</v>
          </cell>
          <cell r="S55">
            <v>0.6</v>
          </cell>
        </row>
        <row r="56">
          <cell r="B56" t="str">
            <v>Landfill gas</v>
          </cell>
          <cell r="C56">
            <v>0.1</v>
          </cell>
          <cell r="D56" t="str">
            <v>Landfill gas</v>
          </cell>
          <cell r="E56">
            <v>0.1</v>
          </cell>
          <cell r="F56" t="str">
            <v>Landfill gas</v>
          </cell>
          <cell r="G56">
            <v>0.1</v>
          </cell>
          <cell r="H56" t="str">
            <v>Landfill gas</v>
          </cell>
          <cell r="I56">
            <v>0.1</v>
          </cell>
          <cell r="J56" t="str">
            <v>Landfill gas</v>
          </cell>
          <cell r="K56">
            <v>0.1</v>
          </cell>
          <cell r="L56" t="str">
            <v>Landfill gas</v>
          </cell>
          <cell r="M56">
            <v>0.1</v>
          </cell>
          <cell r="N56" t="str">
            <v>Landfill gas</v>
          </cell>
          <cell r="O56">
            <v>0.1</v>
          </cell>
          <cell r="P56" t="str">
            <v>Landfill gas</v>
          </cell>
          <cell r="Q56">
            <v>0.1</v>
          </cell>
          <cell r="R56" t="str">
            <v>Landfill gas</v>
          </cell>
          <cell r="S56">
            <v>0.1</v>
          </cell>
        </row>
        <row r="57">
          <cell r="B57" t="str">
            <v>Sludge gas</v>
          </cell>
          <cell r="C57">
            <v>0.1</v>
          </cell>
          <cell r="D57" t="str">
            <v>Sludge gas</v>
          </cell>
          <cell r="E57">
            <v>0.1</v>
          </cell>
          <cell r="F57" t="str">
            <v>Sludge gas</v>
          </cell>
          <cell r="G57">
            <v>0.1</v>
          </cell>
          <cell r="H57" t="str">
            <v>Sludge gas</v>
          </cell>
          <cell r="I57">
            <v>0.1</v>
          </cell>
          <cell r="J57" t="str">
            <v>Sludge gas</v>
          </cell>
          <cell r="K57">
            <v>0.1</v>
          </cell>
          <cell r="L57" t="str">
            <v>Sludge gas</v>
          </cell>
          <cell r="M57">
            <v>0.1</v>
          </cell>
          <cell r="N57" t="str">
            <v>Sludge gas</v>
          </cell>
          <cell r="O57">
            <v>0.1</v>
          </cell>
          <cell r="P57" t="str">
            <v>Sludge gas</v>
          </cell>
          <cell r="Q57">
            <v>0.1</v>
          </cell>
          <cell r="R57" t="str">
            <v>Sludge gas</v>
          </cell>
          <cell r="S57">
            <v>0.1</v>
          </cell>
        </row>
        <row r="58">
          <cell r="B58" t="str">
            <v>Other biogas</v>
          </cell>
          <cell r="C58">
            <v>0.1</v>
          </cell>
          <cell r="D58" t="str">
            <v>Other biogas</v>
          </cell>
          <cell r="E58">
            <v>0.1</v>
          </cell>
          <cell r="F58" t="str">
            <v>Other biogas</v>
          </cell>
          <cell r="G58">
            <v>0.1</v>
          </cell>
          <cell r="H58" t="str">
            <v>Other biogas</v>
          </cell>
          <cell r="I58">
            <v>0.1</v>
          </cell>
          <cell r="J58" t="str">
            <v>Other biogas</v>
          </cell>
          <cell r="K58">
            <v>0.1</v>
          </cell>
          <cell r="L58" t="str">
            <v>Other biogas</v>
          </cell>
          <cell r="M58">
            <v>0.1</v>
          </cell>
          <cell r="N58" t="str">
            <v>Other biogas</v>
          </cell>
          <cell r="O58">
            <v>0.1</v>
          </cell>
          <cell r="P58" t="str">
            <v>Other biogas</v>
          </cell>
          <cell r="Q58">
            <v>0.1</v>
          </cell>
          <cell r="R58" t="str">
            <v>Other biogas</v>
          </cell>
          <cell r="S58">
            <v>0.1</v>
          </cell>
        </row>
        <row r="59">
          <cell r="B59" t="str">
            <v>Municipal wastes (Biomass fraction)</v>
          </cell>
          <cell r="C59">
            <v>4</v>
          </cell>
          <cell r="D59" t="str">
            <v>Municipal wastes (Biomass fraction)</v>
          </cell>
          <cell r="E59">
            <v>4</v>
          </cell>
          <cell r="F59" t="str">
            <v>Municipal wastes (Biomass fraction)</v>
          </cell>
          <cell r="G59">
            <v>4</v>
          </cell>
          <cell r="H59" t="str">
            <v>Municipal wastes (Biomass fraction)</v>
          </cell>
          <cell r="I59">
            <v>4</v>
          </cell>
          <cell r="J59" t="str">
            <v>Municipal wastes (Biomass fraction)</v>
          </cell>
          <cell r="K59">
            <v>4</v>
          </cell>
          <cell r="L59" t="str">
            <v>Municipal wastes (Biomass fraction)</v>
          </cell>
          <cell r="M59">
            <v>4</v>
          </cell>
          <cell r="N59" t="str">
            <v>Municipal wastes (Biomass fraction)</v>
          </cell>
          <cell r="O59">
            <v>4</v>
          </cell>
          <cell r="P59" t="str">
            <v>Municipal wastes (Biomass fraction)</v>
          </cell>
          <cell r="Q59">
            <v>4</v>
          </cell>
          <cell r="R59" t="str">
            <v>Municipal wastes (Biomass fraction)</v>
          </cell>
          <cell r="S59">
            <v>4</v>
          </cell>
        </row>
        <row r="60">
          <cell r="B60" t="str">
            <v>Peat</v>
          </cell>
          <cell r="C60">
            <v>1.5</v>
          </cell>
          <cell r="D60" t="str">
            <v>Peat</v>
          </cell>
          <cell r="E60">
            <v>1.5</v>
          </cell>
          <cell r="F60" t="str">
            <v>Peat</v>
          </cell>
          <cell r="G60">
            <v>1.5</v>
          </cell>
          <cell r="H60" t="str">
            <v>Peat</v>
          </cell>
          <cell r="I60">
            <v>1.4</v>
          </cell>
          <cell r="J60" t="str">
            <v>Peat</v>
          </cell>
          <cell r="K60">
            <v>1.4</v>
          </cell>
          <cell r="L60" t="str">
            <v>Peat</v>
          </cell>
          <cell r="M60">
            <v>1.4</v>
          </cell>
          <cell r="N60" t="str">
            <v>Peat</v>
          </cell>
          <cell r="O60">
            <v>1.4</v>
          </cell>
          <cell r="P60" t="str">
            <v>Peat</v>
          </cell>
          <cell r="Q60">
            <v>1.4</v>
          </cell>
          <cell r="R60" t="str">
            <v>Peat</v>
          </cell>
          <cell r="S60">
            <v>1.4</v>
          </cell>
        </row>
        <row r="274">
          <cell r="B274" t="str">
            <v>Energy</v>
          </cell>
          <cell r="C274" t="str">
            <v>energyLiquidEFsN2O</v>
          </cell>
          <cell r="D274" t="str">
            <v>energyGasEFsN2O</v>
          </cell>
        </row>
        <row r="275">
          <cell r="B275" t="str">
            <v>Manufacturing</v>
          </cell>
          <cell r="C275" t="str">
            <v>manufacturingLiquidEFsN2O</v>
          </cell>
          <cell r="D275" t="str">
            <v>manufacturingGasEFsN2O</v>
          </cell>
        </row>
        <row r="276">
          <cell r="B276" t="str">
            <v>Construction</v>
          </cell>
          <cell r="C276" t="str">
            <v>constructionLiquidEFsN2O</v>
          </cell>
          <cell r="D276" t="str">
            <v>constructionGasEFsN2O</v>
          </cell>
        </row>
        <row r="277">
          <cell r="B277" t="str">
            <v>Commercial</v>
          </cell>
          <cell r="C277" t="str">
            <v>commercialLiquidEFsN2O</v>
          </cell>
          <cell r="D277" t="str">
            <v>commercialGasEFsN2O</v>
          </cell>
        </row>
        <row r="278">
          <cell r="B278" t="str">
            <v>Institutional</v>
          </cell>
          <cell r="C278" t="str">
            <v>institutionalLiquidEFsN2O</v>
          </cell>
          <cell r="D278" t="str">
            <v>institutionalGasEFsN2O</v>
          </cell>
        </row>
        <row r="279">
          <cell r="B279" t="str">
            <v>Residential</v>
          </cell>
          <cell r="C279" t="str">
            <v>residentialLiquidEFsN2O</v>
          </cell>
          <cell r="D279" t="str">
            <v>residentialGasEFsN2O</v>
          </cell>
        </row>
        <row r="280">
          <cell r="B280" t="str">
            <v>Agriculture</v>
          </cell>
          <cell r="C280" t="str">
            <v>agricultureLiquidEFsN2O</v>
          </cell>
          <cell r="D280" t="str">
            <v>agricultureGasEFsN2O</v>
          </cell>
        </row>
        <row r="281">
          <cell r="B281" t="str">
            <v>Forestry</v>
          </cell>
          <cell r="C281" t="str">
            <v>forestryLiquidEFsN2O</v>
          </cell>
          <cell r="D281" t="str">
            <v>forestryGasEFsN2O</v>
          </cell>
        </row>
        <row r="282">
          <cell r="B282" t="str">
            <v>Fisheries</v>
          </cell>
          <cell r="C282" t="str">
            <v>fisheriesLiquidEFsN2O</v>
          </cell>
          <cell r="D282" t="str">
            <v>fisheriesGasEFsN2O</v>
          </cell>
        </row>
        <row r="288">
          <cell r="B288" t="str">
            <v>Energy</v>
          </cell>
          <cell r="C288" t="str">
            <v>EnergyN2O</v>
          </cell>
        </row>
        <row r="289">
          <cell r="B289" t="str">
            <v>Manufacturing</v>
          </cell>
          <cell r="C289" t="str">
            <v>ManufacturingN2O</v>
          </cell>
        </row>
        <row r="290">
          <cell r="B290" t="str">
            <v>Construction</v>
          </cell>
          <cell r="C290" t="str">
            <v>ConstructionN2O</v>
          </cell>
        </row>
        <row r="291">
          <cell r="B291" t="str">
            <v>Commercial</v>
          </cell>
          <cell r="C291" t="str">
            <v>CommercialN2O</v>
          </cell>
        </row>
        <row r="292">
          <cell r="B292" t="str">
            <v>Institutional</v>
          </cell>
          <cell r="C292" t="str">
            <v>InstitutionalN2O</v>
          </cell>
        </row>
        <row r="293">
          <cell r="B293" t="str">
            <v>Residential</v>
          </cell>
          <cell r="C293" t="str">
            <v>ResidentialN2O</v>
          </cell>
        </row>
        <row r="294">
          <cell r="B294" t="str">
            <v>Agriculture</v>
          </cell>
          <cell r="C294" t="str">
            <v>AgricultureN2O</v>
          </cell>
        </row>
        <row r="295">
          <cell r="B295" t="str">
            <v>Forestry</v>
          </cell>
          <cell r="C295" t="str">
            <v>ForestryN2O</v>
          </cell>
        </row>
        <row r="296">
          <cell r="B296" t="str">
            <v>Fisheries</v>
          </cell>
          <cell r="C296" t="str">
            <v>FisheriesN2O</v>
          </cell>
        </row>
      </sheetData>
      <sheetData sheetId="11">
        <row r="5">
          <cell r="B5" t="str">
            <v>Lower Heating Value (LHV) or Net Calorific Value (NCV)</v>
          </cell>
          <cell r="D5">
            <v>1</v>
          </cell>
        </row>
        <row r="6">
          <cell r="B6" t="str">
            <v>Higher Heating Value (HHV) or Gross Calorific Value (GCV)</v>
          </cell>
          <cell r="D6">
            <v>2</v>
          </cell>
        </row>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103">
          <cell r="B103" t="str">
            <v>Bitumen</v>
          </cell>
          <cell r="C103" t="str">
            <v>solidUnits</v>
          </cell>
          <cell r="E103" t="str">
            <v>one</v>
          </cell>
        </row>
        <row r="104">
          <cell r="B104" t="str">
            <v>Petroleum coke</v>
          </cell>
          <cell r="C104" t="str">
            <v>solidUnits</v>
          </cell>
          <cell r="E104" t="str">
            <v>two</v>
          </cell>
        </row>
        <row r="105">
          <cell r="B105" t="str">
            <v>Paraffin waxes</v>
          </cell>
          <cell r="C105" t="str">
            <v>solidUnits</v>
          </cell>
          <cell r="E105" t="str">
            <v>three</v>
          </cell>
        </row>
        <row r="106">
          <cell r="B106" t="str">
            <v>Anthracite</v>
          </cell>
          <cell r="C106" t="str">
            <v>solidUnits</v>
          </cell>
          <cell r="D106" t="str">
            <v>List of solid fuels = 'solids'</v>
          </cell>
          <cell r="E106" t="str">
            <v>four</v>
          </cell>
        </row>
        <row r="107">
          <cell r="B107" t="str">
            <v>Coking coal</v>
          </cell>
          <cell r="C107" t="str">
            <v>solidUnits</v>
          </cell>
          <cell r="E107" t="str">
            <v>five</v>
          </cell>
        </row>
        <row r="108">
          <cell r="B108" t="str">
            <v>Other bituminous coal</v>
          </cell>
          <cell r="C108" t="str">
            <v>solidUnits</v>
          </cell>
          <cell r="E108" t="str">
            <v>six</v>
          </cell>
        </row>
        <row r="109">
          <cell r="B109" t="str">
            <v>Sub bituminous coal</v>
          </cell>
          <cell r="C109" t="str">
            <v>solidUnits</v>
          </cell>
          <cell r="E109" t="str">
            <v>seven</v>
          </cell>
        </row>
        <row r="110">
          <cell r="B110" t="str">
            <v>Lignite</v>
          </cell>
          <cell r="C110" t="str">
            <v>solidUnits</v>
          </cell>
          <cell r="E110" t="str">
            <v>eight</v>
          </cell>
        </row>
        <row r="111">
          <cell r="B111" t="str">
            <v>Brown coal briquettes</v>
          </cell>
          <cell r="C111" t="str">
            <v>solidUnits</v>
          </cell>
          <cell r="E111" t="str">
            <v>nine</v>
          </cell>
        </row>
        <row r="112">
          <cell r="B112" t="str">
            <v>Patent fuel</v>
          </cell>
          <cell r="C112" t="str">
            <v>solidUnits</v>
          </cell>
          <cell r="E112" t="str">
            <v>ten</v>
          </cell>
        </row>
        <row r="113">
          <cell r="B113" t="str">
            <v>Lignite coke</v>
          </cell>
          <cell r="C113" t="str">
            <v>solidUnits</v>
          </cell>
          <cell r="E113" t="str">
            <v>eleven</v>
          </cell>
        </row>
        <row r="114">
          <cell r="B114" t="str">
            <v>Gas coke</v>
          </cell>
          <cell r="C114" t="str">
            <v>solidUnits</v>
          </cell>
          <cell r="E114" t="str">
            <v>twelve</v>
          </cell>
        </row>
        <row r="115">
          <cell r="B115" t="str">
            <v>Coal tar</v>
          </cell>
          <cell r="C115" t="str">
            <v>solidUnits</v>
          </cell>
          <cell r="E115" t="str">
            <v>thirteen</v>
          </cell>
        </row>
        <row r="116">
          <cell r="B116" t="str">
            <v>Municipal waste (Non biomass fraction)</v>
          </cell>
          <cell r="C116" t="str">
            <v>solidUnits</v>
          </cell>
          <cell r="E116" t="str">
            <v>fourteen</v>
          </cell>
        </row>
        <row r="117">
          <cell r="B117" t="str">
            <v>Wood or Wood waste</v>
          </cell>
          <cell r="C117" t="str">
            <v>solidUnits</v>
          </cell>
          <cell r="E117" t="str">
            <v>fiveteen</v>
          </cell>
        </row>
        <row r="118">
          <cell r="B118" t="str">
            <v>Other primary solid biomass fuels</v>
          </cell>
          <cell r="C118" t="str">
            <v>solidUnits</v>
          </cell>
          <cell r="E118" t="str">
            <v>sixteen</v>
          </cell>
        </row>
        <row r="119">
          <cell r="B119" t="str">
            <v>Charcoal</v>
          </cell>
          <cell r="C119" t="str">
            <v>solidUnits</v>
          </cell>
          <cell r="E119" t="str">
            <v>seventeen</v>
          </cell>
        </row>
        <row r="120">
          <cell r="B120" t="str">
            <v>Municipal wastes (Biomass fraction)</v>
          </cell>
          <cell r="C120" t="str">
            <v>solidUnits</v>
          </cell>
          <cell r="E120" t="str">
            <v>eighteen</v>
          </cell>
        </row>
        <row r="121">
          <cell r="B121" t="str">
            <v>Peat</v>
          </cell>
          <cell r="C121" t="str">
            <v>solidUnits</v>
          </cell>
          <cell r="E121" t="str">
            <v>nineteen</v>
          </cell>
        </row>
        <row r="123">
          <cell r="B123" t="str">
            <v>Crude oil</v>
          </cell>
          <cell r="C123" t="str">
            <v>liquidUnits</v>
          </cell>
          <cell r="D123" t="str">
            <v>list of liquid fuels = 'liquid'</v>
          </cell>
          <cell r="E123" t="str">
            <v>twenty</v>
          </cell>
        </row>
        <row r="124">
          <cell r="B124" t="str">
            <v>Motor gasoline</v>
          </cell>
          <cell r="C124" t="str">
            <v>liquidUnits</v>
          </cell>
          <cell r="E124" t="str">
            <v>twentyone</v>
          </cell>
        </row>
        <row r="125">
          <cell r="B125" t="str">
            <v>Aviation gasoline</v>
          </cell>
          <cell r="C125" t="str">
            <v>liquidUnits</v>
          </cell>
          <cell r="E125" t="str">
            <v>twentytwo</v>
          </cell>
        </row>
        <row r="126">
          <cell r="B126" t="str">
            <v>Jet kerosene</v>
          </cell>
          <cell r="C126" t="str">
            <v>liquidUnits</v>
          </cell>
          <cell r="E126" t="str">
            <v>twentythree</v>
          </cell>
        </row>
        <row r="127">
          <cell r="B127" t="str">
            <v>Other kerosene</v>
          </cell>
          <cell r="C127" t="str">
            <v>liquidUnits</v>
          </cell>
          <cell r="E127" t="str">
            <v>twentyfour</v>
          </cell>
        </row>
        <row r="128">
          <cell r="B128" t="str">
            <v>Shale oil</v>
          </cell>
          <cell r="C128" t="str">
            <v>liquidUnits</v>
          </cell>
          <cell r="E128" t="str">
            <v>twentyfive</v>
          </cell>
        </row>
        <row r="129">
          <cell r="B129" t="str">
            <v>Gas/Diesel oil</v>
          </cell>
          <cell r="C129" t="str">
            <v>liquidUnits</v>
          </cell>
          <cell r="E129" t="str">
            <v>twentysix</v>
          </cell>
        </row>
        <row r="130">
          <cell r="B130" t="str">
            <v>Residual fuel oil</v>
          </cell>
          <cell r="C130" t="str">
            <v>liquidUnits</v>
          </cell>
          <cell r="E130" t="str">
            <v>twentyseven</v>
          </cell>
        </row>
        <row r="131">
          <cell r="B131" t="str">
            <v>Liquified Petroleum Gases</v>
          </cell>
          <cell r="C131" t="str">
            <v>liquidUnits</v>
          </cell>
          <cell r="E131" t="str">
            <v>twentyeight</v>
          </cell>
        </row>
        <row r="132">
          <cell r="B132" t="str">
            <v>Naphtha</v>
          </cell>
          <cell r="C132" t="str">
            <v>liquidUnits</v>
          </cell>
          <cell r="E132" t="str">
            <v>twentynine</v>
          </cell>
        </row>
        <row r="133">
          <cell r="B133" t="str">
            <v>Lubricants</v>
          </cell>
          <cell r="C133" t="str">
            <v>liquidUnits</v>
          </cell>
          <cell r="E133" t="str">
            <v>thirty</v>
          </cell>
        </row>
        <row r="134">
          <cell r="B134" t="str">
            <v>Ethane</v>
          </cell>
          <cell r="C134" t="str">
            <v>gasUnits</v>
          </cell>
          <cell r="D134" t="str">
            <v>list of gaseous fuels = 'gas'</v>
          </cell>
          <cell r="E134" t="str">
            <v>thirtyone</v>
          </cell>
        </row>
        <row r="135">
          <cell r="B135" t="str">
            <v>Natural gas</v>
          </cell>
          <cell r="C135" t="str">
            <v>gasUnits</v>
          </cell>
          <cell r="E135" t="str">
            <v>thirtytwo</v>
          </cell>
        </row>
        <row r="136">
          <cell r="B136" t="str">
            <v>Landfill gas</v>
          </cell>
          <cell r="C136" t="str">
            <v>gasUnits</v>
          </cell>
          <cell r="E136" t="str">
            <v>thirtythree</v>
          </cell>
        </row>
        <row r="137">
          <cell r="B137" t="str">
            <v>Orimulsion</v>
          </cell>
          <cell r="E137" t="str">
            <v>thirtyfour</v>
          </cell>
        </row>
        <row r="138">
          <cell r="B138" t="str">
            <v>Natural Gas Liquids</v>
          </cell>
          <cell r="E138" t="str">
            <v>thirtyfive</v>
          </cell>
        </row>
        <row r="139">
          <cell r="B139" t="str">
            <v>Jet gasoline</v>
          </cell>
          <cell r="E139" t="str">
            <v>thirtysix</v>
          </cell>
        </row>
        <row r="140">
          <cell r="B140" t="str">
            <v>Refinery feedstocks</v>
          </cell>
          <cell r="E140" t="str">
            <v>thirtyseven</v>
          </cell>
        </row>
        <row r="141">
          <cell r="B141" t="str">
            <v>Refinery gas</v>
          </cell>
          <cell r="E141" t="str">
            <v>thirtyeight</v>
          </cell>
        </row>
        <row r="142">
          <cell r="B142" t="str">
            <v>White Spirit/SBP</v>
          </cell>
          <cell r="E142" t="str">
            <v>thirtynine</v>
          </cell>
        </row>
        <row r="143">
          <cell r="B143" t="str">
            <v>Oil shale and tar sands</v>
          </cell>
          <cell r="E143" t="str">
            <v>forty</v>
          </cell>
        </row>
        <row r="144">
          <cell r="B144" t="str">
            <v>Gas works gas</v>
          </cell>
          <cell r="E144" t="str">
            <v>fortyone</v>
          </cell>
        </row>
        <row r="145">
          <cell r="B145" t="str">
            <v>Coke oven gas</v>
          </cell>
          <cell r="E145" t="str">
            <v>fortytwo</v>
          </cell>
        </row>
        <row r="146">
          <cell r="B146" t="str">
            <v>Blast furnace gas</v>
          </cell>
          <cell r="E146" t="str">
            <v>fortythree</v>
          </cell>
        </row>
        <row r="147">
          <cell r="B147" t="str">
            <v>Oxygen steel furnace gas</v>
          </cell>
          <cell r="E147" t="str">
            <v>fortyfour</v>
          </cell>
        </row>
        <row r="148">
          <cell r="B148" t="str">
            <v>Sulphite lyes (Black liqour)</v>
          </cell>
          <cell r="E148" t="str">
            <v>fortyfive</v>
          </cell>
        </row>
        <row r="149">
          <cell r="B149" t="str">
            <v>Biogasoline</v>
          </cell>
          <cell r="E149" t="str">
            <v>fortysix</v>
          </cell>
        </row>
        <row r="150">
          <cell r="B150" t="str">
            <v>Biodiesels</v>
          </cell>
          <cell r="E150" t="str">
            <v>fortyseven</v>
          </cell>
        </row>
        <row r="151">
          <cell r="B151" t="str">
            <v>Other liquid biofuels</v>
          </cell>
          <cell r="E151" t="str">
            <v>fortyeight</v>
          </cell>
        </row>
        <row r="152">
          <cell r="B152" t="str">
            <v>Sludge gas</v>
          </cell>
          <cell r="E152" t="str">
            <v>fortynine</v>
          </cell>
        </row>
        <row r="153">
          <cell r="B153" t="str">
            <v>Other biogas</v>
          </cell>
          <cell r="E153" t="str">
            <v>fifty</v>
          </cell>
        </row>
        <row r="154">
          <cell r="B154">
            <v>0</v>
          </cell>
          <cell r="E154" t="str">
            <v>fiftyone</v>
          </cell>
        </row>
        <row r="155">
          <cell r="B155">
            <v>1</v>
          </cell>
          <cell r="E155" t="str">
            <v>fiftytwo</v>
          </cell>
        </row>
        <row r="156">
          <cell r="B156">
            <v>2</v>
          </cell>
          <cell r="E156" t="str">
            <v>fiftythree</v>
          </cell>
        </row>
        <row r="157">
          <cell r="B157">
            <v>3</v>
          </cell>
          <cell r="E157" t="str">
            <v>fiftyfour</v>
          </cell>
        </row>
        <row r="193">
          <cell r="B193" t="str">
            <v>Solid fossil</v>
          </cell>
          <cell r="C193" t="str">
            <v>solidFossil</v>
          </cell>
        </row>
        <row r="194">
          <cell r="B194" t="str">
            <v>Liquid fossil</v>
          </cell>
          <cell r="C194" t="str">
            <v>liquidFossil</v>
          </cell>
        </row>
        <row r="195">
          <cell r="B195" t="str">
            <v>Gaseous fossil</v>
          </cell>
          <cell r="C195" t="str">
            <v>gaseousFossil</v>
          </cell>
        </row>
        <row r="196">
          <cell r="B196" t="str">
            <v>Biomass</v>
          </cell>
          <cell r="C196" t="str">
            <v>Biomass</v>
          </cell>
        </row>
        <row r="197">
          <cell r="B197" t="str">
            <v>My fuels</v>
          </cell>
          <cell r="C197" t="str">
            <v>myFuels</v>
          </cell>
        </row>
        <row r="203">
          <cell r="B203" t="str">
            <v>Anthracite</v>
          </cell>
          <cell r="C203">
            <v>1.0526315789473684</v>
          </cell>
        </row>
        <row r="204">
          <cell r="B204" t="str">
            <v>Bitumen</v>
          </cell>
          <cell r="C204">
            <v>1.0526315789473684</v>
          </cell>
        </row>
        <row r="205">
          <cell r="B205" t="str">
            <v>Brown coal briquettes</v>
          </cell>
          <cell r="C205">
            <v>1.05263157894737</v>
          </cell>
        </row>
        <row r="206">
          <cell r="B206" t="str">
            <v>Coal tar</v>
          </cell>
          <cell r="C206">
            <v>1.05263157894737</v>
          </cell>
        </row>
        <row r="207">
          <cell r="B207" t="str">
            <v>Coke oven coke</v>
          </cell>
          <cell r="C207">
            <v>1.05263157894737</v>
          </cell>
        </row>
        <row r="208">
          <cell r="B208" t="str">
            <v>Coking coal</v>
          </cell>
          <cell r="C208">
            <v>1.05263157894737</v>
          </cell>
        </row>
        <row r="209">
          <cell r="B209" t="str">
            <v>Gas coke</v>
          </cell>
          <cell r="C209">
            <v>1.05263157894737</v>
          </cell>
        </row>
        <row r="210">
          <cell r="B210" t="str">
            <v>Lignite</v>
          </cell>
          <cell r="C210">
            <v>1.05263157894737</v>
          </cell>
        </row>
        <row r="211">
          <cell r="B211" t="str">
            <v>Lignite coke</v>
          </cell>
          <cell r="C211">
            <v>1.05263157894737</v>
          </cell>
        </row>
        <row r="212">
          <cell r="B212" t="str">
            <v>Municipal waste (Non biomass fraction)</v>
          </cell>
          <cell r="C212">
            <v>1.05263157894737</v>
          </cell>
        </row>
        <row r="213">
          <cell r="B213" t="str">
            <v>Other bituminous coal</v>
          </cell>
          <cell r="C213">
            <v>1.05263157894737</v>
          </cell>
        </row>
        <row r="214">
          <cell r="B214" t="str">
            <v>Paraffin waxes</v>
          </cell>
          <cell r="C214">
            <v>1.05263157894737</v>
          </cell>
        </row>
        <row r="215">
          <cell r="B215" t="str">
            <v>Patent fuel</v>
          </cell>
          <cell r="C215">
            <v>1.05263157894737</v>
          </cell>
        </row>
        <row r="216">
          <cell r="B216" t="str">
            <v>Petroleum coke</v>
          </cell>
          <cell r="C216">
            <v>1.05263157894737</v>
          </cell>
        </row>
        <row r="217">
          <cell r="B217" t="str">
            <v>Sub bituminous coal</v>
          </cell>
          <cell r="C217">
            <v>1.05263157894737</v>
          </cell>
        </row>
        <row r="218">
          <cell r="B218" t="str">
            <v>Municipal wastes (Biomass fraction)</v>
          </cell>
          <cell r="C218">
            <v>1.05263157894737</v>
          </cell>
        </row>
        <row r="219">
          <cell r="B219" t="str">
            <v>Other primary solid biomass fuels</v>
          </cell>
          <cell r="C219">
            <v>1.05263157894737</v>
          </cell>
        </row>
        <row r="220">
          <cell r="B220" t="str">
            <v>Peat</v>
          </cell>
          <cell r="C220">
            <v>1.05263157894737</v>
          </cell>
        </row>
        <row r="221">
          <cell r="B221" t="str">
            <v>Wood or Wood waste</v>
          </cell>
          <cell r="C221">
            <v>1.05263157894737</v>
          </cell>
        </row>
        <row r="222">
          <cell r="B222" t="str">
            <v>Charcoal</v>
          </cell>
          <cell r="C222">
            <v>1.05263157894737</v>
          </cell>
        </row>
        <row r="223">
          <cell r="B223" t="str">
            <v>Aviation gasoline</v>
          </cell>
          <cell r="C223">
            <v>1.05263157894737</v>
          </cell>
        </row>
        <row r="224">
          <cell r="B224" t="str">
            <v>Crude oil</v>
          </cell>
          <cell r="C224">
            <v>1.05263157894737</v>
          </cell>
        </row>
        <row r="225">
          <cell r="B225" t="str">
            <v>Gas/Diesel oil</v>
          </cell>
          <cell r="C225">
            <v>1.05263157894737</v>
          </cell>
        </row>
        <row r="226">
          <cell r="B226" t="str">
            <v>Jet gasoline</v>
          </cell>
          <cell r="C226">
            <v>1.05263157894737</v>
          </cell>
        </row>
        <row r="227">
          <cell r="B227" t="str">
            <v>Jet kerosene</v>
          </cell>
          <cell r="C227">
            <v>1.05263157894737</v>
          </cell>
        </row>
        <row r="228">
          <cell r="B228" t="str">
            <v>Lubricants</v>
          </cell>
          <cell r="C228">
            <v>1.05263157894737</v>
          </cell>
        </row>
        <row r="229">
          <cell r="B229" t="str">
            <v>Motor gasoline</v>
          </cell>
          <cell r="C229">
            <v>1.05263157894737</v>
          </cell>
        </row>
        <row r="230">
          <cell r="B230" t="str">
            <v>Naphtha</v>
          </cell>
          <cell r="C230">
            <v>1.05263157894737</v>
          </cell>
        </row>
        <row r="231">
          <cell r="B231" t="str">
            <v>Natural Gas Liquids</v>
          </cell>
          <cell r="C231">
            <v>1.05263157894737</v>
          </cell>
        </row>
        <row r="232">
          <cell r="B232" t="str">
            <v>Oil shale and tar sands</v>
          </cell>
          <cell r="C232">
            <v>1.05263157894737</v>
          </cell>
        </row>
        <row r="233">
          <cell r="B233" t="str">
            <v>Orimulsion</v>
          </cell>
          <cell r="C233">
            <v>1.05263157894737</v>
          </cell>
        </row>
        <row r="234">
          <cell r="B234" t="str">
            <v>Other kerosene</v>
          </cell>
          <cell r="C234">
            <v>1.05263157894737</v>
          </cell>
        </row>
        <row r="235">
          <cell r="B235" t="str">
            <v>Refinery feedstocks</v>
          </cell>
          <cell r="C235">
            <v>1.05263157894737</v>
          </cell>
        </row>
        <row r="236">
          <cell r="B236" t="str">
            <v>Residual fuel oil</v>
          </cell>
          <cell r="C236">
            <v>1.05263157894737</v>
          </cell>
        </row>
        <row r="237">
          <cell r="B237" t="str">
            <v>Shale oil</v>
          </cell>
          <cell r="C237">
            <v>1.05263157894737</v>
          </cell>
        </row>
        <row r="238">
          <cell r="B238" t="str">
            <v>Waste oils</v>
          </cell>
          <cell r="C238">
            <v>1.05263157894737</v>
          </cell>
        </row>
        <row r="239">
          <cell r="B239" t="str">
            <v>White Spirit/SBP</v>
          </cell>
          <cell r="C239">
            <v>1.05263157894737</v>
          </cell>
        </row>
        <row r="240">
          <cell r="B240" t="str">
            <v>Biodiesels</v>
          </cell>
          <cell r="C240">
            <v>1.05263157894737</v>
          </cell>
        </row>
        <row r="241">
          <cell r="B241" t="str">
            <v>Biogasoline</v>
          </cell>
          <cell r="C241">
            <v>1.05263157894737</v>
          </cell>
        </row>
        <row r="242">
          <cell r="B242" t="str">
            <v>Other liquid biofuels</v>
          </cell>
          <cell r="C242">
            <v>1.05263157894737</v>
          </cell>
        </row>
        <row r="243">
          <cell r="B243" t="str">
            <v>Sulphite lyes (Black liqour)</v>
          </cell>
          <cell r="C243">
            <v>1.05263157894737</v>
          </cell>
        </row>
        <row r="244">
          <cell r="B244" t="str">
            <v>Blast furnace gas</v>
          </cell>
          <cell r="C244">
            <v>1.1111111111111112</v>
          </cell>
        </row>
        <row r="245">
          <cell r="B245" t="str">
            <v>Coke oven gas</v>
          </cell>
          <cell r="C245">
            <v>1.1111111111111112</v>
          </cell>
        </row>
        <row r="246">
          <cell r="B246" t="str">
            <v>Ethane</v>
          </cell>
          <cell r="C246">
            <v>1.1111111111111112</v>
          </cell>
        </row>
        <row r="247">
          <cell r="B247" t="str">
            <v>Gas works gas</v>
          </cell>
          <cell r="C247">
            <v>1.1111111111111112</v>
          </cell>
        </row>
        <row r="248">
          <cell r="B248" t="str">
            <v>Liquified Petroleum Gases</v>
          </cell>
          <cell r="C248">
            <v>1.1111111111111112</v>
          </cell>
        </row>
        <row r="249">
          <cell r="B249" t="str">
            <v>Natural gas</v>
          </cell>
          <cell r="C249">
            <v>1.1111111111111112</v>
          </cell>
        </row>
        <row r="250">
          <cell r="B250" t="str">
            <v>Oxygen steel furnace gas</v>
          </cell>
          <cell r="C250">
            <v>1.1111111111111112</v>
          </cell>
        </row>
        <row r="251">
          <cell r="B251" t="str">
            <v>Refinery gas</v>
          </cell>
          <cell r="C251">
            <v>1.1111111111111112</v>
          </cell>
        </row>
        <row r="252">
          <cell r="B252" t="str">
            <v>Landfill gas</v>
          </cell>
          <cell r="C252">
            <v>1.1111111111111112</v>
          </cell>
        </row>
        <row r="253">
          <cell r="B253" t="str">
            <v>Other biogas</v>
          </cell>
          <cell r="C253">
            <v>1.1111111111111112</v>
          </cell>
        </row>
        <row r="254">
          <cell r="B254" t="str">
            <v>Sludge gas</v>
          </cell>
          <cell r="C254">
            <v>1.1111111111111112</v>
          </cell>
        </row>
        <row r="258">
          <cell r="B258" t="str">
            <v>1995 IPCC Second Assessment Report</v>
          </cell>
          <cell r="C258">
            <v>1</v>
          </cell>
          <cell r="D258">
            <v>21</v>
          </cell>
          <cell r="E258">
            <v>310</v>
          </cell>
        </row>
        <row r="259">
          <cell r="B259" t="str">
            <v>2001 IPCC Third Assessment Report</v>
          </cell>
          <cell r="C259">
            <v>2</v>
          </cell>
          <cell r="D259">
            <v>23</v>
          </cell>
          <cell r="E259">
            <v>296</v>
          </cell>
        </row>
        <row r="260">
          <cell r="B260" t="str">
            <v>2007 IPCC Fourth Assesment Report</v>
          </cell>
          <cell r="C260">
            <v>3</v>
          </cell>
          <cell r="D260">
            <v>25</v>
          </cell>
          <cell r="E260">
            <v>298</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gallon </v>
          </cell>
        </row>
        <row r="331">
          <cell r="C331" t="str">
            <v>litres (l)</v>
          </cell>
        </row>
        <row r="332">
          <cell r="C332" t="str">
            <v>foot3</v>
          </cell>
        </row>
        <row r="333">
          <cell r="C333" t="str">
            <v>metre3</v>
          </cell>
        </row>
        <row r="337">
          <cell r="B337" t="str">
            <v>Grams (g)</v>
          </cell>
          <cell r="C337">
            <v>1E-06</v>
          </cell>
        </row>
        <row r="338">
          <cell r="B338" t="str">
            <v>Kilograms (kg)</v>
          </cell>
          <cell r="C338">
            <v>0.001</v>
          </cell>
        </row>
        <row r="339">
          <cell r="B339" t="str">
            <v>Metric tonnes (t)</v>
          </cell>
          <cell r="C339">
            <v>1</v>
          </cell>
        </row>
        <row r="340">
          <cell r="B340" t="str">
            <v>Pounds (lb)</v>
          </cell>
          <cell r="C340">
            <v>0.0004535147392290249</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v>
          </cell>
        </row>
        <row r="354">
          <cell r="B354" t="str">
            <v>barrel (bbl)</v>
          </cell>
          <cell r="C354">
            <v>0.006290495061961375</v>
          </cell>
        </row>
        <row r="355">
          <cell r="B355" t="str">
            <v>gallon </v>
          </cell>
          <cell r="C355">
            <v>0.2642007926023778</v>
          </cell>
        </row>
        <row r="356">
          <cell r="B356" t="str">
            <v>litres (l)</v>
          </cell>
          <cell r="C356">
            <v>1</v>
          </cell>
        </row>
        <row r="357">
          <cell r="B357" t="str">
            <v>foot3</v>
          </cell>
          <cell r="C357">
            <v>35.31073446327684</v>
          </cell>
        </row>
        <row r="358">
          <cell r="B358" t="str">
            <v>metre3</v>
          </cell>
          <cell r="C358">
            <v>1</v>
          </cell>
        </row>
        <row r="362">
          <cell r="B362" t="str">
            <v>TJ</v>
          </cell>
          <cell r="C362" t="str">
            <v>fiftyone</v>
          </cell>
        </row>
        <row r="363">
          <cell r="B363" t="str">
            <v>GJ</v>
          </cell>
          <cell r="C363" t="str">
            <v>fiftyone</v>
          </cell>
        </row>
        <row r="364">
          <cell r="B364" t="str">
            <v>MJ</v>
          </cell>
          <cell r="C364" t="str">
            <v>fiftyone</v>
          </cell>
        </row>
        <row r="365">
          <cell r="B365" t="str">
            <v>kWh</v>
          </cell>
          <cell r="C365" t="str">
            <v>fiftyone</v>
          </cell>
        </row>
        <row r="366">
          <cell r="B366" t="str">
            <v>mmBtu</v>
          </cell>
          <cell r="C366" t="str">
            <v>fiftyone</v>
          </cell>
        </row>
        <row r="367">
          <cell r="B367" t="str">
            <v>Therm</v>
          </cell>
          <cell r="C367" t="str">
            <v>fiftyone</v>
          </cell>
        </row>
        <row r="368">
          <cell r="B368" t="str">
            <v>metric tonne (t)</v>
          </cell>
          <cell r="C368" t="str">
            <v>fiftytwo</v>
          </cell>
        </row>
        <row r="369">
          <cell r="B369" t="str">
            <v>pound (lb)</v>
          </cell>
          <cell r="C369" t="str">
            <v>fiftytwo</v>
          </cell>
        </row>
        <row r="370">
          <cell r="B370" t="str">
            <v>Kg</v>
          </cell>
          <cell r="C370" t="str">
            <v>fiftytwo</v>
          </cell>
        </row>
        <row r="371">
          <cell r="B371" t="str">
            <v>barrel (bbl)</v>
          </cell>
          <cell r="C371" t="str">
            <v>fiftythree</v>
          </cell>
        </row>
        <row r="372">
          <cell r="B372" t="str">
            <v>gallon </v>
          </cell>
          <cell r="C372" t="str">
            <v>fiftythree</v>
          </cell>
        </row>
        <row r="373">
          <cell r="B373" t="str">
            <v>litres (l)</v>
          </cell>
          <cell r="C373" t="str">
            <v>fiftythree</v>
          </cell>
        </row>
        <row r="374">
          <cell r="B374" t="str">
            <v>foot3</v>
          </cell>
          <cell r="C374" t="str">
            <v>fiftyfour</v>
          </cell>
        </row>
        <row r="375">
          <cell r="B375" t="str">
            <v>metre3</v>
          </cell>
          <cell r="C375" t="str">
            <v>fiftyfour</v>
          </cell>
        </row>
        <row r="379">
          <cell r="B379" t="str">
            <v>Kg</v>
          </cell>
          <cell r="C379" t="str">
            <v>metric tonne (t)</v>
          </cell>
          <cell r="D379">
            <v>1000</v>
          </cell>
          <cell r="E379">
            <v>0.001</v>
          </cell>
        </row>
        <row r="380">
          <cell r="B380" t="str">
            <v>metric tonne (t)</v>
          </cell>
          <cell r="C380" t="str">
            <v>metric tonne (t)</v>
          </cell>
          <cell r="D380">
            <v>1</v>
          </cell>
          <cell r="E380">
            <v>1</v>
          </cell>
        </row>
        <row r="381">
          <cell r="B381" t="str">
            <v>pound (lb)</v>
          </cell>
          <cell r="C381" t="str">
            <v>metric tonne (t)</v>
          </cell>
          <cell r="D381">
            <v>2205</v>
          </cell>
          <cell r="E381">
            <v>0.00045351473922902497</v>
          </cell>
        </row>
        <row r="382">
          <cell r="B382" t="str">
            <v>TJ</v>
          </cell>
          <cell r="C382" t="str">
            <v>TJ</v>
          </cell>
          <cell r="D382">
            <v>1</v>
          </cell>
          <cell r="E382">
            <v>1</v>
          </cell>
        </row>
        <row r="383">
          <cell r="B383" t="str">
            <v>GJ</v>
          </cell>
          <cell r="C383" t="str">
            <v>TJ</v>
          </cell>
          <cell r="D383">
            <v>1000</v>
          </cell>
          <cell r="E383">
            <v>0.001</v>
          </cell>
        </row>
        <row r="384">
          <cell r="B384" t="str">
            <v>MJ</v>
          </cell>
          <cell r="C384" t="str">
            <v>TJ</v>
          </cell>
          <cell r="D384">
            <v>1000000</v>
          </cell>
          <cell r="E384">
            <v>1E-06</v>
          </cell>
        </row>
        <row r="385">
          <cell r="B385" t="str">
            <v>kWh</v>
          </cell>
          <cell r="C385" t="str">
            <v>TJ</v>
          </cell>
          <cell r="D385">
            <v>277800</v>
          </cell>
          <cell r="E385">
            <v>3.599712023038157E-06</v>
          </cell>
        </row>
        <row r="386">
          <cell r="B386" t="str">
            <v>mmBtu</v>
          </cell>
          <cell r="C386" t="str">
            <v>TJ</v>
          </cell>
          <cell r="D386">
            <v>947.8672985781991</v>
          </cell>
          <cell r="E386">
            <v>0.001055</v>
          </cell>
        </row>
        <row r="387">
          <cell r="B387" t="str">
            <v>Therm</v>
          </cell>
          <cell r="C387" t="str">
            <v>TJ</v>
          </cell>
          <cell r="D387">
            <v>9478.67298578199</v>
          </cell>
          <cell r="E387">
            <v>0.0001055</v>
          </cell>
        </row>
        <row r="388">
          <cell r="B388" t="str">
            <v>barrel (bbl)</v>
          </cell>
          <cell r="C388" t="str">
            <v>L</v>
          </cell>
          <cell r="D388">
            <v>0.006290495061961375</v>
          </cell>
          <cell r="E388">
            <v>158.97000000000003</v>
          </cell>
        </row>
        <row r="389">
          <cell r="B389" t="str">
            <v>gallon </v>
          </cell>
          <cell r="C389" t="str">
            <v>L</v>
          </cell>
          <cell r="D389">
            <v>0.2642007926023778</v>
          </cell>
          <cell r="E389">
            <v>3.7850000000000006</v>
          </cell>
        </row>
        <row r="390">
          <cell r="B390" t="str">
            <v>litres (l)</v>
          </cell>
          <cell r="C390" t="str">
            <v>L</v>
          </cell>
          <cell r="D390">
            <v>1</v>
          </cell>
          <cell r="E390">
            <v>1</v>
          </cell>
        </row>
        <row r="391">
          <cell r="B391" t="str">
            <v>foot3</v>
          </cell>
          <cell r="C391" t="str">
            <v>m3</v>
          </cell>
          <cell r="D391">
            <v>35.31073446327684</v>
          </cell>
          <cell r="E391">
            <v>0.028319999999999998</v>
          </cell>
        </row>
        <row r="392">
          <cell r="B392" t="str">
            <v>metre3</v>
          </cell>
          <cell r="C392" t="str">
            <v>m4</v>
          </cell>
          <cell r="D392">
            <v>1</v>
          </cell>
          <cell r="E392">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You have supplied an emission factor based on energy units (e.g., tonnes CO2 / kWh fuel). Please ensure that you have indicated the heating value basis of this factor. </v>
          </cell>
        </row>
        <row r="406">
          <cell r="B406" t="str">
            <v>Energy</v>
          </cell>
          <cell r="C406" t="str">
            <v>Fuel extraction or energy-producing industries. Examples include pulic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irectorio"/>
      <sheetName val="Encuestas Eficiencia"/>
      <sheetName val="N° Colaboradores"/>
      <sheetName val="Elegidos"/>
      <sheetName val="Todo"/>
      <sheetName val="faltantes"/>
      <sheetName val="EnerElec-Prov"/>
      <sheetName val="EnerElec-Lima"/>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irectorio"/>
      <sheetName val="Encuestas Eficiencia"/>
      <sheetName val="N° Colaboradores"/>
      <sheetName val="Elegidos"/>
      <sheetName val="Todo"/>
      <sheetName val="faltantes"/>
      <sheetName val="EnerElec-Prov"/>
      <sheetName val="EnerElec-Lima"/>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ersonal "/>
      <sheetName val="Tamaño muestral alumnos"/>
      <sheetName val="Tamaño muestral docentes"/>
      <sheetName val="Tamaño muestral administrativo"/>
      <sheetName val="CC Vehiculos propios"/>
      <sheetName val="CC en Villa deportiva"/>
      <sheetName val="Aire Acondicionado"/>
      <sheetName val="Fertilizantes Jardines"/>
      <sheetName val="C. Energia Electrica"/>
      <sheetName val="Transporte casa-Trabajo"/>
      <sheetName val="Viajes aéreos"/>
      <sheetName val="Viajes terrestres"/>
      <sheetName val="Uso de Papel Admi. y alumnos"/>
      <sheetName val="papel Xerox"/>
      <sheetName val="Papel de publicaciones"/>
      <sheetName val="Generacion de Residuos"/>
      <sheetName val="Courier-Mensajeria(Reg.)"/>
      <sheetName val="Courier-Mensajeria(Nac)"/>
      <sheetName val="Courier-Mensajeria(Inter.)"/>
      <sheetName val=" Transp. Residuos solidos"/>
      <sheetName val="Mov. de Taxi"/>
      <sheetName val="Transporte Insumos"/>
      <sheetName val="Translado de Materiales"/>
      <sheetName val="Translado de agua de mesa"/>
      <sheetName val="agua"/>
      <sheetName val="combustible jardineria"/>
      <sheetName val="C.C. de cafeteria"/>
      <sheetName val="Resumen por Alcances"/>
      <sheetName val="Resumen por unidades"/>
      <sheetName val="Ton CO2 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ersonal "/>
      <sheetName val="Tamaño muestral alumnos"/>
      <sheetName val="Tamaño muestral docentes"/>
      <sheetName val="Tamaño muestral administrativo"/>
      <sheetName val="CC Vehiculos propios"/>
      <sheetName val="CC en Villa deportiva"/>
      <sheetName val="Aire Acondicionado"/>
      <sheetName val="Fertilizantes Jardines"/>
      <sheetName val="C. Energia Electrica"/>
      <sheetName val="Transporte casa-Trabajo"/>
      <sheetName val="Viajes aéreos"/>
      <sheetName val="Viajes terrestres"/>
      <sheetName val="Uso de Papel Admi. y alumnos"/>
      <sheetName val="papel Xerox"/>
      <sheetName val="Papel de publicaciones"/>
      <sheetName val="Generacion de Residuos"/>
      <sheetName val="Courier-Mensajeria(Reg.)"/>
      <sheetName val="Courier-Mensajeria(Nac)"/>
      <sheetName val="Courier-Mensajeria(Inter.)"/>
      <sheetName val=" Transp. Residuos solidos"/>
      <sheetName val="Mov. de Taxi"/>
      <sheetName val="Transporte Insumos"/>
      <sheetName val="Translado de Materiales"/>
      <sheetName val="Translado de agua de mesa"/>
      <sheetName val="agua"/>
      <sheetName val="combustible jardineria"/>
      <sheetName val="C.C. de cafeteria"/>
      <sheetName val="Resumen por Alcances"/>
      <sheetName val="Resumen por unidades"/>
      <sheetName val="Ton CO2 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ersonal "/>
      <sheetName val="Tamaño muestral alumnos"/>
      <sheetName val="Tamaño muestral docentes"/>
      <sheetName val="Tamaño muestral administrativo"/>
      <sheetName val="CC Vehiculos propios"/>
      <sheetName val="CC en Villa deportiva"/>
      <sheetName val="Aire Acondicionado"/>
      <sheetName val="Fertilizantes Jardines"/>
      <sheetName val="C. Energia Electrica"/>
      <sheetName val="Transporte casa-Trabajo"/>
      <sheetName val="Viajes aéreos"/>
      <sheetName val="Viajes terrestres"/>
      <sheetName val="Uso de Papel Admi. y alumnos"/>
      <sheetName val="papel Xerox"/>
      <sheetName val="Papel de publicaciones"/>
      <sheetName val="Generacion de Residuos"/>
      <sheetName val="Courier-Mensajeria(Reg.)"/>
      <sheetName val="Courier-Mensajeria(Nac)"/>
      <sheetName val="Courier-Mensajeria(Inter.)"/>
      <sheetName val=" Transp. Residuos solidos"/>
      <sheetName val="Mov. de Taxi"/>
      <sheetName val="Transporte Insumos"/>
      <sheetName val="Translado de Materiales"/>
      <sheetName val="Translado de agua de mesa"/>
      <sheetName val="agua"/>
      <sheetName val="combustible jardineria"/>
      <sheetName val="C.C. de cafeteria"/>
      <sheetName val="Resumen por Alcances"/>
      <sheetName val="Resumen por unidades"/>
      <sheetName val="Ton CO2 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ersonal "/>
      <sheetName val="Tamaño muestral alumnos"/>
      <sheetName val="Tamaño muestral docentes"/>
      <sheetName val="Tamaño muestral administrativo"/>
      <sheetName val="CC Vehiculos propios"/>
      <sheetName val="CC en Villa deportiva"/>
      <sheetName val="Aire Acondicionado"/>
      <sheetName val="Fertilizantes Jardines"/>
      <sheetName val="C. Energia Electrica"/>
      <sheetName val="Transporte casa-Trabajo"/>
      <sheetName val="Viajes aéreos"/>
      <sheetName val="Viajes terrestres"/>
      <sheetName val="Uso de Papel Admi. y alumnos"/>
      <sheetName val="papel Xerox"/>
      <sheetName val="Papel de publicaciones"/>
      <sheetName val="Generacion de Residuos"/>
      <sheetName val="Courier-Mensajeria(Reg.)"/>
      <sheetName val="Courier-Mensajeria(Nac)"/>
      <sheetName val="Courier-Mensajeria(Inter.)"/>
      <sheetName val=" Transp. Residuos solidos"/>
      <sheetName val="Mov. de Taxi"/>
      <sheetName val="Transporte Insumos"/>
      <sheetName val="Translado de Materiales"/>
      <sheetName val="Translado de agua de mesa"/>
      <sheetName val="agua"/>
      <sheetName val="combustible jardineria"/>
      <sheetName val="C.C. de cafeteria"/>
      <sheetName val="Resumen por Alcances"/>
      <sheetName val="Resumen por unidades"/>
      <sheetName val="Ton CO2 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ersonal "/>
      <sheetName val="Tamaño muestral alumnos"/>
      <sheetName val="Tamaño muestral docentes"/>
      <sheetName val="Tamaño muestral administrativo"/>
      <sheetName val="CC Vehiculos propios"/>
      <sheetName val="CC en Villa deportiva"/>
      <sheetName val="Aire Acondicionado"/>
      <sheetName val="Fertilizantes Jardines"/>
      <sheetName val="C. Energia Electrica"/>
      <sheetName val="Transporte casa-Trabajo"/>
      <sheetName val="Viajes aéreos"/>
      <sheetName val="Viajes terrestres"/>
      <sheetName val="Uso de Papel Admi. y alumnos"/>
      <sheetName val="papel Xerox"/>
      <sheetName val="Papel de publicaciones"/>
      <sheetName val="Generacion de Residuos"/>
      <sheetName val="Courier-Mensajeria(Reg.)"/>
      <sheetName val="Courier-Mensajeria(Nac)"/>
      <sheetName val="Courier-Mensajeria(Inter.)"/>
      <sheetName val=" Transp. Residuos solidos"/>
      <sheetName val="Mov. de Taxi"/>
      <sheetName val="Transporte Insumos"/>
      <sheetName val="Translado de Materiales"/>
      <sheetName val="Translado de agua de mesa"/>
      <sheetName val="agua"/>
      <sheetName val="combustible jardineria"/>
      <sheetName val="C.C. de cafeteria"/>
      <sheetName val="Resumen por Alcances"/>
      <sheetName val="Resumen por unidades"/>
      <sheetName val="Ton CO2 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ersonal "/>
      <sheetName val="Tamaño muestral alumnos"/>
      <sheetName val="Tamaño muestral docentes"/>
      <sheetName val="Tamaño muestral administrativo"/>
      <sheetName val="CC Vehiculos propios"/>
      <sheetName val="CC en Villa deportiva"/>
      <sheetName val="Aire Acondicionado"/>
      <sheetName val="Fertilizantes Jardines"/>
      <sheetName val="C. Energia Electrica"/>
      <sheetName val="Transporte casa-Trabajo"/>
      <sheetName val="Viajes aéreos"/>
      <sheetName val="Viajes terrestres"/>
      <sheetName val="Uso de Papel Admi. y alumnos"/>
      <sheetName val="papel Xerox"/>
      <sheetName val="Papel de publicaciones"/>
      <sheetName val="Generacion de Residuos"/>
      <sheetName val="Courier-Mensajeria(Reg.)"/>
      <sheetName val="Courier-Mensajeria(Nac)"/>
      <sheetName val="Courier-Mensajeria(Inter.)"/>
      <sheetName val=" Transp. Residuos solidos"/>
      <sheetName val="Mov. de Taxi"/>
      <sheetName val="Transporte Insumos"/>
      <sheetName val="Translado de Materiales"/>
      <sheetName val="Translado de agua de mesa"/>
      <sheetName val="agua"/>
      <sheetName val="combustible jardineria"/>
      <sheetName val="C.C. de cafeteria"/>
      <sheetName val="Resumen por Alcances"/>
      <sheetName val="Resumen por unidades"/>
      <sheetName val="Ton CO2 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P1" t="str">
            <v>CEMENTO</v>
          </cell>
        </row>
        <row r="2">
          <cell r="L2" t="str">
            <v>Litros</v>
          </cell>
          <cell r="P2" t="str">
            <v>CONCRETO</v>
          </cell>
        </row>
        <row r="3">
          <cell r="L3" t="str">
            <v>m³</v>
          </cell>
        </row>
        <row r="4">
          <cell r="L4" t="str">
            <v>ton</v>
          </cell>
        </row>
        <row r="5">
          <cell r="L5" t="str">
            <v>kg</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P1" t="str">
            <v>CEMENTO</v>
          </cell>
        </row>
        <row r="2">
          <cell r="L2" t="str">
            <v>Litros</v>
          </cell>
          <cell r="P2" t="str">
            <v>CONCRETO</v>
          </cell>
        </row>
        <row r="3">
          <cell r="L3" t="str">
            <v>m³</v>
          </cell>
        </row>
        <row r="4">
          <cell r="L4" t="str">
            <v>ton</v>
          </cell>
        </row>
        <row r="5">
          <cell r="L5" t="str">
            <v>kg</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row r="9">
          <cell r="E9" t="str">
            <v>Manufacturing</v>
          </cell>
          <cell r="F9" t="str">
            <v>Tier3Manufacturing</v>
          </cell>
        </row>
        <row r="10">
          <cell r="E10" t="str">
            <v>Construction</v>
          </cell>
        </row>
        <row r="11">
          <cell r="E11" t="str">
            <v>Commercial</v>
          </cell>
        </row>
        <row r="12">
          <cell r="E12" t="str">
            <v>Institutional</v>
          </cell>
        </row>
        <row r="13">
          <cell r="E13" t="str">
            <v>Residential</v>
          </cell>
        </row>
        <row r="14">
          <cell r="E14" t="str">
            <v>Agriculture</v>
          </cell>
        </row>
        <row r="15">
          <cell r="E15" t="str">
            <v>Forestry</v>
          </cell>
        </row>
        <row r="16">
          <cell r="E16" t="str">
            <v>Fisheries</v>
          </cell>
        </row>
      </sheetData>
      <sheetData sheetId="5"/>
      <sheetData sheetId="6">
        <row r="7">
          <cell r="C7" t="str">
            <v>Crude oil</v>
          </cell>
          <cell r="D7">
            <v>1</v>
          </cell>
          <cell r="E7">
            <v>73300</v>
          </cell>
          <cell r="F7">
            <v>42.3</v>
          </cell>
          <cell r="G7" t="str">
            <v>Y</v>
          </cell>
        </row>
        <row r="8">
          <cell r="C8" t="str">
            <v>Orimulsion</v>
          </cell>
          <cell r="D8">
            <v>1</v>
          </cell>
          <cell r="E8">
            <v>77000</v>
          </cell>
          <cell r="F8">
            <v>27.5</v>
          </cell>
          <cell r="G8" t="str">
            <v>N</v>
          </cell>
        </row>
        <row r="9">
          <cell r="C9" t="str">
            <v>Natural Gas Liquids</v>
          </cell>
          <cell r="D9">
            <v>1</v>
          </cell>
          <cell r="E9">
            <v>64200</v>
          </cell>
          <cell r="F9">
            <v>44.2</v>
          </cell>
          <cell r="G9" t="str">
            <v>N</v>
          </cell>
        </row>
        <row r="10">
          <cell r="C10" t="str">
            <v>Motor gasoline</v>
          </cell>
          <cell r="D10">
            <v>1</v>
          </cell>
          <cell r="E10">
            <v>69300</v>
          </cell>
          <cell r="F10">
            <v>44.3</v>
          </cell>
          <cell r="G10" t="str">
            <v>Y</v>
          </cell>
        </row>
        <row r="11">
          <cell r="C11" t="str">
            <v>Aviation gasoline</v>
          </cell>
          <cell r="D11">
            <v>1</v>
          </cell>
          <cell r="E11">
            <v>70000</v>
          </cell>
          <cell r="F11">
            <v>44.3</v>
          </cell>
          <cell r="G11" t="str">
            <v>Y</v>
          </cell>
        </row>
        <row r="12">
          <cell r="C12" t="str">
            <v>Jet gasoline</v>
          </cell>
          <cell r="D12">
            <v>1</v>
          </cell>
          <cell r="E12">
            <v>70000</v>
          </cell>
          <cell r="F12">
            <v>44.3</v>
          </cell>
          <cell r="G12" t="str">
            <v>N</v>
          </cell>
        </row>
        <row r="13">
          <cell r="C13" t="str">
            <v>Jet kerosene</v>
          </cell>
          <cell r="D13">
            <v>1</v>
          </cell>
          <cell r="E13">
            <v>71500</v>
          </cell>
          <cell r="F13">
            <v>44.1</v>
          </cell>
          <cell r="G13" t="str">
            <v>Y</v>
          </cell>
        </row>
        <row r="14">
          <cell r="C14" t="str">
            <v>Other kerosene</v>
          </cell>
          <cell r="D14">
            <v>1</v>
          </cell>
          <cell r="E14">
            <v>71900</v>
          </cell>
          <cell r="F14">
            <v>43.8</v>
          </cell>
          <cell r="G14" t="str">
            <v>Y</v>
          </cell>
        </row>
        <row r="15">
          <cell r="C15" t="str">
            <v>Shale oil</v>
          </cell>
          <cell r="D15">
            <v>1</v>
          </cell>
          <cell r="E15">
            <v>73300</v>
          </cell>
          <cell r="F15">
            <v>38.1</v>
          </cell>
          <cell r="G15" t="str">
            <v>Y</v>
          </cell>
        </row>
        <row r="16">
          <cell r="C16" t="str">
            <v>Gas/Diesel oil</v>
          </cell>
          <cell r="D16">
            <v>1</v>
          </cell>
          <cell r="E16">
            <v>74100</v>
          </cell>
          <cell r="F16">
            <v>43</v>
          </cell>
          <cell r="G16" t="str">
            <v>Y</v>
          </cell>
        </row>
        <row r="17">
          <cell r="C17" t="str">
            <v>Residual fuel oil</v>
          </cell>
          <cell r="D17">
            <v>1</v>
          </cell>
          <cell r="E17">
            <v>77400</v>
          </cell>
          <cell r="F17">
            <v>40.4</v>
          </cell>
          <cell r="G17" t="str">
            <v>Y</v>
          </cell>
        </row>
        <row r="18">
          <cell r="C18" t="str">
            <v>Liquified Petroleum Gases</v>
          </cell>
          <cell r="D18">
            <v>1</v>
          </cell>
          <cell r="E18">
            <v>63100</v>
          </cell>
          <cell r="F18">
            <v>47.3</v>
          </cell>
          <cell r="G18" t="str">
            <v>Y</v>
          </cell>
        </row>
        <row r="19">
          <cell r="C19" t="str">
            <v>Ethane</v>
          </cell>
          <cell r="D19">
            <v>1</v>
          </cell>
          <cell r="E19">
            <v>61600</v>
          </cell>
          <cell r="F19">
            <v>46.4</v>
          </cell>
          <cell r="G19" t="str">
            <v>Y</v>
          </cell>
        </row>
        <row r="20">
          <cell r="C20" t="str">
            <v>Naphtha</v>
          </cell>
          <cell r="D20">
            <v>1</v>
          </cell>
          <cell r="E20">
            <v>73300</v>
          </cell>
          <cell r="F20">
            <v>44.5</v>
          </cell>
          <cell r="G20" t="str">
            <v>Y</v>
          </cell>
        </row>
        <row r="21">
          <cell r="C21" t="str">
            <v>Bitumen</v>
          </cell>
          <cell r="D21">
            <v>1</v>
          </cell>
          <cell r="E21">
            <v>80700</v>
          </cell>
          <cell r="F21">
            <v>40.2</v>
          </cell>
          <cell r="G21" t="str">
            <v>N</v>
          </cell>
        </row>
        <row r="22">
          <cell r="C22" t="str">
            <v>Lubricants</v>
          </cell>
          <cell r="D22">
            <v>1</v>
          </cell>
          <cell r="E22">
            <v>73300</v>
          </cell>
          <cell r="F22">
            <v>40.2</v>
          </cell>
          <cell r="G22" t="str">
            <v>Y</v>
          </cell>
        </row>
        <row r="23">
          <cell r="C23" t="str">
            <v>Petroleum coke</v>
          </cell>
          <cell r="D23">
            <v>1</v>
          </cell>
          <cell r="E23">
            <v>97500</v>
          </cell>
          <cell r="F23">
            <v>32.5</v>
          </cell>
          <cell r="G23" t="str">
            <v>N</v>
          </cell>
        </row>
        <row r="24">
          <cell r="C24" t="str">
            <v>Refinery feedstocks</v>
          </cell>
          <cell r="D24">
            <v>1</v>
          </cell>
          <cell r="E24">
            <v>73300</v>
          </cell>
          <cell r="F24">
            <v>43</v>
          </cell>
          <cell r="G24" t="str">
            <v>N</v>
          </cell>
        </row>
        <row r="25">
          <cell r="C25" t="str">
            <v>Refinery gas</v>
          </cell>
          <cell r="D25">
            <v>1</v>
          </cell>
          <cell r="E25">
            <v>57600</v>
          </cell>
          <cell r="F25">
            <v>49.5</v>
          </cell>
          <cell r="G25" t="str">
            <v>N</v>
          </cell>
        </row>
        <row r="26">
          <cell r="C26" t="str">
            <v>Paraffin waxes</v>
          </cell>
          <cell r="D26">
            <v>1</v>
          </cell>
          <cell r="E26">
            <v>73300</v>
          </cell>
          <cell r="F26">
            <v>40.2</v>
          </cell>
          <cell r="G26" t="str">
            <v>N</v>
          </cell>
        </row>
        <row r="27">
          <cell r="C27" t="str">
            <v>White Spirit/SBP</v>
          </cell>
          <cell r="D27">
            <v>1</v>
          </cell>
          <cell r="E27">
            <v>73300</v>
          </cell>
          <cell r="F27">
            <v>40.2</v>
          </cell>
          <cell r="G27" t="str">
            <v>N</v>
          </cell>
        </row>
        <row r="28">
          <cell r="C28" t="str">
            <v>Other petroleum products</v>
          </cell>
          <cell r="D28">
            <v>1</v>
          </cell>
          <cell r="E28">
            <v>73300</v>
          </cell>
          <cell r="F28">
            <v>40.2</v>
          </cell>
          <cell r="G28" t="str">
            <v>N</v>
          </cell>
        </row>
        <row r="29">
          <cell r="C29" t="str">
            <v>Anthracite</v>
          </cell>
          <cell r="D29">
            <v>1</v>
          </cell>
          <cell r="E29">
            <v>98300</v>
          </cell>
          <cell r="F29">
            <v>26.7</v>
          </cell>
          <cell r="G29" t="str">
            <v>Y</v>
          </cell>
        </row>
        <row r="30">
          <cell r="C30" t="str">
            <v>Coking coal</v>
          </cell>
          <cell r="D30">
            <v>1</v>
          </cell>
          <cell r="E30">
            <v>94600</v>
          </cell>
          <cell r="F30">
            <v>28.2</v>
          </cell>
          <cell r="G30" t="str">
            <v>Y</v>
          </cell>
        </row>
        <row r="31">
          <cell r="C31" t="str">
            <v>Other bituminous coal</v>
          </cell>
          <cell r="D31">
            <v>1</v>
          </cell>
          <cell r="E31">
            <v>94600</v>
          </cell>
          <cell r="F31">
            <v>25.8</v>
          </cell>
          <cell r="G31" t="str">
            <v>Y</v>
          </cell>
        </row>
        <row r="32">
          <cell r="C32" t="str">
            <v>Sub bituminous coal</v>
          </cell>
          <cell r="D32">
            <v>1</v>
          </cell>
          <cell r="E32">
            <v>96100</v>
          </cell>
          <cell r="F32">
            <v>18.9</v>
          </cell>
          <cell r="G32" t="str">
            <v>Y</v>
          </cell>
        </row>
        <row r="33">
          <cell r="C33" t="str">
            <v>Lignite</v>
          </cell>
          <cell r="D33">
            <v>1</v>
          </cell>
          <cell r="E33">
            <v>101000</v>
          </cell>
          <cell r="F33">
            <v>11.9</v>
          </cell>
          <cell r="G33" t="str">
            <v>Y</v>
          </cell>
        </row>
        <row r="34">
          <cell r="C34" t="str">
            <v>Oil shale and tar sands</v>
          </cell>
          <cell r="D34">
            <v>1</v>
          </cell>
          <cell r="E34">
            <v>107000</v>
          </cell>
          <cell r="F34">
            <v>8.9</v>
          </cell>
          <cell r="G34" t="str">
            <v>N</v>
          </cell>
        </row>
        <row r="35">
          <cell r="C35" t="str">
            <v>Brown coal briquettes</v>
          </cell>
          <cell r="D35">
            <v>1</v>
          </cell>
          <cell r="E35">
            <v>97500</v>
          </cell>
          <cell r="F35">
            <v>20.7</v>
          </cell>
          <cell r="G35" t="str">
            <v>Y</v>
          </cell>
        </row>
        <row r="36">
          <cell r="C36" t="str">
            <v>Patent fuel</v>
          </cell>
          <cell r="D36">
            <v>1</v>
          </cell>
          <cell r="E36">
            <v>97500</v>
          </cell>
          <cell r="F36">
            <v>20.7</v>
          </cell>
          <cell r="G36" t="str">
            <v>Y</v>
          </cell>
        </row>
        <row r="37">
          <cell r="C37" t="str">
            <v>Coke oven coke</v>
          </cell>
          <cell r="D37">
            <v>1</v>
          </cell>
          <cell r="E37">
            <v>107000</v>
          </cell>
          <cell r="F37">
            <v>28.2</v>
          </cell>
          <cell r="G37" t="str">
            <v>Y</v>
          </cell>
        </row>
        <row r="38">
          <cell r="C38" t="str">
            <v>Lignite coke</v>
          </cell>
          <cell r="D38">
            <v>1</v>
          </cell>
          <cell r="E38">
            <v>107000</v>
          </cell>
          <cell r="F38">
            <v>28.2</v>
          </cell>
          <cell r="G38" t="str">
            <v>Y</v>
          </cell>
        </row>
        <row r="39">
          <cell r="C39" t="str">
            <v>Gas coke</v>
          </cell>
          <cell r="D39">
            <v>1</v>
          </cell>
          <cell r="E39">
            <v>107000</v>
          </cell>
          <cell r="F39">
            <v>28.2</v>
          </cell>
          <cell r="G39" t="str">
            <v>N</v>
          </cell>
        </row>
        <row r="40">
          <cell r="C40" t="str">
            <v>Coal tar</v>
          </cell>
          <cell r="D40">
            <v>1</v>
          </cell>
          <cell r="E40">
            <v>80700</v>
          </cell>
          <cell r="F40">
            <v>28</v>
          </cell>
          <cell r="G40" t="str">
            <v>N</v>
          </cell>
        </row>
        <row r="41">
          <cell r="C41" t="str">
            <v>Gas works gas</v>
          </cell>
          <cell r="D41">
            <v>1</v>
          </cell>
          <cell r="E41">
            <v>44400</v>
          </cell>
          <cell r="F41">
            <v>38.7</v>
          </cell>
          <cell r="G41" t="str">
            <v>N</v>
          </cell>
        </row>
        <row r="42">
          <cell r="C42" t="str">
            <v>Coke oven gas</v>
          </cell>
          <cell r="D42">
            <v>1</v>
          </cell>
          <cell r="E42">
            <v>44400</v>
          </cell>
          <cell r="F42">
            <v>38.7</v>
          </cell>
          <cell r="G42" t="str">
            <v>N</v>
          </cell>
        </row>
        <row r="43">
          <cell r="C43" t="str">
            <v>Blast furnace gas</v>
          </cell>
          <cell r="D43">
            <v>1</v>
          </cell>
          <cell r="E43">
            <v>260000</v>
          </cell>
          <cell r="F43">
            <v>2.47</v>
          </cell>
          <cell r="G43" t="str">
            <v>N</v>
          </cell>
        </row>
        <row r="44">
          <cell r="C44" t="str">
            <v>Oxygen steel furnace gas</v>
          </cell>
          <cell r="D44">
            <v>1</v>
          </cell>
          <cell r="E44">
            <v>182000</v>
          </cell>
          <cell r="F44">
            <v>7.06</v>
          </cell>
          <cell r="G44" t="str">
            <v>N</v>
          </cell>
        </row>
        <row r="45">
          <cell r="C45" t="str">
            <v>Natural gas</v>
          </cell>
          <cell r="D45">
            <v>1</v>
          </cell>
          <cell r="E45">
            <v>56100</v>
          </cell>
          <cell r="F45">
            <v>48</v>
          </cell>
          <cell r="G45" t="str">
            <v>Y</v>
          </cell>
        </row>
        <row r="46">
          <cell r="C46" t="str">
            <v>Municipal waste (Non biomass fraction)</v>
          </cell>
          <cell r="D46">
            <v>1</v>
          </cell>
          <cell r="E46">
            <v>91700</v>
          </cell>
          <cell r="F46">
            <v>10</v>
          </cell>
          <cell r="G46" t="str">
            <v>Y</v>
          </cell>
        </row>
        <row r="47">
          <cell r="C47" t="str">
            <v>Industrial wastes</v>
          </cell>
          <cell r="D47">
            <v>1</v>
          </cell>
          <cell r="E47">
            <v>143000</v>
          </cell>
          <cell r="F47" t="str">
            <v>NA</v>
          </cell>
          <cell r="G47" t="str">
            <v>N</v>
          </cell>
        </row>
        <row r="48">
          <cell r="C48" t="str">
            <v>Waste oils</v>
          </cell>
          <cell r="D48">
            <v>1</v>
          </cell>
          <cell r="E48">
            <v>73300</v>
          </cell>
          <cell r="F48">
            <v>40.2</v>
          </cell>
          <cell r="G48" t="str">
            <v>Y</v>
          </cell>
        </row>
        <row r="49">
          <cell r="C49" t="str">
            <v>Wood or Wood waste</v>
          </cell>
          <cell r="D49">
            <v>2</v>
          </cell>
          <cell r="E49">
            <v>112000</v>
          </cell>
          <cell r="F49">
            <v>15.6</v>
          </cell>
          <cell r="G49" t="str">
            <v>Y</v>
          </cell>
        </row>
        <row r="50">
          <cell r="C50" t="str">
            <v>Sulphite lyes (Black liqour)</v>
          </cell>
          <cell r="D50">
            <v>2</v>
          </cell>
          <cell r="E50">
            <v>95300</v>
          </cell>
          <cell r="F50">
            <v>11.8</v>
          </cell>
          <cell r="G50" t="str">
            <v>N</v>
          </cell>
        </row>
        <row r="51">
          <cell r="C51" t="str">
            <v>Other primary solid biomass fuels</v>
          </cell>
          <cell r="D51">
            <v>2</v>
          </cell>
          <cell r="E51">
            <v>100000</v>
          </cell>
          <cell r="F51">
            <v>11.6</v>
          </cell>
          <cell r="G51" t="str">
            <v>N</v>
          </cell>
        </row>
        <row r="52">
          <cell r="C52" t="str">
            <v>Charcoal</v>
          </cell>
          <cell r="D52">
            <v>2</v>
          </cell>
          <cell r="E52">
            <v>112000</v>
          </cell>
          <cell r="F52">
            <v>29.5</v>
          </cell>
          <cell r="G52" t="str">
            <v>Y</v>
          </cell>
        </row>
        <row r="53">
          <cell r="C53" t="str">
            <v>Biogasoline</v>
          </cell>
          <cell r="D53">
            <v>2</v>
          </cell>
          <cell r="E53">
            <v>70800</v>
          </cell>
          <cell r="F53">
            <v>27</v>
          </cell>
          <cell r="G53" t="str">
            <v>N</v>
          </cell>
        </row>
        <row r="54">
          <cell r="C54" t="str">
            <v>Biodiesels</v>
          </cell>
          <cell r="D54">
            <v>2</v>
          </cell>
          <cell r="E54">
            <v>70800</v>
          </cell>
          <cell r="F54">
            <v>27</v>
          </cell>
          <cell r="G54" t="str">
            <v>N</v>
          </cell>
        </row>
        <row r="55">
          <cell r="C55" t="str">
            <v>Other liquid biofuels</v>
          </cell>
          <cell r="D55">
            <v>2</v>
          </cell>
          <cell r="E55">
            <v>79600</v>
          </cell>
          <cell r="F55">
            <v>27.4</v>
          </cell>
          <cell r="G55" t="str">
            <v>N</v>
          </cell>
        </row>
        <row r="56">
          <cell r="C56" t="str">
            <v>Landfill gas</v>
          </cell>
          <cell r="D56">
            <v>2</v>
          </cell>
          <cell r="E56">
            <v>54600</v>
          </cell>
          <cell r="F56">
            <v>50.4</v>
          </cell>
          <cell r="G56" t="str">
            <v>Y</v>
          </cell>
        </row>
        <row r="57">
          <cell r="C57" t="str">
            <v>Sludge gas</v>
          </cell>
          <cell r="D57">
            <v>2</v>
          </cell>
          <cell r="E57">
            <v>54600</v>
          </cell>
          <cell r="F57">
            <v>50.4</v>
          </cell>
          <cell r="G57" t="str">
            <v>N</v>
          </cell>
        </row>
        <row r="58">
          <cell r="C58" t="str">
            <v>Other biogas</v>
          </cell>
          <cell r="D58">
            <v>2</v>
          </cell>
          <cell r="E58">
            <v>54600</v>
          </cell>
          <cell r="F58">
            <v>50.4</v>
          </cell>
          <cell r="G58" t="str">
            <v>N</v>
          </cell>
        </row>
        <row r="59">
          <cell r="C59" t="str">
            <v>Municipal wastes (Biomass fraction)</v>
          </cell>
          <cell r="D59">
            <v>2</v>
          </cell>
          <cell r="E59">
            <v>100000</v>
          </cell>
          <cell r="F59">
            <v>11.6</v>
          </cell>
          <cell r="G59" t="str">
            <v>Y</v>
          </cell>
        </row>
        <row r="60">
          <cell r="C60" t="str">
            <v>Peat</v>
          </cell>
          <cell r="D60">
            <v>2</v>
          </cell>
          <cell r="E60">
            <v>106000</v>
          </cell>
          <cell r="F60">
            <v>9.76</v>
          </cell>
          <cell r="G60" t="str">
            <v>N</v>
          </cell>
        </row>
        <row r="66">
          <cell r="C66" t="str">
            <v>TJ</v>
          </cell>
          <cell r="D66" t="str">
            <v>/1000</v>
          </cell>
          <cell r="E66">
            <v>0.001</v>
          </cell>
        </row>
        <row r="67">
          <cell r="C67" t="str">
            <v>GJ</v>
          </cell>
          <cell r="D67" t="str">
            <v>/1000000</v>
          </cell>
          <cell r="E67">
            <v>1E-06</v>
          </cell>
        </row>
        <row r="68">
          <cell r="C68" t="str">
            <v>MJ</v>
          </cell>
          <cell r="D68" t="str">
            <v>/1000000000</v>
          </cell>
          <cell r="E68">
            <v>1E-09</v>
          </cell>
        </row>
        <row r="69">
          <cell r="C69" t="str">
            <v>KWh</v>
          </cell>
          <cell r="D69" t="str">
            <v>/1000000000000*3600</v>
          </cell>
          <cell r="E69">
            <v>3.5997120230381567E-09</v>
          </cell>
        </row>
        <row r="70">
          <cell r="C70" t="str">
            <v>mmBtu</v>
          </cell>
          <cell r="D70" t="str">
            <v>(/1000000)/0.9478</v>
          </cell>
          <cell r="E70">
            <v>1.0551E-06</v>
          </cell>
        </row>
        <row r="71">
          <cell r="C71" t="str">
            <v>Therm</v>
          </cell>
          <cell r="D71" t="str">
            <v>((/1000000)/0.9478)/10</v>
          </cell>
          <cell r="E71">
            <v>1.0550749103186325E-07</v>
          </cell>
        </row>
        <row r="76">
          <cell r="C76" t="str">
            <v>metric tonne (t)</v>
          </cell>
          <cell r="E76">
            <v>1E-06</v>
          </cell>
        </row>
        <row r="77">
          <cell r="C77" t="str">
            <v>pound (lb)</v>
          </cell>
          <cell r="E77">
            <v>4.5351473922902485E-10</v>
          </cell>
        </row>
        <row r="78">
          <cell r="C78" t="str">
            <v>Kg</v>
          </cell>
          <cell r="E78">
            <v>9.999999999999999E-10</v>
          </cell>
        </row>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row r="235">
          <cell r="B235" t="str">
            <v>Crude oil</v>
          </cell>
          <cell r="C235">
            <v>0.002480472</v>
          </cell>
        </row>
        <row r="236">
          <cell r="B236" t="str">
            <v>Motor gasoline</v>
          </cell>
          <cell r="C236">
            <v>0.0022717925999999997</v>
          </cell>
        </row>
        <row r="237">
          <cell r="B237" t="str">
            <v>Aviation gasoline</v>
          </cell>
          <cell r="C237">
            <v>0.00220171</v>
          </cell>
        </row>
        <row r="238">
          <cell r="B238" t="str">
            <v>Jet kerosene</v>
          </cell>
          <cell r="C238">
            <v>0.0024909885</v>
          </cell>
        </row>
        <row r="239">
          <cell r="B239" t="str">
            <v>Other kerosene</v>
          </cell>
          <cell r="C239">
            <v>0.0025193760000000003</v>
          </cell>
        </row>
        <row r="240">
          <cell r="B240" t="str">
            <v>Shale oil</v>
          </cell>
          <cell r="C240">
            <v>0.00279273</v>
          </cell>
        </row>
        <row r="241">
          <cell r="B241" t="str">
            <v>Gas/Diesel oil</v>
          </cell>
          <cell r="C241">
            <v>0.002676492</v>
          </cell>
        </row>
        <row r="242">
          <cell r="B242" t="str">
            <v>Residual fuel oil</v>
          </cell>
          <cell r="C242">
            <v>0.0029393423999999994</v>
          </cell>
        </row>
        <row r="243">
          <cell r="B243" t="str">
            <v>Liquified Petroleum Gases</v>
          </cell>
          <cell r="C243">
            <v>0.0016117002</v>
          </cell>
        </row>
        <row r="244">
          <cell r="B244" t="str">
            <v>Naphtha</v>
          </cell>
          <cell r="C244">
            <v>0.0025116245000000002</v>
          </cell>
        </row>
        <row r="245">
          <cell r="B245" t="str">
            <v>Lubricants</v>
          </cell>
          <cell r="C245">
            <v>0.00294666</v>
          </cell>
        </row>
        <row r="250">
          <cell r="B250" t="str">
            <v>Landfill gas</v>
          </cell>
          <cell r="C250">
            <v>0.0024766560000000003</v>
          </cell>
        </row>
        <row r="251">
          <cell r="B251" t="str">
            <v>Ethane</v>
          </cell>
          <cell r="C251">
            <v>0.0037157120000000004</v>
          </cell>
        </row>
        <row r="252">
          <cell r="B252" t="str">
            <v>Natural Gas</v>
          </cell>
          <cell r="C252">
            <v>0.0018849599999999998</v>
          </cell>
        </row>
      </sheetData>
      <sheetData sheetId="7"/>
      <sheetData sheetId="8">
        <row r="7">
          <cell r="B7" t="str">
            <v>Crude oil</v>
          </cell>
          <cell r="C7">
            <v>3</v>
          </cell>
          <cell r="D7" t="str">
            <v>Crude oil</v>
          </cell>
          <cell r="E7">
            <v>3</v>
          </cell>
          <cell r="F7" t="str">
            <v>Crude oil</v>
          </cell>
          <cell r="G7">
            <v>3</v>
          </cell>
          <cell r="H7" t="str">
            <v>Crude oil</v>
          </cell>
          <cell r="I7">
            <v>10</v>
          </cell>
          <cell r="J7" t="str">
            <v>Crude oil</v>
          </cell>
          <cell r="K7">
            <v>10</v>
          </cell>
          <cell r="L7" t="str">
            <v>Crude oil</v>
          </cell>
          <cell r="M7">
            <v>10</v>
          </cell>
          <cell r="N7" t="str">
            <v>Crude oil</v>
          </cell>
          <cell r="O7">
            <v>10</v>
          </cell>
          <cell r="P7" t="str">
            <v>Crude oil</v>
          </cell>
          <cell r="Q7">
            <v>10</v>
          </cell>
          <cell r="R7" t="str">
            <v>Crude oil</v>
          </cell>
          <cell r="S7">
            <v>10</v>
          </cell>
        </row>
        <row r="8">
          <cell r="B8" t="str">
            <v>Orimulsion</v>
          </cell>
          <cell r="C8">
            <v>3</v>
          </cell>
          <cell r="D8" t="str">
            <v>Orimulsion</v>
          </cell>
          <cell r="E8">
            <v>3</v>
          </cell>
          <cell r="F8" t="str">
            <v>Orimulsion</v>
          </cell>
          <cell r="G8">
            <v>3</v>
          </cell>
          <cell r="H8" t="str">
            <v>Orimulsion</v>
          </cell>
          <cell r="I8">
            <v>10</v>
          </cell>
          <cell r="J8" t="str">
            <v>Orimulsion</v>
          </cell>
          <cell r="K8">
            <v>10</v>
          </cell>
          <cell r="L8" t="str">
            <v>Orimulsion</v>
          </cell>
          <cell r="M8">
            <v>10</v>
          </cell>
          <cell r="N8" t="str">
            <v>Orimulsion</v>
          </cell>
          <cell r="O8">
            <v>10</v>
          </cell>
          <cell r="P8" t="str">
            <v>Orimulsion</v>
          </cell>
          <cell r="Q8">
            <v>10</v>
          </cell>
          <cell r="R8" t="str">
            <v>Orimulsion</v>
          </cell>
          <cell r="S8">
            <v>10</v>
          </cell>
        </row>
        <row r="9">
          <cell r="B9" t="str">
            <v>Natural Gas Liquids</v>
          </cell>
          <cell r="C9">
            <v>3</v>
          </cell>
          <cell r="D9" t="str">
            <v>Natural Gas Liquids</v>
          </cell>
          <cell r="E9">
            <v>3</v>
          </cell>
          <cell r="F9" t="str">
            <v>Natural Gas Liquids</v>
          </cell>
          <cell r="G9">
            <v>3</v>
          </cell>
          <cell r="H9" t="str">
            <v>Natural Gas Liquids</v>
          </cell>
          <cell r="I9">
            <v>10</v>
          </cell>
          <cell r="J9" t="str">
            <v>Natural Gas Liquids</v>
          </cell>
          <cell r="K9">
            <v>10</v>
          </cell>
          <cell r="L9" t="str">
            <v>Natural Gas Liquids</v>
          </cell>
          <cell r="M9">
            <v>10</v>
          </cell>
          <cell r="N9" t="str">
            <v>Natural Gas Liquids</v>
          </cell>
          <cell r="O9">
            <v>10</v>
          </cell>
          <cell r="P9" t="str">
            <v>Natural Gas Liquids</v>
          </cell>
          <cell r="Q9">
            <v>10</v>
          </cell>
          <cell r="R9" t="str">
            <v>Natural Gas Liquids</v>
          </cell>
          <cell r="S9">
            <v>10</v>
          </cell>
        </row>
        <row r="10">
          <cell r="B10" t="str">
            <v>Motor gasoline</v>
          </cell>
          <cell r="C10">
            <v>3</v>
          </cell>
          <cell r="D10" t="str">
            <v>Motor gasoline</v>
          </cell>
          <cell r="E10">
            <v>3</v>
          </cell>
          <cell r="F10" t="str">
            <v>Motor gasoline</v>
          </cell>
          <cell r="G10">
            <v>3</v>
          </cell>
          <cell r="H10" t="str">
            <v>Motor gasoline</v>
          </cell>
          <cell r="I10">
            <v>10</v>
          </cell>
          <cell r="J10" t="str">
            <v>Motor gasoline</v>
          </cell>
          <cell r="K10">
            <v>10</v>
          </cell>
          <cell r="L10" t="str">
            <v>Motor gasoline</v>
          </cell>
          <cell r="M10">
            <v>10</v>
          </cell>
          <cell r="N10" t="str">
            <v>Motor gasoline</v>
          </cell>
          <cell r="O10">
            <v>10</v>
          </cell>
          <cell r="P10" t="str">
            <v>Motor gasoline</v>
          </cell>
          <cell r="Q10">
            <v>10</v>
          </cell>
          <cell r="R10" t="str">
            <v>Motor gasoline</v>
          </cell>
          <cell r="S10">
            <v>10</v>
          </cell>
        </row>
        <row r="11">
          <cell r="B11" t="str">
            <v>Aviation gasoline</v>
          </cell>
          <cell r="C11">
            <v>3</v>
          </cell>
          <cell r="D11" t="str">
            <v>Aviation gasoline</v>
          </cell>
          <cell r="E11">
            <v>3</v>
          </cell>
          <cell r="F11" t="str">
            <v>Aviation gasoline</v>
          </cell>
          <cell r="G11">
            <v>3</v>
          </cell>
          <cell r="H11" t="str">
            <v>Aviation gasoline</v>
          </cell>
          <cell r="I11">
            <v>10</v>
          </cell>
          <cell r="J11" t="str">
            <v>Aviation gasoline</v>
          </cell>
          <cell r="K11">
            <v>10</v>
          </cell>
          <cell r="L11" t="str">
            <v>Aviation gasoline</v>
          </cell>
          <cell r="M11">
            <v>10</v>
          </cell>
          <cell r="N11" t="str">
            <v>Aviation gasoline</v>
          </cell>
          <cell r="O11">
            <v>10</v>
          </cell>
          <cell r="P11" t="str">
            <v>Aviation gasoline</v>
          </cell>
          <cell r="Q11">
            <v>10</v>
          </cell>
          <cell r="R11" t="str">
            <v>Aviation gasoline</v>
          </cell>
          <cell r="S11">
            <v>10</v>
          </cell>
        </row>
        <row r="12">
          <cell r="B12" t="str">
            <v>Jet gasoline</v>
          </cell>
          <cell r="C12">
            <v>3</v>
          </cell>
          <cell r="D12" t="str">
            <v>Jet gasoline</v>
          </cell>
          <cell r="E12">
            <v>3</v>
          </cell>
          <cell r="F12" t="str">
            <v>Jet gasoline</v>
          </cell>
          <cell r="G12">
            <v>3</v>
          </cell>
          <cell r="H12" t="str">
            <v>Jet gasoline</v>
          </cell>
          <cell r="I12">
            <v>10</v>
          </cell>
          <cell r="J12" t="str">
            <v>Jet gasoline</v>
          </cell>
          <cell r="K12">
            <v>10</v>
          </cell>
          <cell r="L12" t="str">
            <v>Jet gasoline</v>
          </cell>
          <cell r="M12">
            <v>10</v>
          </cell>
          <cell r="N12" t="str">
            <v>Jet gasoline</v>
          </cell>
          <cell r="O12">
            <v>10</v>
          </cell>
          <cell r="P12" t="str">
            <v>Jet gasoline</v>
          </cell>
          <cell r="Q12">
            <v>10</v>
          </cell>
          <cell r="R12" t="str">
            <v>Jet gasoline</v>
          </cell>
          <cell r="S12">
            <v>10</v>
          </cell>
        </row>
        <row r="13">
          <cell r="B13" t="str">
            <v>Jet kerosene</v>
          </cell>
          <cell r="C13">
            <v>3</v>
          </cell>
          <cell r="D13" t="str">
            <v>Jet kerosene</v>
          </cell>
          <cell r="E13">
            <v>3</v>
          </cell>
          <cell r="F13" t="str">
            <v>Jet kerosene</v>
          </cell>
          <cell r="G13">
            <v>3</v>
          </cell>
          <cell r="H13" t="str">
            <v>Jet kerosene</v>
          </cell>
          <cell r="I13">
            <v>10</v>
          </cell>
          <cell r="J13" t="str">
            <v>Jet kerosene</v>
          </cell>
          <cell r="K13">
            <v>10</v>
          </cell>
          <cell r="L13" t="str">
            <v>Jet kerosene</v>
          </cell>
          <cell r="M13">
            <v>10</v>
          </cell>
          <cell r="N13" t="str">
            <v>Jet kerosene</v>
          </cell>
          <cell r="O13">
            <v>10</v>
          </cell>
          <cell r="P13" t="str">
            <v>Jet kerosene</v>
          </cell>
          <cell r="Q13">
            <v>10</v>
          </cell>
          <cell r="R13" t="str">
            <v>Jet kerosene</v>
          </cell>
          <cell r="S13">
            <v>10</v>
          </cell>
        </row>
        <row r="14">
          <cell r="B14" t="str">
            <v>Other kerosene</v>
          </cell>
          <cell r="C14">
            <v>3</v>
          </cell>
          <cell r="D14" t="str">
            <v>Other kerosene</v>
          </cell>
          <cell r="E14">
            <v>3</v>
          </cell>
          <cell r="F14" t="str">
            <v>Other kerosene</v>
          </cell>
          <cell r="G14">
            <v>3</v>
          </cell>
          <cell r="H14" t="str">
            <v>Other kerosene</v>
          </cell>
          <cell r="I14">
            <v>10</v>
          </cell>
          <cell r="J14" t="str">
            <v>Other kerosene</v>
          </cell>
          <cell r="K14">
            <v>10</v>
          </cell>
          <cell r="L14" t="str">
            <v>Other kerosene</v>
          </cell>
          <cell r="M14">
            <v>10</v>
          </cell>
          <cell r="N14" t="str">
            <v>Other kerosene</v>
          </cell>
          <cell r="O14">
            <v>10</v>
          </cell>
          <cell r="P14" t="str">
            <v>Other kerosene</v>
          </cell>
          <cell r="Q14">
            <v>10</v>
          </cell>
          <cell r="R14" t="str">
            <v>Other kerosene</v>
          </cell>
          <cell r="S14">
            <v>10</v>
          </cell>
        </row>
        <row r="15">
          <cell r="B15" t="str">
            <v>Shale oil</v>
          </cell>
          <cell r="C15">
            <v>3</v>
          </cell>
          <cell r="D15" t="str">
            <v>Shale oil</v>
          </cell>
          <cell r="E15">
            <v>3</v>
          </cell>
          <cell r="F15" t="str">
            <v>Shale oil</v>
          </cell>
          <cell r="G15">
            <v>3</v>
          </cell>
          <cell r="H15" t="str">
            <v>Shale oil</v>
          </cell>
          <cell r="I15">
            <v>10</v>
          </cell>
          <cell r="J15" t="str">
            <v>Shale oil</v>
          </cell>
          <cell r="K15">
            <v>10</v>
          </cell>
          <cell r="L15" t="str">
            <v>Shale oil</v>
          </cell>
          <cell r="M15">
            <v>10</v>
          </cell>
          <cell r="N15" t="str">
            <v>Shale oil</v>
          </cell>
          <cell r="O15">
            <v>10</v>
          </cell>
          <cell r="P15" t="str">
            <v>Shale oil</v>
          </cell>
          <cell r="Q15">
            <v>10</v>
          </cell>
          <cell r="R15" t="str">
            <v>Shale oil</v>
          </cell>
          <cell r="S15">
            <v>10</v>
          </cell>
        </row>
        <row r="16">
          <cell r="B16" t="str">
            <v>Gas/Diesel oil</v>
          </cell>
          <cell r="C16">
            <v>3</v>
          </cell>
          <cell r="D16" t="str">
            <v>Gas/Diesel oil</v>
          </cell>
          <cell r="E16">
            <v>3</v>
          </cell>
          <cell r="F16" t="str">
            <v>Gas/Diesel oil</v>
          </cell>
          <cell r="G16">
            <v>3</v>
          </cell>
          <cell r="H16" t="str">
            <v>Gas/Diesel oil</v>
          </cell>
          <cell r="I16">
            <v>10</v>
          </cell>
          <cell r="J16" t="str">
            <v>Gas/Diesel oil</v>
          </cell>
          <cell r="K16">
            <v>10</v>
          </cell>
          <cell r="L16" t="str">
            <v>Gas/Diesel oil</v>
          </cell>
          <cell r="M16">
            <v>10</v>
          </cell>
          <cell r="N16" t="str">
            <v>Gas/Diesel oil</v>
          </cell>
          <cell r="O16">
            <v>10</v>
          </cell>
          <cell r="P16" t="str">
            <v>Gas/Diesel oil</v>
          </cell>
          <cell r="Q16">
            <v>10</v>
          </cell>
          <cell r="R16" t="str">
            <v>Gas/Diesel oil</v>
          </cell>
          <cell r="S16">
            <v>10</v>
          </cell>
        </row>
        <row r="17">
          <cell r="B17" t="str">
            <v>Residual fuel oil</v>
          </cell>
          <cell r="C17">
            <v>3</v>
          </cell>
          <cell r="D17" t="str">
            <v>Residual fuel oil</v>
          </cell>
          <cell r="E17">
            <v>3</v>
          </cell>
          <cell r="F17" t="str">
            <v>Residual fuel oil</v>
          </cell>
          <cell r="G17">
            <v>3</v>
          </cell>
          <cell r="H17" t="str">
            <v>Residual fuel oil</v>
          </cell>
          <cell r="I17">
            <v>10</v>
          </cell>
          <cell r="J17" t="str">
            <v>Residual fuel oil</v>
          </cell>
          <cell r="K17">
            <v>10</v>
          </cell>
          <cell r="L17" t="str">
            <v>Residual fuel oil</v>
          </cell>
          <cell r="M17">
            <v>10</v>
          </cell>
          <cell r="N17" t="str">
            <v>Residual fuel oil</v>
          </cell>
          <cell r="O17">
            <v>10</v>
          </cell>
          <cell r="P17" t="str">
            <v>Residual fuel oil</v>
          </cell>
          <cell r="Q17">
            <v>10</v>
          </cell>
          <cell r="R17" t="str">
            <v>Residual fuel oil</v>
          </cell>
          <cell r="S17">
            <v>10</v>
          </cell>
        </row>
        <row r="18">
          <cell r="B18" t="str">
            <v>Liquified Petroleum Gases</v>
          </cell>
          <cell r="C18">
            <v>1</v>
          </cell>
          <cell r="D18" t="str">
            <v>Liquified Petroleum Gases</v>
          </cell>
          <cell r="E18">
            <v>1</v>
          </cell>
          <cell r="F18" t="str">
            <v>Liquified Petroleum Gases</v>
          </cell>
          <cell r="G18">
            <v>1</v>
          </cell>
          <cell r="H18" t="str">
            <v>Liquified Petroleum Gases</v>
          </cell>
          <cell r="I18">
            <v>5</v>
          </cell>
          <cell r="J18" t="str">
            <v>Liquified Petroleum Gases</v>
          </cell>
          <cell r="K18">
            <v>5</v>
          </cell>
          <cell r="L18" t="str">
            <v>Liquified Petroleum Gases</v>
          </cell>
          <cell r="M18">
            <v>5</v>
          </cell>
          <cell r="N18" t="str">
            <v>Liquified Petroleum Gases</v>
          </cell>
          <cell r="O18">
            <v>5</v>
          </cell>
          <cell r="P18" t="str">
            <v>Liquified Petroleum Gases</v>
          </cell>
          <cell r="Q18">
            <v>5</v>
          </cell>
          <cell r="R18" t="str">
            <v>Liquified Petroleum Gases</v>
          </cell>
          <cell r="S18">
            <v>5</v>
          </cell>
        </row>
        <row r="19">
          <cell r="B19" t="str">
            <v>Ethane</v>
          </cell>
          <cell r="C19">
            <v>1</v>
          </cell>
          <cell r="D19" t="str">
            <v>Ethane</v>
          </cell>
          <cell r="E19">
            <v>1</v>
          </cell>
          <cell r="F19" t="str">
            <v>Ethane</v>
          </cell>
          <cell r="G19">
            <v>1</v>
          </cell>
          <cell r="H19" t="str">
            <v>Ethane</v>
          </cell>
          <cell r="I19">
            <v>5</v>
          </cell>
          <cell r="J19" t="str">
            <v>Ethane</v>
          </cell>
          <cell r="K19">
            <v>5</v>
          </cell>
          <cell r="L19" t="str">
            <v>Ethane</v>
          </cell>
          <cell r="M19">
            <v>5</v>
          </cell>
          <cell r="N19" t="str">
            <v>Ethane</v>
          </cell>
          <cell r="O19">
            <v>5</v>
          </cell>
          <cell r="P19" t="str">
            <v>Ethane</v>
          </cell>
          <cell r="Q19">
            <v>5</v>
          </cell>
          <cell r="R19" t="str">
            <v>Ethane</v>
          </cell>
          <cell r="S19">
            <v>5</v>
          </cell>
        </row>
        <row r="20">
          <cell r="B20" t="str">
            <v>Naphtha</v>
          </cell>
          <cell r="C20">
            <v>3</v>
          </cell>
          <cell r="D20" t="str">
            <v>Naphtha</v>
          </cell>
          <cell r="E20">
            <v>3</v>
          </cell>
          <cell r="F20" t="str">
            <v>Naphtha</v>
          </cell>
          <cell r="G20">
            <v>3</v>
          </cell>
          <cell r="H20" t="str">
            <v>Naphtha</v>
          </cell>
          <cell r="I20">
            <v>10</v>
          </cell>
          <cell r="J20" t="str">
            <v>Naphtha</v>
          </cell>
          <cell r="K20">
            <v>10</v>
          </cell>
          <cell r="L20" t="str">
            <v>Naphtha</v>
          </cell>
          <cell r="M20">
            <v>10</v>
          </cell>
          <cell r="N20" t="str">
            <v>Naphtha</v>
          </cell>
          <cell r="O20">
            <v>10</v>
          </cell>
          <cell r="P20" t="str">
            <v>Naphtha</v>
          </cell>
          <cell r="Q20">
            <v>10</v>
          </cell>
          <cell r="R20" t="str">
            <v>Naphtha</v>
          </cell>
          <cell r="S20">
            <v>10</v>
          </cell>
        </row>
        <row r="21">
          <cell r="B21" t="str">
            <v>Bitumen</v>
          </cell>
          <cell r="C21">
            <v>3</v>
          </cell>
          <cell r="D21" t="str">
            <v>Bitumen</v>
          </cell>
          <cell r="E21">
            <v>3</v>
          </cell>
          <cell r="F21" t="str">
            <v>Bitumen</v>
          </cell>
          <cell r="G21">
            <v>3</v>
          </cell>
          <cell r="H21" t="str">
            <v>Bitumen</v>
          </cell>
          <cell r="I21">
            <v>10</v>
          </cell>
          <cell r="J21" t="str">
            <v>Bitumen</v>
          </cell>
          <cell r="K21">
            <v>10</v>
          </cell>
          <cell r="L21" t="str">
            <v>Bitumen</v>
          </cell>
          <cell r="M21">
            <v>10</v>
          </cell>
          <cell r="N21" t="str">
            <v>Bitumen</v>
          </cell>
          <cell r="O21">
            <v>10</v>
          </cell>
          <cell r="P21" t="str">
            <v>Bitumen</v>
          </cell>
          <cell r="Q21">
            <v>10</v>
          </cell>
          <cell r="R21" t="str">
            <v>Bitumen</v>
          </cell>
          <cell r="S21">
            <v>10</v>
          </cell>
        </row>
        <row r="22">
          <cell r="B22" t="str">
            <v>Lubricants</v>
          </cell>
          <cell r="C22">
            <v>3</v>
          </cell>
          <cell r="D22" t="str">
            <v>Lubricants</v>
          </cell>
          <cell r="E22">
            <v>3</v>
          </cell>
          <cell r="F22" t="str">
            <v>Lubricants</v>
          </cell>
          <cell r="G22">
            <v>3</v>
          </cell>
          <cell r="H22" t="str">
            <v>Lubricants</v>
          </cell>
          <cell r="I22">
            <v>10</v>
          </cell>
          <cell r="J22" t="str">
            <v>Lubricants</v>
          </cell>
          <cell r="K22">
            <v>10</v>
          </cell>
          <cell r="L22" t="str">
            <v>Lubricants</v>
          </cell>
          <cell r="M22">
            <v>10</v>
          </cell>
          <cell r="N22" t="str">
            <v>Lubricants</v>
          </cell>
          <cell r="O22">
            <v>10</v>
          </cell>
          <cell r="P22" t="str">
            <v>Lubricants</v>
          </cell>
          <cell r="Q22">
            <v>10</v>
          </cell>
          <cell r="R22" t="str">
            <v>Lubricants</v>
          </cell>
          <cell r="S22">
            <v>10</v>
          </cell>
        </row>
        <row r="23">
          <cell r="B23" t="str">
            <v>Petroleum coke</v>
          </cell>
          <cell r="C23">
            <v>3</v>
          </cell>
          <cell r="D23" t="str">
            <v>Petroleum coke</v>
          </cell>
          <cell r="E23">
            <v>3</v>
          </cell>
          <cell r="F23" t="str">
            <v>Petroleum coke</v>
          </cell>
          <cell r="G23">
            <v>3</v>
          </cell>
          <cell r="H23" t="str">
            <v>Petroleum coke</v>
          </cell>
          <cell r="I23">
            <v>10</v>
          </cell>
          <cell r="J23" t="str">
            <v>Petroleum coke</v>
          </cell>
          <cell r="K23">
            <v>10</v>
          </cell>
          <cell r="L23" t="str">
            <v>Petroleum coke</v>
          </cell>
          <cell r="M23">
            <v>10</v>
          </cell>
          <cell r="N23" t="str">
            <v>Petroleum coke</v>
          </cell>
          <cell r="O23">
            <v>10</v>
          </cell>
          <cell r="P23" t="str">
            <v>Petroleum coke</v>
          </cell>
          <cell r="Q23">
            <v>10</v>
          </cell>
          <cell r="R23" t="str">
            <v>Petroleum coke</v>
          </cell>
          <cell r="S23">
            <v>10</v>
          </cell>
        </row>
        <row r="24">
          <cell r="B24" t="str">
            <v>Refinery feedstocks</v>
          </cell>
          <cell r="C24">
            <v>3</v>
          </cell>
          <cell r="D24" t="str">
            <v>Refinery feedstocks</v>
          </cell>
          <cell r="E24">
            <v>3</v>
          </cell>
          <cell r="F24" t="str">
            <v>Refinery feedstocks</v>
          </cell>
          <cell r="G24">
            <v>3</v>
          </cell>
          <cell r="H24" t="str">
            <v>Refinery feedstocks</v>
          </cell>
          <cell r="I24">
            <v>10</v>
          </cell>
          <cell r="J24" t="str">
            <v>Refinery feedstocks</v>
          </cell>
          <cell r="K24">
            <v>10</v>
          </cell>
          <cell r="L24" t="str">
            <v>Refinery feedstocks</v>
          </cell>
          <cell r="M24">
            <v>10</v>
          </cell>
          <cell r="N24" t="str">
            <v>Refinery feedstocks</v>
          </cell>
          <cell r="O24">
            <v>10</v>
          </cell>
          <cell r="P24" t="str">
            <v>Refinery feedstocks</v>
          </cell>
          <cell r="Q24">
            <v>10</v>
          </cell>
          <cell r="R24" t="str">
            <v>Refinery feedstocks</v>
          </cell>
          <cell r="S24">
            <v>10</v>
          </cell>
        </row>
        <row r="25">
          <cell r="B25" t="str">
            <v>Refinery gas</v>
          </cell>
          <cell r="C25">
            <v>1</v>
          </cell>
          <cell r="D25" t="str">
            <v>Refinery gas</v>
          </cell>
          <cell r="E25">
            <v>1</v>
          </cell>
          <cell r="F25" t="str">
            <v>Refinery gas</v>
          </cell>
          <cell r="G25">
            <v>1</v>
          </cell>
          <cell r="H25" t="str">
            <v>Refinery gas</v>
          </cell>
          <cell r="I25">
            <v>5</v>
          </cell>
          <cell r="J25" t="str">
            <v>Refinery gas</v>
          </cell>
          <cell r="K25">
            <v>5</v>
          </cell>
          <cell r="L25" t="str">
            <v>Refinery gas</v>
          </cell>
          <cell r="M25">
            <v>5</v>
          </cell>
          <cell r="N25" t="str">
            <v>Refinery gas</v>
          </cell>
          <cell r="O25">
            <v>5</v>
          </cell>
          <cell r="P25" t="str">
            <v>Refinery gas</v>
          </cell>
          <cell r="Q25">
            <v>5</v>
          </cell>
          <cell r="R25" t="str">
            <v>Refinery gas</v>
          </cell>
          <cell r="S25">
            <v>5</v>
          </cell>
        </row>
        <row r="26">
          <cell r="B26" t="str">
            <v>Paraffin waxes</v>
          </cell>
          <cell r="C26">
            <v>3</v>
          </cell>
          <cell r="D26" t="str">
            <v>Paraffin waxes</v>
          </cell>
          <cell r="E26">
            <v>3</v>
          </cell>
          <cell r="F26" t="str">
            <v>Paraffin waxes</v>
          </cell>
          <cell r="G26">
            <v>3</v>
          </cell>
          <cell r="H26" t="str">
            <v>Paraffin waxes</v>
          </cell>
          <cell r="I26">
            <v>10</v>
          </cell>
          <cell r="J26" t="str">
            <v>Paraffin waxes</v>
          </cell>
          <cell r="K26">
            <v>10</v>
          </cell>
          <cell r="L26" t="str">
            <v>Paraffin waxes</v>
          </cell>
          <cell r="M26">
            <v>10</v>
          </cell>
          <cell r="N26" t="str">
            <v>Paraffin waxes</v>
          </cell>
          <cell r="O26">
            <v>10</v>
          </cell>
          <cell r="P26" t="str">
            <v>Paraffin waxes</v>
          </cell>
          <cell r="Q26">
            <v>10</v>
          </cell>
          <cell r="R26" t="str">
            <v>Paraffin waxes</v>
          </cell>
          <cell r="S26">
            <v>10</v>
          </cell>
        </row>
        <row r="27">
          <cell r="B27" t="str">
            <v>White Spirit/SBP</v>
          </cell>
          <cell r="C27">
            <v>3</v>
          </cell>
          <cell r="D27" t="str">
            <v>White Spirit/SBP</v>
          </cell>
          <cell r="E27">
            <v>3</v>
          </cell>
          <cell r="F27" t="str">
            <v>White Spirit/SBP</v>
          </cell>
          <cell r="G27">
            <v>3</v>
          </cell>
          <cell r="H27" t="str">
            <v>White Spirit/SBP</v>
          </cell>
          <cell r="I27">
            <v>10</v>
          </cell>
          <cell r="J27" t="str">
            <v>White Spirit/SBP</v>
          </cell>
          <cell r="K27">
            <v>10</v>
          </cell>
          <cell r="L27" t="str">
            <v>White Spirit/SBP</v>
          </cell>
          <cell r="M27">
            <v>10</v>
          </cell>
          <cell r="N27" t="str">
            <v>White Spirit/SBP</v>
          </cell>
          <cell r="O27">
            <v>10</v>
          </cell>
          <cell r="P27" t="str">
            <v>White Spirit/SBP</v>
          </cell>
          <cell r="Q27">
            <v>10</v>
          </cell>
          <cell r="R27" t="str">
            <v>White Spirit/SBP</v>
          </cell>
          <cell r="S27">
            <v>10</v>
          </cell>
        </row>
        <row r="28">
          <cell r="B28" t="str">
            <v>Other petroleum products</v>
          </cell>
          <cell r="C28">
            <v>3</v>
          </cell>
          <cell r="D28" t="str">
            <v>Other petroleum products</v>
          </cell>
          <cell r="E28">
            <v>3</v>
          </cell>
          <cell r="F28" t="str">
            <v>Other petroleum products</v>
          </cell>
          <cell r="G28">
            <v>3</v>
          </cell>
          <cell r="H28" t="str">
            <v>Other petroleum products</v>
          </cell>
          <cell r="I28">
            <v>10</v>
          </cell>
          <cell r="J28" t="str">
            <v>Other petroleum products</v>
          </cell>
          <cell r="K28">
            <v>10</v>
          </cell>
          <cell r="L28" t="str">
            <v>Other petroleum products</v>
          </cell>
          <cell r="M28">
            <v>10</v>
          </cell>
          <cell r="N28" t="str">
            <v>Other petroleum products</v>
          </cell>
          <cell r="O28">
            <v>10</v>
          </cell>
          <cell r="P28" t="str">
            <v>Other petroleum products</v>
          </cell>
          <cell r="Q28">
            <v>10</v>
          </cell>
          <cell r="R28" t="str">
            <v>Other petroleum products</v>
          </cell>
          <cell r="S28">
            <v>10</v>
          </cell>
        </row>
        <row r="29">
          <cell r="B29" t="str">
            <v>Anthracite</v>
          </cell>
          <cell r="C29">
            <v>1</v>
          </cell>
          <cell r="D29" t="str">
            <v>Anthracite</v>
          </cell>
          <cell r="E29">
            <v>10</v>
          </cell>
          <cell r="F29" t="str">
            <v>Anthracite</v>
          </cell>
          <cell r="G29">
            <v>10</v>
          </cell>
          <cell r="H29" t="str">
            <v>Anthracite</v>
          </cell>
          <cell r="I29">
            <v>10</v>
          </cell>
          <cell r="J29" t="str">
            <v>Anthracite</v>
          </cell>
          <cell r="K29">
            <v>10</v>
          </cell>
          <cell r="L29" t="str">
            <v>Anthracite</v>
          </cell>
          <cell r="M29">
            <v>300</v>
          </cell>
          <cell r="N29" t="str">
            <v>Anthracite</v>
          </cell>
          <cell r="O29">
            <v>300</v>
          </cell>
          <cell r="P29" t="str">
            <v>Anthracite</v>
          </cell>
          <cell r="Q29">
            <v>300</v>
          </cell>
          <cell r="R29" t="str">
            <v>Anthracite</v>
          </cell>
          <cell r="S29">
            <v>300</v>
          </cell>
        </row>
        <row r="30">
          <cell r="B30" t="str">
            <v>Coking coal</v>
          </cell>
          <cell r="C30">
            <v>1</v>
          </cell>
          <cell r="D30" t="str">
            <v>Coking coal</v>
          </cell>
          <cell r="E30">
            <v>10</v>
          </cell>
          <cell r="F30" t="str">
            <v>Coking coal</v>
          </cell>
          <cell r="G30">
            <v>10</v>
          </cell>
          <cell r="H30" t="str">
            <v>Coking coal</v>
          </cell>
          <cell r="I30">
            <v>10</v>
          </cell>
          <cell r="J30" t="str">
            <v>Coking coal</v>
          </cell>
          <cell r="K30">
            <v>10</v>
          </cell>
          <cell r="L30" t="str">
            <v>Coking coal</v>
          </cell>
          <cell r="M30">
            <v>300</v>
          </cell>
          <cell r="N30" t="str">
            <v>Coking coal</v>
          </cell>
          <cell r="O30">
            <v>300</v>
          </cell>
          <cell r="P30" t="str">
            <v>Coking coal</v>
          </cell>
          <cell r="Q30">
            <v>300</v>
          </cell>
          <cell r="R30" t="str">
            <v>Coking coal</v>
          </cell>
          <cell r="S30">
            <v>300</v>
          </cell>
        </row>
        <row r="31">
          <cell r="B31" t="str">
            <v>Other bituminous coal</v>
          </cell>
          <cell r="C31">
            <v>1</v>
          </cell>
          <cell r="D31" t="str">
            <v>Other bituminous coal</v>
          </cell>
          <cell r="E31">
            <v>10</v>
          </cell>
          <cell r="F31" t="str">
            <v>Other bituminous coal</v>
          </cell>
          <cell r="G31">
            <v>10</v>
          </cell>
          <cell r="H31" t="str">
            <v>Other bituminous coal</v>
          </cell>
          <cell r="I31">
            <v>10</v>
          </cell>
          <cell r="J31" t="str">
            <v>Other bituminous coal</v>
          </cell>
          <cell r="K31">
            <v>10</v>
          </cell>
          <cell r="L31" t="str">
            <v>Other bituminous coal</v>
          </cell>
          <cell r="M31">
            <v>300</v>
          </cell>
          <cell r="N31" t="str">
            <v>Other bituminous coal</v>
          </cell>
          <cell r="O31">
            <v>300</v>
          </cell>
          <cell r="P31" t="str">
            <v>Other bituminous coal</v>
          </cell>
          <cell r="Q31">
            <v>300</v>
          </cell>
          <cell r="R31" t="str">
            <v>Other bituminous coal</v>
          </cell>
          <cell r="S31">
            <v>300</v>
          </cell>
        </row>
        <row r="32">
          <cell r="B32" t="str">
            <v>Sub bituminous coal</v>
          </cell>
          <cell r="C32">
            <v>1</v>
          </cell>
          <cell r="D32" t="str">
            <v>Sub bituminous coal</v>
          </cell>
          <cell r="E32">
            <v>10</v>
          </cell>
          <cell r="F32" t="str">
            <v>Sub bituminous coal</v>
          </cell>
          <cell r="G32">
            <v>10</v>
          </cell>
          <cell r="H32" t="str">
            <v>Sub bituminous coal</v>
          </cell>
          <cell r="I32">
            <v>10</v>
          </cell>
          <cell r="J32" t="str">
            <v>Sub bituminous coal</v>
          </cell>
          <cell r="K32">
            <v>10</v>
          </cell>
          <cell r="L32" t="str">
            <v>Sub bituminous coal</v>
          </cell>
          <cell r="M32">
            <v>300</v>
          </cell>
          <cell r="N32" t="str">
            <v>Sub bituminous coal</v>
          </cell>
          <cell r="O32">
            <v>300</v>
          </cell>
          <cell r="P32" t="str">
            <v>Sub bituminous coal</v>
          </cell>
          <cell r="Q32">
            <v>300</v>
          </cell>
          <cell r="R32" t="str">
            <v>Sub bituminous coal</v>
          </cell>
          <cell r="S32">
            <v>300</v>
          </cell>
        </row>
        <row r="33">
          <cell r="B33" t="str">
            <v>Lignite</v>
          </cell>
          <cell r="C33">
            <v>1</v>
          </cell>
          <cell r="D33" t="str">
            <v>Lignite</v>
          </cell>
          <cell r="E33">
            <v>10</v>
          </cell>
          <cell r="F33" t="str">
            <v>Lignite</v>
          </cell>
          <cell r="G33">
            <v>10</v>
          </cell>
          <cell r="H33" t="str">
            <v>Lignite</v>
          </cell>
          <cell r="I33">
            <v>10</v>
          </cell>
          <cell r="J33" t="str">
            <v>Lignite</v>
          </cell>
          <cell r="K33">
            <v>10</v>
          </cell>
          <cell r="L33" t="str">
            <v>Lignite</v>
          </cell>
          <cell r="M33">
            <v>300</v>
          </cell>
          <cell r="N33" t="str">
            <v>Lignite</v>
          </cell>
          <cell r="O33">
            <v>300</v>
          </cell>
          <cell r="P33" t="str">
            <v>Lignite</v>
          </cell>
          <cell r="Q33">
            <v>300</v>
          </cell>
          <cell r="R33" t="str">
            <v>Lignite</v>
          </cell>
          <cell r="S33">
            <v>300</v>
          </cell>
        </row>
        <row r="34">
          <cell r="B34" t="str">
            <v>Oil shale and tar sands</v>
          </cell>
          <cell r="C34">
            <v>1</v>
          </cell>
          <cell r="D34" t="str">
            <v>Oil shale and tar sands</v>
          </cell>
          <cell r="E34">
            <v>10</v>
          </cell>
          <cell r="F34" t="str">
            <v>Oil shale and tar sands</v>
          </cell>
          <cell r="G34">
            <v>10</v>
          </cell>
          <cell r="H34" t="str">
            <v>Oil shale and tar sands</v>
          </cell>
          <cell r="I34">
            <v>10</v>
          </cell>
          <cell r="J34" t="str">
            <v>Oil shale and tar sands</v>
          </cell>
          <cell r="K34">
            <v>10</v>
          </cell>
          <cell r="L34" t="str">
            <v>Oil shale and tar sands</v>
          </cell>
          <cell r="M34">
            <v>300</v>
          </cell>
          <cell r="N34" t="str">
            <v>Oil shale and tar sands</v>
          </cell>
          <cell r="O34">
            <v>300</v>
          </cell>
          <cell r="P34" t="str">
            <v>Oil shale and tar sands</v>
          </cell>
          <cell r="Q34">
            <v>300</v>
          </cell>
          <cell r="R34" t="str">
            <v>Oil shale and tar sands</v>
          </cell>
          <cell r="S34">
            <v>300</v>
          </cell>
        </row>
        <row r="35">
          <cell r="B35" t="str">
            <v>Brown coal briquettes</v>
          </cell>
          <cell r="C35">
            <v>1</v>
          </cell>
          <cell r="D35" t="str">
            <v>Brown coal briquettes</v>
          </cell>
          <cell r="E35">
            <v>10</v>
          </cell>
          <cell r="F35" t="str">
            <v>Brown coal briquettes</v>
          </cell>
          <cell r="G35">
            <v>10</v>
          </cell>
          <cell r="H35" t="str">
            <v>Brown coal briquettes</v>
          </cell>
          <cell r="I35">
            <v>10</v>
          </cell>
          <cell r="J35" t="str">
            <v>Brown coal briquettes</v>
          </cell>
          <cell r="K35">
            <v>10</v>
          </cell>
          <cell r="L35" t="str">
            <v>Brown coal briquettes</v>
          </cell>
          <cell r="M35">
            <v>300</v>
          </cell>
          <cell r="N35" t="str">
            <v>Brown coal briquettes</v>
          </cell>
          <cell r="O35">
            <v>300</v>
          </cell>
          <cell r="P35" t="str">
            <v>Brown coal briquettes</v>
          </cell>
          <cell r="Q35">
            <v>300</v>
          </cell>
          <cell r="R35" t="str">
            <v>Brown coal briquettes</v>
          </cell>
          <cell r="S35">
            <v>300</v>
          </cell>
        </row>
        <row r="36">
          <cell r="B36" t="str">
            <v>Patent fuel</v>
          </cell>
          <cell r="C36">
            <v>1</v>
          </cell>
          <cell r="D36" t="str">
            <v>Patent fuel</v>
          </cell>
          <cell r="E36">
            <v>10</v>
          </cell>
          <cell r="F36" t="str">
            <v>Patent fuel</v>
          </cell>
          <cell r="G36">
            <v>10</v>
          </cell>
          <cell r="H36" t="str">
            <v>Patent fuel</v>
          </cell>
          <cell r="I36">
            <v>10</v>
          </cell>
          <cell r="J36" t="str">
            <v>Patent fuel</v>
          </cell>
          <cell r="K36">
            <v>10</v>
          </cell>
          <cell r="L36" t="str">
            <v>Patent fuel</v>
          </cell>
          <cell r="M36">
            <v>300</v>
          </cell>
          <cell r="N36" t="str">
            <v>Patent fuel</v>
          </cell>
          <cell r="O36">
            <v>300</v>
          </cell>
          <cell r="P36" t="str">
            <v>Patent fuel</v>
          </cell>
          <cell r="Q36">
            <v>300</v>
          </cell>
          <cell r="R36" t="str">
            <v>Patent fuel</v>
          </cell>
          <cell r="S36">
            <v>300</v>
          </cell>
        </row>
        <row r="37">
          <cell r="B37" t="str">
            <v>Coke oven coke</v>
          </cell>
          <cell r="C37">
            <v>1</v>
          </cell>
          <cell r="D37" t="str">
            <v>Coke oven coke</v>
          </cell>
          <cell r="E37">
            <v>10</v>
          </cell>
          <cell r="F37" t="str">
            <v>Coke oven coke</v>
          </cell>
          <cell r="G37">
            <v>10</v>
          </cell>
          <cell r="H37" t="str">
            <v>Coke oven coke</v>
          </cell>
          <cell r="I37">
            <v>10</v>
          </cell>
          <cell r="J37" t="str">
            <v>Coke oven coke</v>
          </cell>
          <cell r="K37">
            <v>10</v>
          </cell>
          <cell r="L37" t="str">
            <v>Coke oven coke</v>
          </cell>
          <cell r="M37">
            <v>300</v>
          </cell>
          <cell r="N37" t="str">
            <v>Coke oven coke</v>
          </cell>
          <cell r="O37">
            <v>300</v>
          </cell>
          <cell r="P37" t="str">
            <v>Coke oven coke</v>
          </cell>
          <cell r="Q37">
            <v>300</v>
          </cell>
          <cell r="R37" t="str">
            <v>Coke oven coke</v>
          </cell>
          <cell r="S37">
            <v>300</v>
          </cell>
        </row>
        <row r="38">
          <cell r="B38" t="str">
            <v>Lignite coke</v>
          </cell>
          <cell r="C38">
            <v>1</v>
          </cell>
          <cell r="D38" t="str">
            <v>Lignite coke</v>
          </cell>
          <cell r="E38">
            <v>10</v>
          </cell>
          <cell r="F38" t="str">
            <v>Lignite coke</v>
          </cell>
          <cell r="G38">
            <v>10</v>
          </cell>
          <cell r="H38" t="str">
            <v>Lignite coke</v>
          </cell>
          <cell r="I38">
            <v>10</v>
          </cell>
          <cell r="J38" t="str">
            <v>Lignite coke</v>
          </cell>
          <cell r="K38">
            <v>10</v>
          </cell>
          <cell r="L38" t="str">
            <v>Lignite coke</v>
          </cell>
          <cell r="M38">
            <v>300</v>
          </cell>
          <cell r="N38" t="str">
            <v>Lignite coke</v>
          </cell>
          <cell r="O38">
            <v>300</v>
          </cell>
          <cell r="P38" t="str">
            <v>Lignite coke</v>
          </cell>
          <cell r="Q38">
            <v>300</v>
          </cell>
          <cell r="R38" t="str">
            <v>Lignite coke</v>
          </cell>
          <cell r="S38">
            <v>300</v>
          </cell>
        </row>
        <row r="39">
          <cell r="B39" t="str">
            <v>Gas coke</v>
          </cell>
          <cell r="C39">
            <v>1</v>
          </cell>
          <cell r="D39" t="str">
            <v>Gas coke</v>
          </cell>
          <cell r="E39">
            <v>1</v>
          </cell>
          <cell r="F39" t="str">
            <v>Gas coke</v>
          </cell>
          <cell r="G39">
            <v>1</v>
          </cell>
          <cell r="H39" t="str">
            <v>Gas coke</v>
          </cell>
          <cell r="I39">
            <v>5</v>
          </cell>
          <cell r="J39" t="str">
            <v>Gas coke</v>
          </cell>
          <cell r="K39">
            <v>5</v>
          </cell>
          <cell r="L39" t="str">
            <v>Gas coke</v>
          </cell>
          <cell r="M39">
            <v>5</v>
          </cell>
          <cell r="N39" t="str">
            <v>Gas coke</v>
          </cell>
          <cell r="O39">
            <v>5</v>
          </cell>
          <cell r="P39" t="str">
            <v>Gas coke</v>
          </cell>
          <cell r="Q39">
            <v>5</v>
          </cell>
          <cell r="R39" t="str">
            <v>Gas coke</v>
          </cell>
          <cell r="S39">
            <v>5</v>
          </cell>
        </row>
        <row r="40">
          <cell r="B40" t="str">
            <v>Coal tar</v>
          </cell>
          <cell r="C40">
            <v>1</v>
          </cell>
          <cell r="D40" t="str">
            <v>Coal tar</v>
          </cell>
          <cell r="E40">
            <v>10</v>
          </cell>
          <cell r="F40" t="str">
            <v>Coal tar</v>
          </cell>
          <cell r="G40">
            <v>10</v>
          </cell>
          <cell r="H40" t="str">
            <v>Coal tar</v>
          </cell>
          <cell r="I40">
            <v>10</v>
          </cell>
          <cell r="J40" t="str">
            <v>Coal tar</v>
          </cell>
          <cell r="K40">
            <v>10</v>
          </cell>
          <cell r="L40" t="str">
            <v>Coal tar</v>
          </cell>
          <cell r="M40">
            <v>300</v>
          </cell>
          <cell r="N40" t="str">
            <v>Coal tar</v>
          </cell>
          <cell r="O40">
            <v>300</v>
          </cell>
          <cell r="P40" t="str">
            <v>Coal tar</v>
          </cell>
          <cell r="Q40">
            <v>300</v>
          </cell>
          <cell r="R40" t="str">
            <v>Coal tar</v>
          </cell>
          <cell r="S40">
            <v>300</v>
          </cell>
        </row>
        <row r="41">
          <cell r="B41" t="str">
            <v>Gas works gas</v>
          </cell>
          <cell r="C41">
            <v>1</v>
          </cell>
          <cell r="D41" t="str">
            <v>Gas works gas</v>
          </cell>
          <cell r="E41">
            <v>1</v>
          </cell>
          <cell r="F41" t="str">
            <v>Gas works gas</v>
          </cell>
          <cell r="G41">
            <v>1</v>
          </cell>
          <cell r="H41" t="str">
            <v>Gas works gas</v>
          </cell>
          <cell r="I41">
            <v>5</v>
          </cell>
          <cell r="J41" t="str">
            <v>Gas works gas</v>
          </cell>
          <cell r="K41">
            <v>5</v>
          </cell>
          <cell r="L41" t="str">
            <v>Gas works gas</v>
          </cell>
          <cell r="M41">
            <v>5</v>
          </cell>
          <cell r="N41" t="str">
            <v>Gas works gas</v>
          </cell>
          <cell r="O41">
            <v>5</v>
          </cell>
          <cell r="P41" t="str">
            <v>Gas works gas</v>
          </cell>
          <cell r="Q41">
            <v>5</v>
          </cell>
          <cell r="R41" t="str">
            <v>Gas works gas</v>
          </cell>
          <cell r="S41">
            <v>5</v>
          </cell>
        </row>
        <row r="42">
          <cell r="B42" t="str">
            <v>Coke oven gas</v>
          </cell>
          <cell r="C42">
            <v>1</v>
          </cell>
          <cell r="D42" t="str">
            <v>Coke oven gas</v>
          </cell>
          <cell r="E42">
            <v>1</v>
          </cell>
          <cell r="F42" t="str">
            <v>Coke oven gas</v>
          </cell>
          <cell r="G42">
            <v>1</v>
          </cell>
          <cell r="H42" t="str">
            <v>Coke oven gas</v>
          </cell>
          <cell r="I42">
            <v>5</v>
          </cell>
          <cell r="J42" t="str">
            <v>Coke oven gas</v>
          </cell>
          <cell r="K42">
            <v>5</v>
          </cell>
          <cell r="L42" t="str">
            <v>Coke oven gas</v>
          </cell>
          <cell r="M42">
            <v>5</v>
          </cell>
          <cell r="N42" t="str">
            <v>Coke oven gas</v>
          </cell>
          <cell r="O42">
            <v>5</v>
          </cell>
          <cell r="P42" t="str">
            <v>Coke oven gas</v>
          </cell>
          <cell r="Q42">
            <v>5</v>
          </cell>
          <cell r="R42" t="str">
            <v>Coke oven gas</v>
          </cell>
          <cell r="S42">
            <v>5</v>
          </cell>
        </row>
        <row r="43">
          <cell r="B43" t="str">
            <v>Blast furnace gas</v>
          </cell>
          <cell r="C43">
            <v>1</v>
          </cell>
          <cell r="D43" t="str">
            <v>Blast furnace gas</v>
          </cell>
          <cell r="E43">
            <v>1</v>
          </cell>
          <cell r="F43" t="str">
            <v>Blast furnace gas</v>
          </cell>
          <cell r="G43">
            <v>1</v>
          </cell>
          <cell r="H43" t="str">
            <v>Blast furnace gas</v>
          </cell>
          <cell r="I43">
            <v>5</v>
          </cell>
          <cell r="J43" t="str">
            <v>Blast furnace gas</v>
          </cell>
          <cell r="K43">
            <v>5</v>
          </cell>
          <cell r="L43" t="str">
            <v>Blast furnace gas</v>
          </cell>
          <cell r="M43">
            <v>5</v>
          </cell>
          <cell r="N43" t="str">
            <v>Blast furnace gas</v>
          </cell>
          <cell r="O43">
            <v>5</v>
          </cell>
          <cell r="P43" t="str">
            <v>Blast furnace gas</v>
          </cell>
          <cell r="Q43">
            <v>5</v>
          </cell>
          <cell r="R43" t="str">
            <v>Blast furnace gas</v>
          </cell>
          <cell r="S43">
            <v>5</v>
          </cell>
        </row>
        <row r="44">
          <cell r="B44" t="str">
            <v>Oxygen steel furnace gas</v>
          </cell>
          <cell r="C44">
            <v>1</v>
          </cell>
          <cell r="D44" t="str">
            <v>Oxygen steel furnace gas</v>
          </cell>
          <cell r="E44">
            <v>1</v>
          </cell>
          <cell r="F44" t="str">
            <v>Oxygen steel furnace gas</v>
          </cell>
          <cell r="G44">
            <v>1</v>
          </cell>
          <cell r="H44" t="str">
            <v>Oxygen steel furnace gas</v>
          </cell>
          <cell r="I44">
            <v>5</v>
          </cell>
          <cell r="J44" t="str">
            <v>Oxygen steel furnace gas</v>
          </cell>
          <cell r="K44">
            <v>5</v>
          </cell>
          <cell r="L44" t="str">
            <v>Oxygen steel furnace gas</v>
          </cell>
          <cell r="M44">
            <v>5</v>
          </cell>
          <cell r="N44" t="str">
            <v>Oxygen steel furnace gas</v>
          </cell>
          <cell r="O44">
            <v>5</v>
          </cell>
          <cell r="P44" t="str">
            <v>Oxygen steel furnace gas</v>
          </cell>
          <cell r="Q44">
            <v>5</v>
          </cell>
          <cell r="R44" t="str">
            <v>Oxygen steel furnace gas</v>
          </cell>
          <cell r="S44">
            <v>5</v>
          </cell>
        </row>
        <row r="45">
          <cell r="B45" t="str">
            <v>Natural gas</v>
          </cell>
          <cell r="C45">
            <v>1</v>
          </cell>
          <cell r="D45" t="str">
            <v>Natural gas</v>
          </cell>
          <cell r="E45">
            <v>1</v>
          </cell>
          <cell r="F45" t="str">
            <v>Natural gas</v>
          </cell>
          <cell r="G45">
            <v>1</v>
          </cell>
          <cell r="H45" t="str">
            <v>Natural gas</v>
          </cell>
          <cell r="I45">
            <v>5</v>
          </cell>
          <cell r="J45" t="str">
            <v>Natural gas</v>
          </cell>
          <cell r="K45">
            <v>5</v>
          </cell>
          <cell r="L45" t="str">
            <v>Natural gas</v>
          </cell>
          <cell r="M45">
            <v>5</v>
          </cell>
          <cell r="N45" t="str">
            <v>Natural gas</v>
          </cell>
          <cell r="O45">
            <v>5</v>
          </cell>
          <cell r="P45" t="str">
            <v>Natural gas</v>
          </cell>
          <cell r="Q45">
            <v>5</v>
          </cell>
          <cell r="R45" t="str">
            <v>Natural gas</v>
          </cell>
          <cell r="S45">
            <v>5</v>
          </cell>
        </row>
        <row r="46">
          <cell r="B46" t="str">
            <v>Municipal waste (Non biomass fraction)</v>
          </cell>
          <cell r="C46">
            <v>30</v>
          </cell>
          <cell r="D46" t="str">
            <v>Municipal waste (Non biomass fraction)</v>
          </cell>
          <cell r="E46">
            <v>30</v>
          </cell>
          <cell r="F46" t="str">
            <v>Municipal waste (Non biomass fraction)</v>
          </cell>
          <cell r="G46">
            <v>30</v>
          </cell>
          <cell r="H46" t="str">
            <v>Municipal waste (Non biomass fraction)</v>
          </cell>
          <cell r="I46">
            <v>300</v>
          </cell>
          <cell r="J46" t="str">
            <v>Municipal waste (Non biomass fraction)</v>
          </cell>
          <cell r="K46">
            <v>300</v>
          </cell>
          <cell r="L46" t="str">
            <v>Municipal waste (Non biomass fraction)</v>
          </cell>
          <cell r="M46">
            <v>300</v>
          </cell>
          <cell r="N46" t="str">
            <v>Municipal waste (Non biomass fraction)</v>
          </cell>
          <cell r="O46">
            <v>300</v>
          </cell>
          <cell r="P46" t="str">
            <v>Municipal waste (Non biomass fraction)</v>
          </cell>
          <cell r="Q46">
            <v>300</v>
          </cell>
          <cell r="R46" t="str">
            <v>Municipal waste (Non biomass fraction)</v>
          </cell>
          <cell r="S46">
            <v>300</v>
          </cell>
        </row>
        <row r="47">
          <cell r="B47" t="str">
            <v>Industrial wastes</v>
          </cell>
          <cell r="C47">
            <v>30</v>
          </cell>
          <cell r="D47" t="str">
            <v>Industrial wastes</v>
          </cell>
          <cell r="E47">
            <v>30</v>
          </cell>
          <cell r="F47" t="str">
            <v>Industrial wastes</v>
          </cell>
          <cell r="G47">
            <v>30</v>
          </cell>
          <cell r="H47" t="str">
            <v>Industrial wastes</v>
          </cell>
          <cell r="I47">
            <v>300</v>
          </cell>
          <cell r="J47" t="str">
            <v>Industrial wastes</v>
          </cell>
          <cell r="K47">
            <v>300</v>
          </cell>
          <cell r="L47" t="str">
            <v>Industrial wastes</v>
          </cell>
          <cell r="M47">
            <v>300</v>
          </cell>
          <cell r="N47" t="str">
            <v>Industrial wastes</v>
          </cell>
          <cell r="O47">
            <v>300</v>
          </cell>
          <cell r="P47" t="str">
            <v>Industrial wastes</v>
          </cell>
          <cell r="Q47">
            <v>300</v>
          </cell>
          <cell r="R47" t="str">
            <v>Industrial wastes</v>
          </cell>
          <cell r="S47">
            <v>300</v>
          </cell>
        </row>
        <row r="48">
          <cell r="B48" t="str">
            <v>Waste oils</v>
          </cell>
          <cell r="C48">
            <v>30</v>
          </cell>
          <cell r="D48" t="str">
            <v>Waste oils</v>
          </cell>
          <cell r="E48">
            <v>30</v>
          </cell>
          <cell r="F48" t="str">
            <v>Waste oils</v>
          </cell>
          <cell r="G48">
            <v>30</v>
          </cell>
          <cell r="H48" t="str">
            <v>Waste oils</v>
          </cell>
          <cell r="I48">
            <v>300</v>
          </cell>
          <cell r="J48" t="str">
            <v>Waste oils</v>
          </cell>
          <cell r="K48">
            <v>300</v>
          </cell>
          <cell r="L48" t="str">
            <v>Waste oils</v>
          </cell>
          <cell r="M48">
            <v>300</v>
          </cell>
          <cell r="N48" t="str">
            <v>Waste oils</v>
          </cell>
          <cell r="O48">
            <v>300</v>
          </cell>
          <cell r="P48" t="str">
            <v>Waste oils</v>
          </cell>
          <cell r="Q48">
            <v>300</v>
          </cell>
          <cell r="R48" t="str">
            <v>Waste oils</v>
          </cell>
          <cell r="S48">
            <v>300</v>
          </cell>
        </row>
        <row r="49">
          <cell r="B49" t="str">
            <v>Wood or Wood waste</v>
          </cell>
          <cell r="C49">
            <v>30</v>
          </cell>
          <cell r="D49" t="str">
            <v>Wood or Wood waste</v>
          </cell>
          <cell r="E49">
            <v>30</v>
          </cell>
          <cell r="F49" t="str">
            <v>Wood or Wood waste</v>
          </cell>
          <cell r="G49">
            <v>30</v>
          </cell>
          <cell r="H49" t="str">
            <v>Wood or Wood waste</v>
          </cell>
          <cell r="I49">
            <v>300</v>
          </cell>
          <cell r="J49" t="str">
            <v>Wood or Wood waste</v>
          </cell>
          <cell r="K49">
            <v>300</v>
          </cell>
          <cell r="L49" t="str">
            <v>Wood or Wood waste</v>
          </cell>
          <cell r="M49">
            <v>300</v>
          </cell>
          <cell r="N49" t="str">
            <v>Wood or Wood waste</v>
          </cell>
          <cell r="O49">
            <v>300</v>
          </cell>
          <cell r="P49" t="str">
            <v>Wood or Wood waste</v>
          </cell>
          <cell r="Q49">
            <v>300</v>
          </cell>
          <cell r="R49" t="str">
            <v>Wood or Wood waste</v>
          </cell>
          <cell r="S49">
            <v>300</v>
          </cell>
        </row>
        <row r="50">
          <cell r="B50" t="str">
            <v>Sulphite lyes (Black liqour)</v>
          </cell>
          <cell r="C50">
            <v>3</v>
          </cell>
          <cell r="D50" t="str">
            <v>Sulphite lyes (Black liqour)</v>
          </cell>
          <cell r="E50">
            <v>3</v>
          </cell>
          <cell r="F50" t="str">
            <v>Sulphite lyes (Black liqour)</v>
          </cell>
          <cell r="G50">
            <v>3</v>
          </cell>
          <cell r="H50" t="str">
            <v>Sulphite lyes (Black liqour)</v>
          </cell>
          <cell r="I50">
            <v>3</v>
          </cell>
          <cell r="J50" t="str">
            <v>Sulphite lyes (Black liqour)</v>
          </cell>
          <cell r="K50">
            <v>3</v>
          </cell>
          <cell r="L50" t="str">
            <v>Sulphite lyes (Black liqour)</v>
          </cell>
          <cell r="M50">
            <v>3</v>
          </cell>
          <cell r="N50" t="str">
            <v>Sulphite lyes (Black liqour)</v>
          </cell>
          <cell r="O50">
            <v>3</v>
          </cell>
          <cell r="P50" t="str">
            <v>Sulphite lyes (Black liqour)</v>
          </cell>
          <cell r="Q50">
            <v>3</v>
          </cell>
          <cell r="R50" t="str">
            <v>Sulphite lyes (Black liqour)</v>
          </cell>
          <cell r="S50">
            <v>3</v>
          </cell>
        </row>
        <row r="51">
          <cell r="B51" t="str">
            <v>Other primary solid biomass fuels</v>
          </cell>
          <cell r="C51">
            <v>30</v>
          </cell>
          <cell r="D51" t="str">
            <v>Other primary solid biomass fuels</v>
          </cell>
          <cell r="E51">
            <v>20</v>
          </cell>
          <cell r="F51" t="str">
            <v>Other primary solid biomass fuels</v>
          </cell>
          <cell r="G51">
            <v>20</v>
          </cell>
          <cell r="H51" t="str">
            <v>Other primary solid biomass fuels</v>
          </cell>
          <cell r="I51">
            <v>300</v>
          </cell>
          <cell r="J51" t="str">
            <v>Other primary solid biomass fuels</v>
          </cell>
          <cell r="K51">
            <v>300</v>
          </cell>
          <cell r="L51" t="str">
            <v>Other primary solid biomass fuels</v>
          </cell>
          <cell r="M51">
            <v>300</v>
          </cell>
          <cell r="N51" t="str">
            <v>Other primary solid biomass fuels</v>
          </cell>
          <cell r="O51">
            <v>300</v>
          </cell>
          <cell r="P51" t="str">
            <v>Other primary solid biomass fuels</v>
          </cell>
          <cell r="Q51">
            <v>300</v>
          </cell>
          <cell r="R51" t="str">
            <v>Other primary solid biomass fuels</v>
          </cell>
          <cell r="S51">
            <v>300</v>
          </cell>
        </row>
        <row r="52">
          <cell r="B52" t="str">
            <v>Charcoal</v>
          </cell>
          <cell r="C52">
            <v>200</v>
          </cell>
          <cell r="D52" t="str">
            <v>Charcoal</v>
          </cell>
          <cell r="E52">
            <v>200</v>
          </cell>
          <cell r="F52" t="str">
            <v>Charcoal</v>
          </cell>
          <cell r="G52">
            <v>200</v>
          </cell>
          <cell r="H52" t="str">
            <v>Charcoal</v>
          </cell>
          <cell r="I52">
            <v>200</v>
          </cell>
          <cell r="J52" t="str">
            <v>Charcoal</v>
          </cell>
          <cell r="K52">
            <v>200</v>
          </cell>
          <cell r="L52" t="str">
            <v>Charcoal</v>
          </cell>
          <cell r="M52">
            <v>200</v>
          </cell>
          <cell r="N52" t="str">
            <v>Charcoal</v>
          </cell>
          <cell r="O52">
            <v>200</v>
          </cell>
          <cell r="P52" t="str">
            <v>Charcoal</v>
          </cell>
          <cell r="Q52">
            <v>200</v>
          </cell>
          <cell r="R52" t="str">
            <v>Charcoal</v>
          </cell>
          <cell r="S52">
            <v>200</v>
          </cell>
        </row>
        <row r="53">
          <cell r="B53" t="str">
            <v>Biogasoline</v>
          </cell>
          <cell r="C53">
            <v>3</v>
          </cell>
          <cell r="D53" t="str">
            <v>Biogasoline</v>
          </cell>
          <cell r="E53">
            <v>3</v>
          </cell>
          <cell r="F53" t="str">
            <v>Biogasoline</v>
          </cell>
          <cell r="G53">
            <v>3</v>
          </cell>
          <cell r="H53" t="str">
            <v>Biogasoline</v>
          </cell>
          <cell r="I53">
            <v>10</v>
          </cell>
          <cell r="J53" t="str">
            <v>Biogasoline</v>
          </cell>
          <cell r="K53">
            <v>10</v>
          </cell>
          <cell r="L53" t="str">
            <v>Biogasoline</v>
          </cell>
          <cell r="M53">
            <v>10</v>
          </cell>
          <cell r="N53" t="str">
            <v>Biogasoline</v>
          </cell>
          <cell r="O53">
            <v>10</v>
          </cell>
          <cell r="P53" t="str">
            <v>Biogasoline</v>
          </cell>
          <cell r="Q53">
            <v>10</v>
          </cell>
          <cell r="R53" t="str">
            <v>Biogasoline</v>
          </cell>
          <cell r="S53">
            <v>10</v>
          </cell>
        </row>
        <row r="54">
          <cell r="B54" t="str">
            <v>Biodiesels</v>
          </cell>
          <cell r="C54">
            <v>3</v>
          </cell>
          <cell r="D54" t="str">
            <v>Biodiesels</v>
          </cell>
          <cell r="E54">
            <v>3</v>
          </cell>
          <cell r="F54" t="str">
            <v>Biodiesels</v>
          </cell>
          <cell r="G54">
            <v>3</v>
          </cell>
          <cell r="H54" t="str">
            <v>Biodiesels</v>
          </cell>
          <cell r="I54">
            <v>10</v>
          </cell>
          <cell r="J54" t="str">
            <v>Biodiesels</v>
          </cell>
          <cell r="K54">
            <v>10</v>
          </cell>
          <cell r="L54" t="str">
            <v>Biodiesels</v>
          </cell>
          <cell r="M54">
            <v>10</v>
          </cell>
          <cell r="N54" t="str">
            <v>Biodiesels</v>
          </cell>
          <cell r="O54">
            <v>10</v>
          </cell>
          <cell r="P54" t="str">
            <v>Biodiesels</v>
          </cell>
          <cell r="Q54">
            <v>10</v>
          </cell>
          <cell r="R54" t="str">
            <v>Biodiesels</v>
          </cell>
          <cell r="S54">
            <v>10</v>
          </cell>
        </row>
        <row r="55">
          <cell r="B55" t="str">
            <v>Other liquid biofuels</v>
          </cell>
          <cell r="C55">
            <v>3</v>
          </cell>
          <cell r="D55" t="str">
            <v>Other liquid biofuels</v>
          </cell>
          <cell r="E55">
            <v>3</v>
          </cell>
          <cell r="F55" t="str">
            <v>Other liquid biofuels</v>
          </cell>
          <cell r="G55">
            <v>3</v>
          </cell>
          <cell r="H55" t="str">
            <v>Other liquid biofuels</v>
          </cell>
          <cell r="I55">
            <v>10</v>
          </cell>
          <cell r="J55" t="str">
            <v>Other liquid biofuels</v>
          </cell>
          <cell r="K55">
            <v>10</v>
          </cell>
          <cell r="L55" t="str">
            <v>Other liquid biofuels</v>
          </cell>
          <cell r="M55">
            <v>10</v>
          </cell>
          <cell r="N55" t="str">
            <v>Other liquid biofuels</v>
          </cell>
          <cell r="O55">
            <v>10</v>
          </cell>
          <cell r="P55" t="str">
            <v>Other liquid biofuels</v>
          </cell>
          <cell r="Q55">
            <v>10</v>
          </cell>
          <cell r="R55" t="str">
            <v>Other liquid biofuels</v>
          </cell>
          <cell r="S55">
            <v>10</v>
          </cell>
        </row>
        <row r="56">
          <cell r="B56" t="str">
            <v>Landfill gas</v>
          </cell>
          <cell r="C56">
            <v>1</v>
          </cell>
          <cell r="D56" t="str">
            <v>Landfill gas</v>
          </cell>
          <cell r="E56">
            <v>1</v>
          </cell>
          <cell r="F56" t="str">
            <v>Landfill gas</v>
          </cell>
          <cell r="G56">
            <v>1</v>
          </cell>
          <cell r="H56" t="str">
            <v>Landfill gas</v>
          </cell>
          <cell r="I56">
            <v>5</v>
          </cell>
          <cell r="J56" t="str">
            <v>Landfill gas</v>
          </cell>
          <cell r="K56">
            <v>5</v>
          </cell>
          <cell r="L56" t="str">
            <v>Landfill gas</v>
          </cell>
          <cell r="M56">
            <v>5</v>
          </cell>
          <cell r="N56" t="str">
            <v>Landfill gas</v>
          </cell>
          <cell r="O56">
            <v>5</v>
          </cell>
          <cell r="P56" t="str">
            <v>Landfill gas</v>
          </cell>
          <cell r="Q56">
            <v>5</v>
          </cell>
          <cell r="R56" t="str">
            <v>Landfill gas</v>
          </cell>
          <cell r="S56">
            <v>5</v>
          </cell>
        </row>
        <row r="57">
          <cell r="B57" t="str">
            <v>Sludge gas</v>
          </cell>
          <cell r="C57">
            <v>1</v>
          </cell>
          <cell r="D57" t="str">
            <v>Sludge gas</v>
          </cell>
          <cell r="E57">
            <v>1</v>
          </cell>
          <cell r="F57" t="str">
            <v>Sludge gas</v>
          </cell>
          <cell r="G57">
            <v>1</v>
          </cell>
          <cell r="H57" t="str">
            <v>Sludge gas</v>
          </cell>
          <cell r="I57">
            <v>5</v>
          </cell>
          <cell r="J57" t="str">
            <v>Sludge gas</v>
          </cell>
          <cell r="K57">
            <v>5</v>
          </cell>
          <cell r="L57" t="str">
            <v>Sludge gas</v>
          </cell>
          <cell r="M57">
            <v>5</v>
          </cell>
          <cell r="N57" t="str">
            <v>Sludge gas</v>
          </cell>
          <cell r="O57">
            <v>5</v>
          </cell>
          <cell r="P57" t="str">
            <v>Sludge gas</v>
          </cell>
          <cell r="Q57">
            <v>5</v>
          </cell>
          <cell r="R57" t="str">
            <v>Sludge gas</v>
          </cell>
          <cell r="S57">
            <v>5</v>
          </cell>
        </row>
        <row r="58">
          <cell r="B58" t="str">
            <v>Other biogas</v>
          </cell>
          <cell r="C58">
            <v>1</v>
          </cell>
          <cell r="D58" t="str">
            <v>Other biogas</v>
          </cell>
          <cell r="E58">
            <v>1</v>
          </cell>
          <cell r="F58" t="str">
            <v>Other biogas</v>
          </cell>
          <cell r="G58">
            <v>1</v>
          </cell>
          <cell r="H58" t="str">
            <v>Other biogas</v>
          </cell>
          <cell r="I58">
            <v>5</v>
          </cell>
          <cell r="J58" t="str">
            <v>Other biogas</v>
          </cell>
          <cell r="K58">
            <v>5</v>
          </cell>
          <cell r="L58" t="str">
            <v>Other biogas</v>
          </cell>
          <cell r="M58">
            <v>5</v>
          </cell>
          <cell r="N58" t="str">
            <v>Other biogas</v>
          </cell>
          <cell r="O58">
            <v>5</v>
          </cell>
          <cell r="P58" t="str">
            <v>Other biogas</v>
          </cell>
          <cell r="Q58">
            <v>5</v>
          </cell>
          <cell r="R58" t="str">
            <v>Other biogas</v>
          </cell>
          <cell r="S58">
            <v>5</v>
          </cell>
        </row>
        <row r="59">
          <cell r="B59" t="str">
            <v>Municipal wastes (Biomass fraction)</v>
          </cell>
          <cell r="C59">
            <v>30</v>
          </cell>
          <cell r="D59" t="str">
            <v>Municipal wastes (Biomass fraction)</v>
          </cell>
          <cell r="E59">
            <v>30</v>
          </cell>
          <cell r="F59" t="str">
            <v>Municipal wastes (Biomass fraction)</v>
          </cell>
          <cell r="G59">
            <v>30</v>
          </cell>
          <cell r="H59" t="str">
            <v>Municipal wastes (Biomass fraction)</v>
          </cell>
          <cell r="I59">
            <v>300</v>
          </cell>
          <cell r="J59" t="str">
            <v>Municipal wastes (Biomass fraction)</v>
          </cell>
          <cell r="K59">
            <v>300</v>
          </cell>
          <cell r="L59" t="str">
            <v>Municipal wastes (Biomass fraction)</v>
          </cell>
          <cell r="M59">
            <v>300</v>
          </cell>
          <cell r="N59" t="str">
            <v>Municipal wastes (Biomass fraction)</v>
          </cell>
          <cell r="O59">
            <v>300</v>
          </cell>
          <cell r="P59" t="str">
            <v>Municipal wastes (Biomass fraction)</v>
          </cell>
          <cell r="Q59">
            <v>300</v>
          </cell>
          <cell r="R59" t="str">
            <v>Municipal wastes (Biomass fraction)</v>
          </cell>
          <cell r="S59">
            <v>300</v>
          </cell>
        </row>
        <row r="60">
          <cell r="B60" t="str">
            <v>Peat</v>
          </cell>
          <cell r="C60">
            <v>1</v>
          </cell>
          <cell r="D60" t="str">
            <v>Peat</v>
          </cell>
          <cell r="E60">
            <v>2</v>
          </cell>
          <cell r="F60" t="str">
            <v>Peat</v>
          </cell>
          <cell r="G60">
            <v>2</v>
          </cell>
          <cell r="H60" t="str">
            <v>Peat</v>
          </cell>
          <cell r="I60">
            <v>10</v>
          </cell>
          <cell r="J60" t="str">
            <v>Peat</v>
          </cell>
          <cell r="K60">
            <v>10</v>
          </cell>
          <cell r="L60" t="str">
            <v>Peat</v>
          </cell>
          <cell r="M60">
            <v>300</v>
          </cell>
          <cell r="N60" t="str">
            <v>Peat</v>
          </cell>
          <cell r="O60">
            <v>300</v>
          </cell>
          <cell r="P60" t="str">
            <v>Peat</v>
          </cell>
          <cell r="Q60">
            <v>300</v>
          </cell>
          <cell r="R60" t="str">
            <v>Peat</v>
          </cell>
          <cell r="S60">
            <v>300</v>
          </cell>
        </row>
        <row r="274">
          <cell r="B274" t="str">
            <v>Energy</v>
          </cell>
          <cell r="C274" t="str">
            <v>energyLiquidEFs</v>
          </cell>
          <cell r="D274" t="str">
            <v>energyGasEFs</v>
          </cell>
        </row>
        <row r="275">
          <cell r="B275" t="str">
            <v>Manufacturing</v>
          </cell>
          <cell r="C275" t="str">
            <v>manufacturingLiquidEFs</v>
          </cell>
          <cell r="D275" t="str">
            <v>manufacturingGasEFs</v>
          </cell>
        </row>
        <row r="276">
          <cell r="B276" t="str">
            <v>Construction</v>
          </cell>
          <cell r="C276" t="str">
            <v>constructionLiquidEFs</v>
          </cell>
          <cell r="D276" t="str">
            <v>constructionGasEFs</v>
          </cell>
        </row>
        <row r="277">
          <cell r="B277" t="str">
            <v>Commercial</v>
          </cell>
          <cell r="C277" t="str">
            <v>commercialLiquidEFs</v>
          </cell>
          <cell r="D277" t="str">
            <v>commercialGasEFs</v>
          </cell>
        </row>
        <row r="278">
          <cell r="B278" t="str">
            <v>Institutional</v>
          </cell>
          <cell r="C278" t="str">
            <v>institutionalLiquidEFs</v>
          </cell>
          <cell r="D278" t="str">
            <v>institutionalGasEFs</v>
          </cell>
        </row>
        <row r="279">
          <cell r="B279" t="str">
            <v>Residential</v>
          </cell>
          <cell r="C279" t="str">
            <v>residentialLiquidEFs</v>
          </cell>
          <cell r="D279" t="str">
            <v>residentialGasEFs</v>
          </cell>
        </row>
        <row r="280">
          <cell r="B280" t="str">
            <v>Agriculture</v>
          </cell>
          <cell r="C280" t="str">
            <v>agricultureLiquidEFs</v>
          </cell>
          <cell r="D280" t="str">
            <v>agricultureGasEFs</v>
          </cell>
        </row>
        <row r="281">
          <cell r="B281" t="str">
            <v>Forestry</v>
          </cell>
          <cell r="C281" t="str">
            <v>forestryLiquidEFs</v>
          </cell>
          <cell r="D281" t="str">
            <v>forestryGasEFs</v>
          </cell>
        </row>
        <row r="282">
          <cell r="B282" t="str">
            <v>Fisheries</v>
          </cell>
          <cell r="C282" t="str">
            <v>fisheriesLiquidEFs</v>
          </cell>
          <cell r="D282" t="str">
            <v>fisheriesGasEFs</v>
          </cell>
        </row>
      </sheetData>
      <sheetData sheetId="9"/>
      <sheetData sheetId="10">
        <row r="7">
          <cell r="B7" t="str">
            <v>Crude oil</v>
          </cell>
          <cell r="C7">
            <v>0.6</v>
          </cell>
          <cell r="D7" t="str">
            <v>Crude oil</v>
          </cell>
          <cell r="E7">
            <v>0.6</v>
          </cell>
          <cell r="F7" t="str">
            <v>Crude oil</v>
          </cell>
          <cell r="G7">
            <v>0.6</v>
          </cell>
          <cell r="H7" t="str">
            <v>Crude oil</v>
          </cell>
          <cell r="I7">
            <v>0.6</v>
          </cell>
          <cell r="J7" t="str">
            <v>Crude oil</v>
          </cell>
          <cell r="K7">
            <v>0.6</v>
          </cell>
          <cell r="L7" t="str">
            <v>Crude oil</v>
          </cell>
          <cell r="M7">
            <v>0.6</v>
          </cell>
          <cell r="N7" t="str">
            <v>Crude oil</v>
          </cell>
          <cell r="O7">
            <v>0.6</v>
          </cell>
          <cell r="P7" t="str">
            <v>Crude oil</v>
          </cell>
          <cell r="Q7">
            <v>0.6</v>
          </cell>
          <cell r="R7" t="str">
            <v>Crude oil</v>
          </cell>
          <cell r="S7">
            <v>0.6</v>
          </cell>
        </row>
        <row r="8">
          <cell r="B8" t="str">
            <v>Orimulsion</v>
          </cell>
          <cell r="C8">
            <v>0.6</v>
          </cell>
          <cell r="D8" t="str">
            <v>Orimulsion</v>
          </cell>
          <cell r="E8">
            <v>0.6</v>
          </cell>
          <cell r="F8" t="str">
            <v>Orimulsion</v>
          </cell>
          <cell r="G8">
            <v>0.6</v>
          </cell>
          <cell r="H8" t="str">
            <v>Orimulsion</v>
          </cell>
          <cell r="I8">
            <v>0.6</v>
          </cell>
          <cell r="J8" t="str">
            <v>Orimulsion</v>
          </cell>
          <cell r="K8">
            <v>0.6</v>
          </cell>
          <cell r="L8" t="str">
            <v>Orimulsion</v>
          </cell>
          <cell r="M8">
            <v>0.6</v>
          </cell>
          <cell r="N8" t="str">
            <v>Orimulsion</v>
          </cell>
          <cell r="O8">
            <v>0.6</v>
          </cell>
          <cell r="P8" t="str">
            <v>Orimulsion</v>
          </cell>
          <cell r="Q8">
            <v>0.6</v>
          </cell>
          <cell r="R8" t="str">
            <v>Orimulsion</v>
          </cell>
          <cell r="S8">
            <v>0.6</v>
          </cell>
        </row>
        <row r="9">
          <cell r="B9" t="str">
            <v>Natural Gas Liquids</v>
          </cell>
          <cell r="C9">
            <v>0.6</v>
          </cell>
          <cell r="D9" t="str">
            <v>Natural Gas Liquids</v>
          </cell>
          <cell r="E9">
            <v>0.6</v>
          </cell>
          <cell r="F9" t="str">
            <v>Natural Gas Liquids</v>
          </cell>
          <cell r="G9">
            <v>0.6</v>
          </cell>
          <cell r="H9" t="str">
            <v>Natural Gas Liquids</v>
          </cell>
          <cell r="I9">
            <v>0.6</v>
          </cell>
          <cell r="J9" t="str">
            <v>Natural Gas Liquids</v>
          </cell>
          <cell r="K9">
            <v>0.6</v>
          </cell>
          <cell r="L9" t="str">
            <v>Natural Gas Liquids</v>
          </cell>
          <cell r="M9">
            <v>0.6</v>
          </cell>
          <cell r="N9" t="str">
            <v>Natural Gas Liquids</v>
          </cell>
          <cell r="O9">
            <v>0.6</v>
          </cell>
          <cell r="P9" t="str">
            <v>Natural Gas Liquids</v>
          </cell>
          <cell r="Q9">
            <v>0.6</v>
          </cell>
          <cell r="R9" t="str">
            <v>Natural Gas Liquids</v>
          </cell>
          <cell r="S9">
            <v>0.6</v>
          </cell>
        </row>
        <row r="10">
          <cell r="B10" t="str">
            <v>Motor gasoline</v>
          </cell>
          <cell r="C10">
            <v>0.6</v>
          </cell>
          <cell r="D10" t="str">
            <v>Motor gasoline</v>
          </cell>
          <cell r="E10">
            <v>0.6</v>
          </cell>
          <cell r="F10" t="str">
            <v>Motor gasoline</v>
          </cell>
          <cell r="G10">
            <v>0.6</v>
          </cell>
          <cell r="H10" t="str">
            <v>Motor gasoline</v>
          </cell>
          <cell r="I10">
            <v>0.6</v>
          </cell>
          <cell r="J10" t="str">
            <v>Motor gasoline</v>
          </cell>
          <cell r="K10">
            <v>0.6</v>
          </cell>
          <cell r="L10" t="str">
            <v>Motor gasoline</v>
          </cell>
          <cell r="M10">
            <v>0.6</v>
          </cell>
          <cell r="N10" t="str">
            <v>Motor gasoline</v>
          </cell>
          <cell r="O10">
            <v>0.6</v>
          </cell>
          <cell r="P10" t="str">
            <v>Motor gasoline</v>
          </cell>
          <cell r="Q10">
            <v>0.6</v>
          </cell>
          <cell r="R10" t="str">
            <v>Motor gasoline</v>
          </cell>
          <cell r="S10">
            <v>0.6</v>
          </cell>
        </row>
        <row r="11">
          <cell r="B11" t="str">
            <v>Aviation gasoline</v>
          </cell>
          <cell r="C11">
            <v>0.6</v>
          </cell>
          <cell r="D11" t="str">
            <v>Aviation gasoline</v>
          </cell>
          <cell r="E11">
            <v>0.6</v>
          </cell>
          <cell r="F11" t="str">
            <v>Aviation gasoline</v>
          </cell>
          <cell r="G11">
            <v>0.6</v>
          </cell>
          <cell r="H11" t="str">
            <v>Aviation gasoline</v>
          </cell>
          <cell r="I11">
            <v>0.6</v>
          </cell>
          <cell r="J11" t="str">
            <v>Aviation gasoline</v>
          </cell>
          <cell r="K11">
            <v>0.6</v>
          </cell>
          <cell r="L11" t="str">
            <v>Aviation gasoline</v>
          </cell>
          <cell r="M11">
            <v>0.6</v>
          </cell>
          <cell r="N11" t="str">
            <v>Aviation gasoline</v>
          </cell>
          <cell r="O11">
            <v>0.6</v>
          </cell>
          <cell r="P11" t="str">
            <v>Aviation gasoline</v>
          </cell>
          <cell r="Q11">
            <v>0.6</v>
          </cell>
          <cell r="R11" t="str">
            <v>Aviation gasoline</v>
          </cell>
          <cell r="S11">
            <v>0.6</v>
          </cell>
        </row>
        <row r="12">
          <cell r="B12" t="str">
            <v>Jet gasoline</v>
          </cell>
          <cell r="C12">
            <v>0.6</v>
          </cell>
          <cell r="D12" t="str">
            <v>Jet gasoline</v>
          </cell>
          <cell r="E12">
            <v>0.6</v>
          </cell>
          <cell r="F12" t="str">
            <v>Jet gasoline</v>
          </cell>
          <cell r="G12">
            <v>0.6</v>
          </cell>
          <cell r="H12" t="str">
            <v>Jet gasoline</v>
          </cell>
          <cell r="I12">
            <v>0.6</v>
          </cell>
          <cell r="J12" t="str">
            <v>Jet gasoline</v>
          </cell>
          <cell r="K12">
            <v>0.6</v>
          </cell>
          <cell r="L12" t="str">
            <v>Jet gasoline</v>
          </cell>
          <cell r="M12">
            <v>0.6</v>
          </cell>
          <cell r="N12" t="str">
            <v>Jet gasoline</v>
          </cell>
          <cell r="O12">
            <v>0.6</v>
          </cell>
          <cell r="P12" t="str">
            <v>Jet gasoline</v>
          </cell>
          <cell r="Q12">
            <v>0.6</v>
          </cell>
          <cell r="R12" t="str">
            <v>Jet gasoline</v>
          </cell>
          <cell r="S12">
            <v>0.6</v>
          </cell>
        </row>
        <row r="13">
          <cell r="B13" t="str">
            <v>Jet kerosene</v>
          </cell>
          <cell r="C13">
            <v>0.6</v>
          </cell>
          <cell r="D13" t="str">
            <v>Jet kerosene</v>
          </cell>
          <cell r="E13">
            <v>0.6</v>
          </cell>
          <cell r="F13" t="str">
            <v>Jet kerosene</v>
          </cell>
          <cell r="G13">
            <v>0.6</v>
          </cell>
          <cell r="H13" t="str">
            <v>Jet kerosene</v>
          </cell>
          <cell r="I13">
            <v>0.6</v>
          </cell>
          <cell r="J13" t="str">
            <v>Jet kerosene</v>
          </cell>
          <cell r="K13">
            <v>0.6</v>
          </cell>
          <cell r="L13" t="str">
            <v>Jet kerosene</v>
          </cell>
          <cell r="M13">
            <v>0.6</v>
          </cell>
          <cell r="N13" t="str">
            <v>Jet kerosene</v>
          </cell>
          <cell r="O13">
            <v>0.6</v>
          </cell>
          <cell r="P13" t="str">
            <v>Jet kerosene</v>
          </cell>
          <cell r="Q13">
            <v>0.6</v>
          </cell>
          <cell r="R13" t="str">
            <v>Jet kerosene</v>
          </cell>
          <cell r="S13">
            <v>0.6</v>
          </cell>
        </row>
        <row r="14">
          <cell r="B14" t="str">
            <v>Other kerosene</v>
          </cell>
          <cell r="C14">
            <v>0.6</v>
          </cell>
          <cell r="D14" t="str">
            <v>Other kerosene</v>
          </cell>
          <cell r="E14">
            <v>0.6</v>
          </cell>
          <cell r="F14" t="str">
            <v>Other kerosene</v>
          </cell>
          <cell r="G14">
            <v>0.6</v>
          </cell>
          <cell r="H14" t="str">
            <v>Other kerosene</v>
          </cell>
          <cell r="I14">
            <v>0.6</v>
          </cell>
          <cell r="J14" t="str">
            <v>Other kerosene</v>
          </cell>
          <cell r="K14">
            <v>0.6</v>
          </cell>
          <cell r="L14" t="str">
            <v>Other kerosene</v>
          </cell>
          <cell r="M14">
            <v>0.6</v>
          </cell>
          <cell r="N14" t="str">
            <v>Other kerosene</v>
          </cell>
          <cell r="O14">
            <v>0.6</v>
          </cell>
          <cell r="P14" t="str">
            <v>Other kerosene</v>
          </cell>
          <cell r="Q14">
            <v>0.6</v>
          </cell>
          <cell r="R14" t="str">
            <v>Other kerosene</v>
          </cell>
          <cell r="S14">
            <v>0.6</v>
          </cell>
        </row>
        <row r="15">
          <cell r="B15" t="str">
            <v>Shale oil</v>
          </cell>
          <cell r="C15">
            <v>0.6</v>
          </cell>
          <cell r="D15" t="str">
            <v>Shale oil</v>
          </cell>
          <cell r="E15">
            <v>0.6</v>
          </cell>
          <cell r="F15" t="str">
            <v>Shale oil</v>
          </cell>
          <cell r="G15">
            <v>0.6</v>
          </cell>
          <cell r="H15" t="str">
            <v>Shale oil</v>
          </cell>
          <cell r="I15">
            <v>0.6</v>
          </cell>
          <cell r="J15" t="str">
            <v>Shale oil</v>
          </cell>
          <cell r="K15">
            <v>0.6</v>
          </cell>
          <cell r="L15" t="str">
            <v>Shale oil</v>
          </cell>
          <cell r="M15">
            <v>0.6</v>
          </cell>
          <cell r="N15" t="str">
            <v>Shale oil</v>
          </cell>
          <cell r="O15">
            <v>0.6</v>
          </cell>
          <cell r="P15" t="str">
            <v>Shale oil</v>
          </cell>
          <cell r="Q15">
            <v>0.6</v>
          </cell>
          <cell r="R15" t="str">
            <v>Shale oil</v>
          </cell>
          <cell r="S15">
            <v>0.6</v>
          </cell>
        </row>
        <row r="16">
          <cell r="B16" t="str">
            <v>Gas/Diesel oil</v>
          </cell>
          <cell r="C16">
            <v>0.6</v>
          </cell>
          <cell r="D16" t="str">
            <v>Gas/Diesel oil</v>
          </cell>
          <cell r="E16">
            <v>0.6</v>
          </cell>
          <cell r="F16" t="str">
            <v>Gas/Diesel oil</v>
          </cell>
          <cell r="G16">
            <v>0.6</v>
          </cell>
          <cell r="H16" t="str">
            <v>Gas/Diesel oil</v>
          </cell>
          <cell r="I16">
            <v>0.6</v>
          </cell>
          <cell r="J16" t="str">
            <v>Gas/Diesel oil</v>
          </cell>
          <cell r="K16">
            <v>0.6</v>
          </cell>
          <cell r="L16" t="str">
            <v>Gas/Diesel oil</v>
          </cell>
          <cell r="M16">
            <v>0.6</v>
          </cell>
          <cell r="N16" t="str">
            <v>Gas/Diesel oil</v>
          </cell>
          <cell r="O16">
            <v>0.6</v>
          </cell>
          <cell r="P16" t="str">
            <v>Gas/Diesel oil</v>
          </cell>
          <cell r="Q16">
            <v>0.6</v>
          </cell>
          <cell r="R16" t="str">
            <v>Gas/Diesel oil</v>
          </cell>
          <cell r="S16">
            <v>0.6</v>
          </cell>
        </row>
        <row r="17">
          <cell r="B17" t="str">
            <v>Residual fuel oil</v>
          </cell>
          <cell r="C17">
            <v>0.6</v>
          </cell>
          <cell r="D17" t="str">
            <v>Residual fuel oil</v>
          </cell>
          <cell r="E17">
            <v>0.6</v>
          </cell>
          <cell r="F17" t="str">
            <v>Residual fuel oil</v>
          </cell>
          <cell r="G17">
            <v>0.6</v>
          </cell>
          <cell r="H17" t="str">
            <v>Residual fuel oil</v>
          </cell>
          <cell r="I17">
            <v>0.6</v>
          </cell>
          <cell r="J17" t="str">
            <v>Residual fuel oil</v>
          </cell>
          <cell r="K17">
            <v>0.6</v>
          </cell>
          <cell r="L17" t="str">
            <v>Residual fuel oil</v>
          </cell>
          <cell r="M17">
            <v>0.6</v>
          </cell>
          <cell r="N17" t="str">
            <v>Residual fuel oil</v>
          </cell>
          <cell r="O17">
            <v>0.6</v>
          </cell>
          <cell r="P17" t="str">
            <v>Residual fuel oil</v>
          </cell>
          <cell r="Q17">
            <v>0.6</v>
          </cell>
          <cell r="R17" t="str">
            <v>Residual fuel oil</v>
          </cell>
          <cell r="S17">
            <v>0.6</v>
          </cell>
        </row>
        <row r="18">
          <cell r="B18" t="str">
            <v>Liquified Petroleum Gases</v>
          </cell>
          <cell r="C18">
            <v>0.1</v>
          </cell>
          <cell r="D18" t="str">
            <v>Liquified Petroleum Gases</v>
          </cell>
          <cell r="E18">
            <v>0.1</v>
          </cell>
          <cell r="F18" t="str">
            <v>Liquified Petroleum Gases</v>
          </cell>
          <cell r="G18">
            <v>0.1</v>
          </cell>
          <cell r="H18" t="str">
            <v>Liquified Petroleum Gases</v>
          </cell>
          <cell r="I18">
            <v>0.1</v>
          </cell>
          <cell r="J18" t="str">
            <v>Liquified Petroleum Gases</v>
          </cell>
          <cell r="K18">
            <v>0.1</v>
          </cell>
          <cell r="L18" t="str">
            <v>Liquified Petroleum Gases</v>
          </cell>
          <cell r="M18">
            <v>0.1</v>
          </cell>
          <cell r="N18" t="str">
            <v>Liquified Petroleum Gases</v>
          </cell>
          <cell r="O18">
            <v>0.1</v>
          </cell>
          <cell r="P18" t="str">
            <v>Liquified Petroleum Gases</v>
          </cell>
          <cell r="Q18">
            <v>0.1</v>
          </cell>
          <cell r="R18" t="str">
            <v>Liquified Petroleum Gases</v>
          </cell>
          <cell r="S18">
            <v>0.1</v>
          </cell>
        </row>
        <row r="19">
          <cell r="B19" t="str">
            <v>Ethane</v>
          </cell>
          <cell r="C19">
            <v>0.1</v>
          </cell>
          <cell r="D19" t="str">
            <v>Ethane</v>
          </cell>
          <cell r="E19">
            <v>0.1</v>
          </cell>
          <cell r="F19" t="str">
            <v>Ethane</v>
          </cell>
          <cell r="G19">
            <v>0.1</v>
          </cell>
          <cell r="H19" t="str">
            <v>Ethane</v>
          </cell>
          <cell r="I19">
            <v>0.1</v>
          </cell>
          <cell r="J19" t="str">
            <v>Ethane</v>
          </cell>
          <cell r="K19">
            <v>0.1</v>
          </cell>
          <cell r="L19" t="str">
            <v>Ethane</v>
          </cell>
          <cell r="M19">
            <v>0.1</v>
          </cell>
          <cell r="N19" t="str">
            <v>Ethane</v>
          </cell>
          <cell r="O19">
            <v>0.1</v>
          </cell>
          <cell r="P19" t="str">
            <v>Ethane</v>
          </cell>
          <cell r="Q19">
            <v>0.1</v>
          </cell>
          <cell r="R19" t="str">
            <v>Ethane</v>
          </cell>
          <cell r="S19">
            <v>0.1</v>
          </cell>
        </row>
        <row r="20">
          <cell r="B20" t="str">
            <v>Naphtha</v>
          </cell>
          <cell r="C20">
            <v>0.6</v>
          </cell>
          <cell r="D20" t="str">
            <v>Naphtha</v>
          </cell>
          <cell r="E20">
            <v>0.6</v>
          </cell>
          <cell r="F20" t="str">
            <v>Naphtha</v>
          </cell>
          <cell r="G20">
            <v>0.6</v>
          </cell>
          <cell r="H20" t="str">
            <v>Naphtha</v>
          </cell>
          <cell r="I20">
            <v>0.6</v>
          </cell>
          <cell r="J20" t="str">
            <v>Naphtha</v>
          </cell>
          <cell r="K20">
            <v>0.6</v>
          </cell>
          <cell r="L20" t="str">
            <v>Naphtha</v>
          </cell>
          <cell r="M20">
            <v>0.6</v>
          </cell>
          <cell r="N20" t="str">
            <v>Naphtha</v>
          </cell>
          <cell r="O20">
            <v>0.6</v>
          </cell>
          <cell r="P20" t="str">
            <v>Naphtha</v>
          </cell>
          <cell r="Q20">
            <v>0.6</v>
          </cell>
          <cell r="R20" t="str">
            <v>Naphtha</v>
          </cell>
          <cell r="S20">
            <v>0.6</v>
          </cell>
        </row>
        <row r="21">
          <cell r="B21" t="str">
            <v>Bitumen</v>
          </cell>
          <cell r="C21">
            <v>0.6</v>
          </cell>
          <cell r="D21" t="str">
            <v>Bitumen</v>
          </cell>
          <cell r="E21">
            <v>0.6</v>
          </cell>
          <cell r="F21" t="str">
            <v>Bitumen</v>
          </cell>
          <cell r="G21">
            <v>0.6</v>
          </cell>
          <cell r="H21" t="str">
            <v>Bitumen</v>
          </cell>
          <cell r="I21">
            <v>0.6</v>
          </cell>
          <cell r="J21" t="str">
            <v>Bitumen</v>
          </cell>
          <cell r="K21">
            <v>0.6</v>
          </cell>
          <cell r="L21" t="str">
            <v>Bitumen</v>
          </cell>
          <cell r="M21">
            <v>0.6</v>
          </cell>
          <cell r="N21" t="str">
            <v>Bitumen</v>
          </cell>
          <cell r="O21">
            <v>0.6</v>
          </cell>
          <cell r="P21" t="str">
            <v>Bitumen</v>
          </cell>
          <cell r="Q21">
            <v>0.6</v>
          </cell>
          <cell r="R21" t="str">
            <v>Bitumen</v>
          </cell>
          <cell r="S21">
            <v>0.6</v>
          </cell>
        </row>
        <row r="22">
          <cell r="B22" t="str">
            <v>Lubricants</v>
          </cell>
          <cell r="C22">
            <v>0.6</v>
          </cell>
          <cell r="D22" t="str">
            <v>Lubricants</v>
          </cell>
          <cell r="E22">
            <v>0.6</v>
          </cell>
          <cell r="F22" t="str">
            <v>Lubricants</v>
          </cell>
          <cell r="G22">
            <v>0.6</v>
          </cell>
          <cell r="H22" t="str">
            <v>Lubricants</v>
          </cell>
          <cell r="I22">
            <v>0.6</v>
          </cell>
          <cell r="J22" t="str">
            <v>Lubricants</v>
          </cell>
          <cell r="K22">
            <v>0.6</v>
          </cell>
          <cell r="L22" t="str">
            <v>Lubricants</v>
          </cell>
          <cell r="M22">
            <v>0.6</v>
          </cell>
          <cell r="N22" t="str">
            <v>Lubricants</v>
          </cell>
          <cell r="O22">
            <v>0.6</v>
          </cell>
          <cell r="P22" t="str">
            <v>Lubricants</v>
          </cell>
          <cell r="Q22">
            <v>0.6</v>
          </cell>
          <cell r="R22" t="str">
            <v>Lubricants</v>
          </cell>
          <cell r="S22">
            <v>0.6</v>
          </cell>
        </row>
        <row r="23">
          <cell r="B23" t="str">
            <v>Petroleum coke</v>
          </cell>
          <cell r="C23">
            <v>0.6</v>
          </cell>
          <cell r="D23" t="str">
            <v>Petroleum coke</v>
          </cell>
          <cell r="E23">
            <v>0.6</v>
          </cell>
          <cell r="F23" t="str">
            <v>Petroleum coke</v>
          </cell>
          <cell r="G23">
            <v>0.6</v>
          </cell>
          <cell r="H23" t="str">
            <v>Petroleum coke</v>
          </cell>
          <cell r="I23">
            <v>0.6</v>
          </cell>
          <cell r="J23" t="str">
            <v>Petroleum coke</v>
          </cell>
          <cell r="K23">
            <v>0.6</v>
          </cell>
          <cell r="L23" t="str">
            <v>Petroleum coke</v>
          </cell>
          <cell r="M23">
            <v>0.6</v>
          </cell>
          <cell r="N23" t="str">
            <v>Petroleum coke</v>
          </cell>
          <cell r="O23">
            <v>0.6</v>
          </cell>
          <cell r="P23" t="str">
            <v>Petroleum coke</v>
          </cell>
          <cell r="Q23">
            <v>0.6</v>
          </cell>
          <cell r="R23" t="str">
            <v>Petroleum coke</v>
          </cell>
          <cell r="S23">
            <v>0.6</v>
          </cell>
        </row>
        <row r="24">
          <cell r="B24" t="str">
            <v>Refinery feedstocks</v>
          </cell>
          <cell r="C24">
            <v>0.6</v>
          </cell>
          <cell r="D24" t="str">
            <v>Refinery feedstocks</v>
          </cell>
          <cell r="E24">
            <v>0.6</v>
          </cell>
          <cell r="F24" t="str">
            <v>Refinery feedstocks</v>
          </cell>
          <cell r="G24">
            <v>0.6</v>
          </cell>
          <cell r="H24" t="str">
            <v>Refinery feedstocks</v>
          </cell>
          <cell r="I24">
            <v>0.6</v>
          </cell>
          <cell r="J24" t="str">
            <v>Refinery feedstocks</v>
          </cell>
          <cell r="K24">
            <v>0.6</v>
          </cell>
          <cell r="L24" t="str">
            <v>Refinery feedstocks</v>
          </cell>
          <cell r="M24">
            <v>0.6</v>
          </cell>
          <cell r="N24" t="str">
            <v>Refinery feedstocks</v>
          </cell>
          <cell r="O24">
            <v>0.6</v>
          </cell>
          <cell r="P24" t="str">
            <v>Refinery feedstocks</v>
          </cell>
          <cell r="Q24">
            <v>0.6</v>
          </cell>
          <cell r="R24" t="str">
            <v>Refinery feedstocks</v>
          </cell>
          <cell r="S24">
            <v>0.6</v>
          </cell>
        </row>
        <row r="25">
          <cell r="B25" t="str">
            <v>Refinery gas</v>
          </cell>
          <cell r="C25">
            <v>0.1</v>
          </cell>
          <cell r="D25" t="str">
            <v>Refinery gas</v>
          </cell>
          <cell r="E25">
            <v>0.1</v>
          </cell>
          <cell r="F25" t="str">
            <v>Refinery gas</v>
          </cell>
          <cell r="G25">
            <v>0.1</v>
          </cell>
          <cell r="H25" t="str">
            <v>Refinery gas</v>
          </cell>
          <cell r="I25">
            <v>0.1</v>
          </cell>
          <cell r="J25" t="str">
            <v>Refinery gas</v>
          </cell>
          <cell r="K25">
            <v>0.1</v>
          </cell>
          <cell r="L25" t="str">
            <v>Refinery gas</v>
          </cell>
          <cell r="M25">
            <v>0.1</v>
          </cell>
          <cell r="N25" t="str">
            <v>Refinery gas</v>
          </cell>
          <cell r="O25">
            <v>0.1</v>
          </cell>
          <cell r="P25" t="str">
            <v>Refinery gas</v>
          </cell>
          <cell r="Q25">
            <v>0.1</v>
          </cell>
          <cell r="R25" t="str">
            <v>Refinery gas</v>
          </cell>
          <cell r="S25">
            <v>0.1</v>
          </cell>
        </row>
        <row r="26">
          <cell r="B26" t="str">
            <v>Paraffin waxes</v>
          </cell>
          <cell r="C26">
            <v>0.6</v>
          </cell>
          <cell r="D26" t="str">
            <v>Paraffin waxes</v>
          </cell>
          <cell r="E26">
            <v>0.6</v>
          </cell>
          <cell r="F26" t="str">
            <v>Paraffin waxes</v>
          </cell>
          <cell r="G26">
            <v>0.6</v>
          </cell>
          <cell r="H26" t="str">
            <v>Paraffin waxes</v>
          </cell>
          <cell r="I26">
            <v>0.6</v>
          </cell>
          <cell r="J26" t="str">
            <v>Paraffin waxes</v>
          </cell>
          <cell r="K26">
            <v>0.6</v>
          </cell>
          <cell r="L26" t="str">
            <v>Paraffin waxes</v>
          </cell>
          <cell r="M26">
            <v>0.6</v>
          </cell>
          <cell r="N26" t="str">
            <v>Paraffin waxes</v>
          </cell>
          <cell r="O26">
            <v>0.6</v>
          </cell>
          <cell r="P26" t="str">
            <v>Paraffin waxes</v>
          </cell>
          <cell r="Q26">
            <v>0.6</v>
          </cell>
          <cell r="R26" t="str">
            <v>Paraffin waxes</v>
          </cell>
          <cell r="S26">
            <v>0.6</v>
          </cell>
        </row>
        <row r="27">
          <cell r="B27" t="str">
            <v>White Spirit/SBP</v>
          </cell>
          <cell r="C27">
            <v>0.6</v>
          </cell>
          <cell r="D27" t="str">
            <v>White Spirit/SBP</v>
          </cell>
          <cell r="E27">
            <v>0.6</v>
          </cell>
          <cell r="F27" t="str">
            <v>White Spirit/SBP</v>
          </cell>
          <cell r="G27">
            <v>0.6</v>
          </cell>
          <cell r="H27" t="str">
            <v>White Spirit/SBP</v>
          </cell>
          <cell r="I27">
            <v>0.6</v>
          </cell>
          <cell r="J27" t="str">
            <v>White Spirit/SBP</v>
          </cell>
          <cell r="K27">
            <v>0.6</v>
          </cell>
          <cell r="L27" t="str">
            <v>White Spirit/SBP</v>
          </cell>
          <cell r="M27">
            <v>0.6</v>
          </cell>
          <cell r="N27" t="str">
            <v>White Spirit/SBP</v>
          </cell>
          <cell r="O27">
            <v>0.6</v>
          </cell>
          <cell r="P27" t="str">
            <v>White Spirit/SBP</v>
          </cell>
          <cell r="Q27">
            <v>0.6</v>
          </cell>
          <cell r="R27" t="str">
            <v>White Spirit/SBP</v>
          </cell>
          <cell r="S27">
            <v>0.6</v>
          </cell>
        </row>
        <row r="28">
          <cell r="B28" t="str">
            <v>Other petroleum products</v>
          </cell>
          <cell r="C28">
            <v>0.6</v>
          </cell>
          <cell r="D28" t="str">
            <v>Other petroleum products</v>
          </cell>
          <cell r="E28">
            <v>0.6</v>
          </cell>
          <cell r="F28" t="str">
            <v>Other petroleum products</v>
          </cell>
          <cell r="G28">
            <v>0.6</v>
          </cell>
          <cell r="H28" t="str">
            <v>Other petroleum products</v>
          </cell>
          <cell r="I28">
            <v>0.6</v>
          </cell>
          <cell r="J28" t="str">
            <v>Other petroleum products</v>
          </cell>
          <cell r="K28">
            <v>0.6</v>
          </cell>
          <cell r="L28" t="str">
            <v>Other petroleum products</v>
          </cell>
          <cell r="M28">
            <v>0.6</v>
          </cell>
          <cell r="N28" t="str">
            <v>Other petroleum products</v>
          </cell>
          <cell r="O28">
            <v>0.6</v>
          </cell>
          <cell r="P28" t="str">
            <v>Other petroleum products</v>
          </cell>
          <cell r="Q28">
            <v>0.6</v>
          </cell>
          <cell r="R28" t="str">
            <v>Other petroleum products</v>
          </cell>
          <cell r="S28">
            <v>0.6</v>
          </cell>
        </row>
        <row r="29">
          <cell r="B29" t="str">
            <v>Anthracite</v>
          </cell>
          <cell r="C29">
            <v>1.5</v>
          </cell>
          <cell r="D29" t="str">
            <v>Anthracite</v>
          </cell>
          <cell r="E29">
            <v>1.5</v>
          </cell>
          <cell r="F29" t="str">
            <v>Anthracite</v>
          </cell>
          <cell r="G29">
            <v>1.5</v>
          </cell>
          <cell r="H29" t="str">
            <v>Anthracite</v>
          </cell>
          <cell r="I29">
            <v>1.5</v>
          </cell>
          <cell r="J29" t="str">
            <v>Anthracite</v>
          </cell>
          <cell r="K29">
            <v>1.5</v>
          </cell>
          <cell r="L29" t="str">
            <v>Anthracite</v>
          </cell>
          <cell r="M29">
            <v>1.5</v>
          </cell>
          <cell r="N29" t="str">
            <v>Anthracite</v>
          </cell>
          <cell r="O29">
            <v>1.5</v>
          </cell>
          <cell r="P29" t="str">
            <v>Anthracite</v>
          </cell>
          <cell r="Q29">
            <v>1.5</v>
          </cell>
          <cell r="R29" t="str">
            <v>Anthracite</v>
          </cell>
          <cell r="S29">
            <v>1.5</v>
          </cell>
        </row>
        <row r="30">
          <cell r="B30" t="str">
            <v>Coking coal</v>
          </cell>
          <cell r="C30">
            <v>1.5</v>
          </cell>
          <cell r="D30" t="str">
            <v>Coking coal</v>
          </cell>
          <cell r="E30">
            <v>1.5</v>
          </cell>
          <cell r="F30" t="str">
            <v>Coking coal</v>
          </cell>
          <cell r="G30">
            <v>1.5</v>
          </cell>
          <cell r="H30" t="str">
            <v>Coking coal</v>
          </cell>
          <cell r="I30">
            <v>1.5</v>
          </cell>
          <cell r="J30" t="str">
            <v>Coking coal</v>
          </cell>
          <cell r="K30">
            <v>1.5</v>
          </cell>
          <cell r="L30" t="str">
            <v>Coking coal</v>
          </cell>
          <cell r="M30">
            <v>1.5</v>
          </cell>
          <cell r="N30" t="str">
            <v>Coking coal</v>
          </cell>
          <cell r="O30">
            <v>1.5</v>
          </cell>
          <cell r="P30" t="str">
            <v>Coking coal</v>
          </cell>
          <cell r="Q30">
            <v>1.5</v>
          </cell>
          <cell r="R30" t="str">
            <v>Coking coal</v>
          </cell>
          <cell r="S30">
            <v>1.5</v>
          </cell>
        </row>
        <row r="31">
          <cell r="B31" t="str">
            <v>Other bituminous coal</v>
          </cell>
          <cell r="C31">
            <v>1.5</v>
          </cell>
          <cell r="D31" t="str">
            <v>Other bituminous coal</v>
          </cell>
          <cell r="E31">
            <v>1.5</v>
          </cell>
          <cell r="F31" t="str">
            <v>Other bituminous coal</v>
          </cell>
          <cell r="G31">
            <v>1.5</v>
          </cell>
          <cell r="H31" t="str">
            <v>Other bituminous coal</v>
          </cell>
          <cell r="I31">
            <v>1.5</v>
          </cell>
          <cell r="J31" t="str">
            <v>Other bituminous coal</v>
          </cell>
          <cell r="K31">
            <v>1.5</v>
          </cell>
          <cell r="L31" t="str">
            <v>Other bituminous coal</v>
          </cell>
          <cell r="M31">
            <v>1.5</v>
          </cell>
          <cell r="N31" t="str">
            <v>Other bituminous coal</v>
          </cell>
          <cell r="O31">
            <v>1.5</v>
          </cell>
          <cell r="P31" t="str">
            <v>Other bituminous coal</v>
          </cell>
          <cell r="Q31">
            <v>1.5</v>
          </cell>
          <cell r="R31" t="str">
            <v>Other bituminous coal</v>
          </cell>
          <cell r="S31">
            <v>1.5</v>
          </cell>
        </row>
        <row r="32">
          <cell r="B32" t="str">
            <v>Sub bituminous coal</v>
          </cell>
          <cell r="C32">
            <v>1.5</v>
          </cell>
          <cell r="D32" t="str">
            <v>Sub bituminous coal</v>
          </cell>
          <cell r="E32">
            <v>1.5</v>
          </cell>
          <cell r="F32" t="str">
            <v>Sub bituminous coal</v>
          </cell>
          <cell r="G32">
            <v>1.5</v>
          </cell>
          <cell r="H32" t="str">
            <v>Sub bituminous coal</v>
          </cell>
          <cell r="I32">
            <v>1.5</v>
          </cell>
          <cell r="J32" t="str">
            <v>Sub bituminous coal</v>
          </cell>
          <cell r="K32">
            <v>1.5</v>
          </cell>
          <cell r="L32" t="str">
            <v>Sub bituminous coal</v>
          </cell>
          <cell r="M32">
            <v>1.5</v>
          </cell>
          <cell r="N32" t="str">
            <v>Sub bituminous coal</v>
          </cell>
          <cell r="O32">
            <v>1.5</v>
          </cell>
          <cell r="P32" t="str">
            <v>Sub bituminous coal</v>
          </cell>
          <cell r="Q32">
            <v>1.5</v>
          </cell>
          <cell r="R32" t="str">
            <v>Sub bituminous coal</v>
          </cell>
          <cell r="S32">
            <v>1.5</v>
          </cell>
        </row>
        <row r="33">
          <cell r="B33" t="str">
            <v>Lignite</v>
          </cell>
          <cell r="C33">
            <v>1.5</v>
          </cell>
          <cell r="D33" t="str">
            <v>Lignite</v>
          </cell>
          <cell r="E33">
            <v>1.5</v>
          </cell>
          <cell r="F33" t="str">
            <v>Lignite</v>
          </cell>
          <cell r="G33">
            <v>1.5</v>
          </cell>
          <cell r="H33" t="str">
            <v>Lignite</v>
          </cell>
          <cell r="I33">
            <v>1.5</v>
          </cell>
          <cell r="J33" t="str">
            <v>Lignite</v>
          </cell>
          <cell r="K33">
            <v>1.5</v>
          </cell>
          <cell r="L33" t="str">
            <v>Lignite</v>
          </cell>
          <cell r="M33">
            <v>1.5</v>
          </cell>
          <cell r="N33" t="str">
            <v>Lignite</v>
          </cell>
          <cell r="O33">
            <v>1.5</v>
          </cell>
          <cell r="P33" t="str">
            <v>Lignite</v>
          </cell>
          <cell r="Q33">
            <v>1.5</v>
          </cell>
          <cell r="R33" t="str">
            <v>Lignite</v>
          </cell>
          <cell r="S33">
            <v>1.5</v>
          </cell>
        </row>
        <row r="34">
          <cell r="B34" t="str">
            <v>Oil shale and tar sands</v>
          </cell>
          <cell r="C34">
            <v>1.5</v>
          </cell>
          <cell r="D34" t="str">
            <v>Oil shale and tar sands</v>
          </cell>
          <cell r="E34">
            <v>1.5</v>
          </cell>
          <cell r="F34" t="str">
            <v>Oil shale and tar sands</v>
          </cell>
          <cell r="G34">
            <v>1.5</v>
          </cell>
          <cell r="H34" t="str">
            <v>Oil shale and tar sands</v>
          </cell>
          <cell r="I34">
            <v>1.5</v>
          </cell>
          <cell r="J34" t="str">
            <v>Oil shale and tar sands</v>
          </cell>
          <cell r="K34">
            <v>1.5</v>
          </cell>
          <cell r="L34" t="str">
            <v>Oil shale and tar sands</v>
          </cell>
          <cell r="M34">
            <v>1.5</v>
          </cell>
          <cell r="N34" t="str">
            <v>Oil shale and tar sands</v>
          </cell>
          <cell r="O34">
            <v>1.5</v>
          </cell>
          <cell r="P34" t="str">
            <v>Oil shale and tar sands</v>
          </cell>
          <cell r="Q34">
            <v>1.5</v>
          </cell>
          <cell r="R34" t="str">
            <v>Oil shale and tar sands</v>
          </cell>
          <cell r="S34">
            <v>1.5</v>
          </cell>
        </row>
        <row r="35">
          <cell r="B35" t="str">
            <v>Brown coal briquettes</v>
          </cell>
          <cell r="C35">
            <v>1.5</v>
          </cell>
          <cell r="D35" t="str">
            <v>Brown coal briquettes</v>
          </cell>
          <cell r="E35">
            <v>1.5</v>
          </cell>
          <cell r="F35" t="str">
            <v>Brown coal briquettes</v>
          </cell>
          <cell r="G35">
            <v>1.5</v>
          </cell>
          <cell r="H35" t="str">
            <v>Brown coal briquettes</v>
          </cell>
          <cell r="I35">
            <v>1.5</v>
          </cell>
          <cell r="J35" t="str">
            <v>Brown coal briquettes</v>
          </cell>
          <cell r="K35">
            <v>1.5</v>
          </cell>
          <cell r="L35" t="str">
            <v>Brown coal briquettes</v>
          </cell>
          <cell r="M35">
            <v>1.5</v>
          </cell>
          <cell r="N35" t="str">
            <v>Brown coal briquettes</v>
          </cell>
          <cell r="O35">
            <v>1.5</v>
          </cell>
          <cell r="P35" t="str">
            <v>Brown coal briquettes</v>
          </cell>
          <cell r="Q35">
            <v>1.5</v>
          </cell>
          <cell r="R35" t="str">
            <v>Brown coal briquettes</v>
          </cell>
          <cell r="S35">
            <v>1.5</v>
          </cell>
        </row>
        <row r="36">
          <cell r="B36" t="str">
            <v>Patent fuel</v>
          </cell>
          <cell r="C36">
            <v>1.5</v>
          </cell>
          <cell r="D36" t="str">
            <v>Patent fuel</v>
          </cell>
          <cell r="E36">
            <v>1.5</v>
          </cell>
          <cell r="F36" t="str">
            <v>Patent fuel</v>
          </cell>
          <cell r="G36">
            <v>1.5</v>
          </cell>
          <cell r="H36" t="str">
            <v>Patent fuel</v>
          </cell>
          <cell r="I36">
            <v>1.5</v>
          </cell>
          <cell r="J36" t="str">
            <v>Patent fuel</v>
          </cell>
          <cell r="K36">
            <v>1.5</v>
          </cell>
          <cell r="L36" t="str">
            <v>Patent fuel</v>
          </cell>
          <cell r="M36">
            <v>1.5</v>
          </cell>
          <cell r="N36" t="str">
            <v>Patent fuel</v>
          </cell>
          <cell r="O36">
            <v>1.5</v>
          </cell>
          <cell r="P36" t="str">
            <v>Patent fuel</v>
          </cell>
          <cell r="Q36">
            <v>1.5</v>
          </cell>
          <cell r="R36" t="str">
            <v>Patent fuel</v>
          </cell>
          <cell r="S36">
            <v>1.5</v>
          </cell>
        </row>
        <row r="37">
          <cell r="B37" t="str">
            <v>Coke oven coke</v>
          </cell>
          <cell r="C37">
            <v>1.5</v>
          </cell>
          <cell r="D37" t="str">
            <v>Coke oven coke</v>
          </cell>
          <cell r="E37">
            <v>1.5</v>
          </cell>
          <cell r="F37" t="str">
            <v>Coke oven coke</v>
          </cell>
          <cell r="G37">
            <v>1.5</v>
          </cell>
          <cell r="H37" t="str">
            <v>Coke oven coke</v>
          </cell>
          <cell r="I37">
            <v>1.5</v>
          </cell>
          <cell r="J37" t="str">
            <v>Coke oven coke</v>
          </cell>
          <cell r="K37">
            <v>1.5</v>
          </cell>
          <cell r="L37" t="str">
            <v>Coke oven coke</v>
          </cell>
          <cell r="M37">
            <v>1.5</v>
          </cell>
          <cell r="N37" t="str">
            <v>Coke oven coke</v>
          </cell>
          <cell r="O37">
            <v>1.5</v>
          </cell>
          <cell r="P37" t="str">
            <v>Coke oven coke</v>
          </cell>
          <cell r="Q37">
            <v>1.5</v>
          </cell>
          <cell r="R37" t="str">
            <v>Coke oven coke</v>
          </cell>
          <cell r="S37">
            <v>1.5</v>
          </cell>
        </row>
        <row r="38">
          <cell r="B38" t="str">
            <v>Lignite coke</v>
          </cell>
          <cell r="C38">
            <v>1.5</v>
          </cell>
          <cell r="D38" t="str">
            <v>Lignite coke</v>
          </cell>
          <cell r="E38">
            <v>1.5</v>
          </cell>
          <cell r="F38" t="str">
            <v>Lignite coke</v>
          </cell>
          <cell r="G38">
            <v>1.5</v>
          </cell>
          <cell r="H38" t="str">
            <v>Lignite coke</v>
          </cell>
          <cell r="I38">
            <v>1.5</v>
          </cell>
          <cell r="J38" t="str">
            <v>Lignite coke</v>
          </cell>
          <cell r="K38">
            <v>1.5</v>
          </cell>
          <cell r="L38" t="str">
            <v>Lignite coke</v>
          </cell>
          <cell r="M38">
            <v>1.5</v>
          </cell>
          <cell r="N38" t="str">
            <v>Lignite coke</v>
          </cell>
          <cell r="O38">
            <v>1.5</v>
          </cell>
          <cell r="P38" t="str">
            <v>Lignite coke</v>
          </cell>
          <cell r="Q38">
            <v>1.5</v>
          </cell>
          <cell r="R38" t="str">
            <v>Lignite coke</v>
          </cell>
          <cell r="S38">
            <v>1.5</v>
          </cell>
        </row>
        <row r="39">
          <cell r="B39" t="str">
            <v>Gas coke</v>
          </cell>
          <cell r="C39">
            <v>0.1</v>
          </cell>
          <cell r="D39" t="str">
            <v>Gas coke</v>
          </cell>
          <cell r="E39">
            <v>0.1</v>
          </cell>
          <cell r="F39" t="str">
            <v>Gas coke</v>
          </cell>
          <cell r="G39">
            <v>0.1</v>
          </cell>
          <cell r="H39" t="str">
            <v>Gas coke</v>
          </cell>
          <cell r="I39">
            <v>0.1</v>
          </cell>
          <cell r="J39" t="str">
            <v>Gas coke</v>
          </cell>
          <cell r="K39">
            <v>0.1</v>
          </cell>
          <cell r="L39" t="str">
            <v>Gas coke</v>
          </cell>
          <cell r="M39">
            <v>0.1</v>
          </cell>
          <cell r="N39" t="str">
            <v>Gas coke</v>
          </cell>
          <cell r="O39">
            <v>0.1</v>
          </cell>
          <cell r="P39" t="str">
            <v>Gas coke</v>
          </cell>
          <cell r="Q39">
            <v>0.1</v>
          </cell>
          <cell r="R39" t="str">
            <v>Gas coke</v>
          </cell>
          <cell r="S39">
            <v>0.1</v>
          </cell>
        </row>
        <row r="40">
          <cell r="B40" t="str">
            <v>Coal tar</v>
          </cell>
          <cell r="C40">
            <v>1.5</v>
          </cell>
          <cell r="D40" t="str">
            <v>Coal tar</v>
          </cell>
          <cell r="E40">
            <v>1.5</v>
          </cell>
          <cell r="F40" t="str">
            <v>Coal tar</v>
          </cell>
          <cell r="G40">
            <v>1.5</v>
          </cell>
          <cell r="H40" t="str">
            <v>Coal tar</v>
          </cell>
          <cell r="I40">
            <v>1.5</v>
          </cell>
          <cell r="J40" t="str">
            <v>Coal tar</v>
          </cell>
          <cell r="K40">
            <v>1.5</v>
          </cell>
          <cell r="L40" t="str">
            <v>Coal tar</v>
          </cell>
          <cell r="M40">
            <v>1.5</v>
          </cell>
          <cell r="N40" t="str">
            <v>Coal tar</v>
          </cell>
          <cell r="O40">
            <v>1.5</v>
          </cell>
          <cell r="P40" t="str">
            <v>Coal tar</v>
          </cell>
          <cell r="Q40">
            <v>1.5</v>
          </cell>
          <cell r="R40" t="str">
            <v>Coal tar</v>
          </cell>
          <cell r="S40">
            <v>1.5</v>
          </cell>
        </row>
        <row r="41">
          <cell r="B41" t="str">
            <v>Gas works gas</v>
          </cell>
          <cell r="C41">
            <v>0.1</v>
          </cell>
          <cell r="D41" t="str">
            <v>Gas works gas</v>
          </cell>
          <cell r="E41">
            <v>0.1</v>
          </cell>
          <cell r="F41" t="str">
            <v>Gas works gas</v>
          </cell>
          <cell r="G41">
            <v>0.1</v>
          </cell>
          <cell r="H41" t="str">
            <v>Gas works gas</v>
          </cell>
          <cell r="I41">
            <v>0.1</v>
          </cell>
          <cell r="J41" t="str">
            <v>Gas works gas</v>
          </cell>
          <cell r="K41">
            <v>0.1</v>
          </cell>
          <cell r="L41" t="str">
            <v>Gas works gas</v>
          </cell>
          <cell r="M41">
            <v>0.1</v>
          </cell>
          <cell r="N41" t="str">
            <v>Gas works gas</v>
          </cell>
          <cell r="O41">
            <v>0.1</v>
          </cell>
          <cell r="P41" t="str">
            <v>Gas works gas</v>
          </cell>
          <cell r="Q41">
            <v>0.1</v>
          </cell>
          <cell r="R41" t="str">
            <v>Gas works gas</v>
          </cell>
          <cell r="S41">
            <v>0.1</v>
          </cell>
        </row>
        <row r="42">
          <cell r="B42" t="str">
            <v>Coke oven gas</v>
          </cell>
          <cell r="C42">
            <v>0.1</v>
          </cell>
          <cell r="D42" t="str">
            <v>Coke oven gas</v>
          </cell>
          <cell r="E42">
            <v>0.1</v>
          </cell>
          <cell r="F42" t="str">
            <v>Coke oven gas</v>
          </cell>
          <cell r="G42">
            <v>0.1</v>
          </cell>
          <cell r="H42" t="str">
            <v>Coke oven gas</v>
          </cell>
          <cell r="I42">
            <v>0.1</v>
          </cell>
          <cell r="J42" t="str">
            <v>Coke oven gas</v>
          </cell>
          <cell r="K42">
            <v>0.1</v>
          </cell>
          <cell r="L42" t="str">
            <v>Coke oven gas</v>
          </cell>
          <cell r="M42">
            <v>0.1</v>
          </cell>
          <cell r="N42" t="str">
            <v>Coke oven gas</v>
          </cell>
          <cell r="O42">
            <v>0.1</v>
          </cell>
          <cell r="P42" t="str">
            <v>Coke oven gas</v>
          </cell>
          <cell r="Q42">
            <v>0.1</v>
          </cell>
          <cell r="R42" t="str">
            <v>Coke oven gas</v>
          </cell>
          <cell r="S42">
            <v>0.1</v>
          </cell>
        </row>
        <row r="43">
          <cell r="B43" t="str">
            <v>Blast furnace gas</v>
          </cell>
          <cell r="C43">
            <v>0.1</v>
          </cell>
          <cell r="D43" t="str">
            <v>Blast furnace gas</v>
          </cell>
          <cell r="E43">
            <v>0.1</v>
          </cell>
          <cell r="F43" t="str">
            <v>Blast furnace gas</v>
          </cell>
          <cell r="G43">
            <v>0.1</v>
          </cell>
          <cell r="H43" t="str">
            <v>Blast furnace gas</v>
          </cell>
          <cell r="I43">
            <v>0.1</v>
          </cell>
          <cell r="J43" t="str">
            <v>Blast furnace gas</v>
          </cell>
          <cell r="K43">
            <v>0.1</v>
          </cell>
          <cell r="L43" t="str">
            <v>Blast furnace gas</v>
          </cell>
          <cell r="M43">
            <v>0.1</v>
          </cell>
          <cell r="N43" t="str">
            <v>Blast furnace gas</v>
          </cell>
          <cell r="O43">
            <v>0.1</v>
          </cell>
          <cell r="P43" t="str">
            <v>Blast furnace gas</v>
          </cell>
          <cell r="Q43">
            <v>0.1</v>
          </cell>
          <cell r="R43" t="str">
            <v>Blast furnace gas</v>
          </cell>
          <cell r="S43">
            <v>0.1</v>
          </cell>
        </row>
        <row r="44">
          <cell r="B44" t="str">
            <v>Oxygen steel furnace gas</v>
          </cell>
          <cell r="C44">
            <v>0.1</v>
          </cell>
          <cell r="D44" t="str">
            <v>Oxygen steel furnace gas</v>
          </cell>
          <cell r="E44">
            <v>0.1</v>
          </cell>
          <cell r="F44" t="str">
            <v>Oxygen steel furnace gas</v>
          </cell>
          <cell r="G44">
            <v>0.1</v>
          </cell>
          <cell r="H44" t="str">
            <v>Oxygen steel furnace gas</v>
          </cell>
          <cell r="I44">
            <v>0.1</v>
          </cell>
          <cell r="J44" t="str">
            <v>Oxygen steel furnace gas</v>
          </cell>
          <cell r="K44">
            <v>0.1</v>
          </cell>
          <cell r="L44" t="str">
            <v>Oxygen steel furnace gas</v>
          </cell>
          <cell r="M44">
            <v>0.1</v>
          </cell>
          <cell r="N44" t="str">
            <v>Oxygen steel furnace gas</v>
          </cell>
          <cell r="O44">
            <v>0.1</v>
          </cell>
          <cell r="P44" t="str">
            <v>Oxygen steel furnace gas</v>
          </cell>
          <cell r="Q44">
            <v>0.1</v>
          </cell>
          <cell r="R44" t="str">
            <v>Oxygen steel furnace gas</v>
          </cell>
          <cell r="S44">
            <v>0.1</v>
          </cell>
        </row>
        <row r="45">
          <cell r="B45" t="str">
            <v>Natural gas</v>
          </cell>
          <cell r="C45">
            <v>0.1</v>
          </cell>
          <cell r="D45" t="str">
            <v>Natural gas</v>
          </cell>
          <cell r="E45">
            <v>0.1</v>
          </cell>
          <cell r="F45" t="str">
            <v>Natural gas</v>
          </cell>
          <cell r="G45">
            <v>0.1</v>
          </cell>
          <cell r="H45" t="str">
            <v>Natural gas</v>
          </cell>
          <cell r="I45">
            <v>0.1</v>
          </cell>
          <cell r="J45" t="str">
            <v>Natural gas</v>
          </cell>
          <cell r="K45">
            <v>0.1</v>
          </cell>
          <cell r="L45" t="str">
            <v>Natural gas</v>
          </cell>
          <cell r="M45">
            <v>0.1</v>
          </cell>
          <cell r="N45" t="str">
            <v>Natural gas</v>
          </cell>
          <cell r="O45">
            <v>0.1</v>
          </cell>
          <cell r="P45" t="str">
            <v>Natural gas</v>
          </cell>
          <cell r="Q45">
            <v>0.1</v>
          </cell>
          <cell r="R45" t="str">
            <v>Natural gas</v>
          </cell>
          <cell r="S45">
            <v>0.1</v>
          </cell>
        </row>
        <row r="46">
          <cell r="B46" t="str">
            <v>Municipal waste (Non biomass fraction)</v>
          </cell>
          <cell r="C46">
            <v>4</v>
          </cell>
          <cell r="D46" t="str">
            <v>Municipal waste (Non biomass fraction)</v>
          </cell>
          <cell r="E46">
            <v>4</v>
          </cell>
          <cell r="F46" t="str">
            <v>Municipal waste (Non biomass fraction)</v>
          </cell>
          <cell r="G46">
            <v>4</v>
          </cell>
          <cell r="H46" t="str">
            <v>Municipal waste (Non biomass fraction)</v>
          </cell>
          <cell r="I46">
            <v>4</v>
          </cell>
          <cell r="J46" t="str">
            <v>Municipal waste (Non biomass fraction)</v>
          </cell>
          <cell r="K46">
            <v>4</v>
          </cell>
          <cell r="L46" t="str">
            <v>Municipal waste (Non biomass fraction)</v>
          </cell>
          <cell r="M46">
            <v>4</v>
          </cell>
          <cell r="N46" t="str">
            <v>Municipal waste (Non biomass fraction)</v>
          </cell>
          <cell r="O46">
            <v>4</v>
          </cell>
          <cell r="P46" t="str">
            <v>Municipal waste (Non biomass fraction)</v>
          </cell>
          <cell r="Q46">
            <v>4</v>
          </cell>
          <cell r="R46" t="str">
            <v>Municipal waste (Non biomass fraction)</v>
          </cell>
          <cell r="S46">
            <v>4</v>
          </cell>
        </row>
        <row r="47">
          <cell r="B47" t="str">
            <v>Industrial wastes</v>
          </cell>
          <cell r="C47">
            <v>4</v>
          </cell>
          <cell r="D47" t="str">
            <v>Industrial wastes</v>
          </cell>
          <cell r="E47">
            <v>4</v>
          </cell>
          <cell r="F47" t="str">
            <v>Industrial wastes</v>
          </cell>
          <cell r="G47">
            <v>4</v>
          </cell>
          <cell r="H47" t="str">
            <v>Industrial wastes</v>
          </cell>
          <cell r="I47">
            <v>4</v>
          </cell>
          <cell r="J47" t="str">
            <v>Industrial wastes</v>
          </cell>
          <cell r="K47">
            <v>4</v>
          </cell>
          <cell r="L47" t="str">
            <v>Industrial wastes</v>
          </cell>
          <cell r="M47">
            <v>4</v>
          </cell>
          <cell r="N47" t="str">
            <v>Industrial wastes</v>
          </cell>
          <cell r="O47">
            <v>4</v>
          </cell>
          <cell r="P47" t="str">
            <v>Industrial wastes</v>
          </cell>
          <cell r="Q47">
            <v>4</v>
          </cell>
          <cell r="R47" t="str">
            <v>Industrial wastes</v>
          </cell>
          <cell r="S47">
            <v>4</v>
          </cell>
        </row>
        <row r="48">
          <cell r="B48" t="str">
            <v>Waste oils</v>
          </cell>
          <cell r="C48">
            <v>4</v>
          </cell>
          <cell r="D48" t="str">
            <v>Waste oils</v>
          </cell>
          <cell r="E48">
            <v>4</v>
          </cell>
          <cell r="F48" t="str">
            <v>Waste oils</v>
          </cell>
          <cell r="G48">
            <v>4</v>
          </cell>
          <cell r="H48" t="str">
            <v>Waste oils</v>
          </cell>
          <cell r="I48">
            <v>4</v>
          </cell>
          <cell r="J48" t="str">
            <v>Waste oils</v>
          </cell>
          <cell r="K48">
            <v>4</v>
          </cell>
          <cell r="L48" t="str">
            <v>Waste oils</v>
          </cell>
          <cell r="M48">
            <v>4</v>
          </cell>
          <cell r="N48" t="str">
            <v>Waste oils</v>
          </cell>
          <cell r="O48">
            <v>4</v>
          </cell>
          <cell r="P48" t="str">
            <v>Waste oils</v>
          </cell>
          <cell r="Q48">
            <v>4</v>
          </cell>
          <cell r="R48" t="str">
            <v>Waste oils</v>
          </cell>
          <cell r="S48">
            <v>4</v>
          </cell>
        </row>
        <row r="49">
          <cell r="B49" t="str">
            <v>Wood or Wood waste</v>
          </cell>
          <cell r="C49">
            <v>4</v>
          </cell>
          <cell r="D49" t="str">
            <v>Wood or Wood waste</v>
          </cell>
          <cell r="E49">
            <v>4</v>
          </cell>
          <cell r="F49" t="str">
            <v>Wood or Wood waste</v>
          </cell>
          <cell r="G49">
            <v>4</v>
          </cell>
          <cell r="H49" t="str">
            <v>Wood or Wood waste</v>
          </cell>
          <cell r="I49">
            <v>4</v>
          </cell>
          <cell r="J49" t="str">
            <v>Wood or Wood waste</v>
          </cell>
          <cell r="K49">
            <v>4</v>
          </cell>
          <cell r="L49" t="str">
            <v>Wood or Wood waste</v>
          </cell>
          <cell r="M49">
            <v>4</v>
          </cell>
          <cell r="N49" t="str">
            <v>Wood or Wood waste</v>
          </cell>
          <cell r="O49">
            <v>4</v>
          </cell>
          <cell r="P49" t="str">
            <v>Wood or Wood waste</v>
          </cell>
          <cell r="Q49">
            <v>4</v>
          </cell>
          <cell r="R49" t="str">
            <v>Wood or Wood waste</v>
          </cell>
          <cell r="S49">
            <v>4</v>
          </cell>
        </row>
        <row r="50">
          <cell r="B50" t="str">
            <v>Sulphite lyes (Black liqour)</v>
          </cell>
          <cell r="C50">
            <v>2</v>
          </cell>
          <cell r="D50" t="str">
            <v>Sulphite lyes (Black liqour)</v>
          </cell>
          <cell r="E50">
            <v>2</v>
          </cell>
          <cell r="F50" t="str">
            <v>Sulphite lyes (Black liqour)</v>
          </cell>
          <cell r="G50">
            <v>2</v>
          </cell>
          <cell r="H50" t="str">
            <v>Sulphite lyes (Black liqour)</v>
          </cell>
          <cell r="I50">
            <v>2</v>
          </cell>
          <cell r="J50" t="str">
            <v>Sulphite lyes (Black liqour)</v>
          </cell>
          <cell r="K50">
            <v>2</v>
          </cell>
          <cell r="L50" t="str">
            <v>Sulphite lyes (Black liqour)</v>
          </cell>
          <cell r="M50">
            <v>2</v>
          </cell>
          <cell r="N50" t="str">
            <v>Sulphite lyes (Black liqour)</v>
          </cell>
          <cell r="O50">
            <v>2</v>
          </cell>
          <cell r="P50" t="str">
            <v>Sulphite lyes (Black liqour)</v>
          </cell>
          <cell r="Q50">
            <v>2</v>
          </cell>
          <cell r="R50" t="str">
            <v>Sulphite lyes (Black liqour)</v>
          </cell>
          <cell r="S50">
            <v>2</v>
          </cell>
        </row>
        <row r="51">
          <cell r="B51" t="str">
            <v>Other primary solid biomass fuels</v>
          </cell>
          <cell r="C51">
            <v>4</v>
          </cell>
          <cell r="D51" t="str">
            <v>Other primary solid biomass fuels</v>
          </cell>
          <cell r="E51">
            <v>4</v>
          </cell>
          <cell r="F51" t="str">
            <v>Other primary solid biomass fuels</v>
          </cell>
          <cell r="G51">
            <v>4</v>
          </cell>
          <cell r="H51" t="str">
            <v>Other primary solid biomass fuels</v>
          </cell>
          <cell r="I51">
            <v>4</v>
          </cell>
          <cell r="J51" t="str">
            <v>Other primary solid biomass fuels</v>
          </cell>
          <cell r="K51">
            <v>4</v>
          </cell>
          <cell r="L51" t="str">
            <v>Other primary solid biomass fuels</v>
          </cell>
          <cell r="M51">
            <v>4</v>
          </cell>
          <cell r="N51" t="str">
            <v>Other primary solid biomass fuels</v>
          </cell>
          <cell r="O51">
            <v>4</v>
          </cell>
          <cell r="P51" t="str">
            <v>Other primary solid biomass fuels</v>
          </cell>
          <cell r="Q51">
            <v>4</v>
          </cell>
          <cell r="R51" t="str">
            <v>Other primary solid biomass fuels</v>
          </cell>
          <cell r="S51">
            <v>4</v>
          </cell>
        </row>
        <row r="52">
          <cell r="B52" t="str">
            <v>Charcoal</v>
          </cell>
          <cell r="C52">
            <v>4</v>
          </cell>
          <cell r="D52" t="str">
            <v>Charcoal</v>
          </cell>
          <cell r="E52">
            <v>4</v>
          </cell>
          <cell r="F52" t="str">
            <v>Charcoal</v>
          </cell>
          <cell r="G52">
            <v>4</v>
          </cell>
          <cell r="H52" t="str">
            <v>Charcoal</v>
          </cell>
          <cell r="I52">
            <v>1</v>
          </cell>
          <cell r="J52" t="str">
            <v>Charcoal</v>
          </cell>
          <cell r="K52">
            <v>1</v>
          </cell>
          <cell r="L52" t="str">
            <v>Charcoal</v>
          </cell>
          <cell r="M52">
            <v>1</v>
          </cell>
          <cell r="N52" t="str">
            <v>Charcoal</v>
          </cell>
          <cell r="O52">
            <v>1</v>
          </cell>
          <cell r="P52" t="str">
            <v>Charcoal</v>
          </cell>
          <cell r="Q52">
            <v>1</v>
          </cell>
          <cell r="R52" t="str">
            <v>Charcoal</v>
          </cell>
          <cell r="S52">
            <v>1</v>
          </cell>
        </row>
        <row r="53">
          <cell r="B53" t="str">
            <v>Biogasoline</v>
          </cell>
          <cell r="C53">
            <v>0.6</v>
          </cell>
          <cell r="D53" t="str">
            <v>Biogasoline</v>
          </cell>
          <cell r="E53">
            <v>0.6</v>
          </cell>
          <cell r="F53" t="str">
            <v>Biogasoline</v>
          </cell>
          <cell r="G53">
            <v>0.6</v>
          </cell>
          <cell r="H53" t="str">
            <v>Biogasoline</v>
          </cell>
          <cell r="I53">
            <v>0.6</v>
          </cell>
          <cell r="J53" t="str">
            <v>Biogasoline</v>
          </cell>
          <cell r="K53">
            <v>0.6</v>
          </cell>
          <cell r="L53" t="str">
            <v>Biogasoline</v>
          </cell>
          <cell r="M53">
            <v>0.6</v>
          </cell>
          <cell r="N53" t="str">
            <v>Biogasoline</v>
          </cell>
          <cell r="O53">
            <v>0.6</v>
          </cell>
          <cell r="P53" t="str">
            <v>Biogasoline</v>
          </cell>
          <cell r="Q53">
            <v>0.6</v>
          </cell>
          <cell r="R53" t="str">
            <v>Biogasoline</v>
          </cell>
          <cell r="S53">
            <v>0.6</v>
          </cell>
        </row>
        <row r="54">
          <cell r="B54" t="str">
            <v>Biodiesels</v>
          </cell>
          <cell r="C54">
            <v>0.6</v>
          </cell>
          <cell r="D54" t="str">
            <v>Biodiesels</v>
          </cell>
          <cell r="E54">
            <v>0.6</v>
          </cell>
          <cell r="F54" t="str">
            <v>Biodiesels</v>
          </cell>
          <cell r="G54">
            <v>0.6</v>
          </cell>
          <cell r="H54" t="str">
            <v>Biodiesels</v>
          </cell>
          <cell r="I54">
            <v>0.6</v>
          </cell>
          <cell r="J54" t="str">
            <v>Biodiesels</v>
          </cell>
          <cell r="K54">
            <v>0.6</v>
          </cell>
          <cell r="L54" t="str">
            <v>Biodiesels</v>
          </cell>
          <cell r="M54">
            <v>0.6</v>
          </cell>
          <cell r="N54" t="str">
            <v>Biodiesels</v>
          </cell>
          <cell r="O54">
            <v>0.6</v>
          </cell>
          <cell r="P54" t="str">
            <v>Biodiesels</v>
          </cell>
          <cell r="Q54">
            <v>0.6</v>
          </cell>
          <cell r="R54" t="str">
            <v>Biodiesels</v>
          </cell>
          <cell r="S54">
            <v>0.6</v>
          </cell>
        </row>
        <row r="55">
          <cell r="B55" t="str">
            <v>Other liquid biofuels</v>
          </cell>
          <cell r="C55">
            <v>0.6</v>
          </cell>
          <cell r="D55" t="str">
            <v>Other liquid biofuels</v>
          </cell>
          <cell r="E55">
            <v>0.6</v>
          </cell>
          <cell r="F55" t="str">
            <v>Other liquid biofuels</v>
          </cell>
          <cell r="G55">
            <v>0.6</v>
          </cell>
          <cell r="H55" t="str">
            <v>Other liquid biofuels</v>
          </cell>
          <cell r="I55">
            <v>0.6</v>
          </cell>
          <cell r="J55" t="str">
            <v>Other liquid biofuels</v>
          </cell>
          <cell r="K55">
            <v>0.6</v>
          </cell>
          <cell r="L55" t="str">
            <v>Other liquid biofuels</v>
          </cell>
          <cell r="M55">
            <v>0.6</v>
          </cell>
          <cell r="N55" t="str">
            <v>Other liquid biofuels</v>
          </cell>
          <cell r="O55">
            <v>0.6</v>
          </cell>
          <cell r="P55" t="str">
            <v>Other liquid biofuels</v>
          </cell>
          <cell r="Q55">
            <v>0.6</v>
          </cell>
          <cell r="R55" t="str">
            <v>Other liquid biofuels</v>
          </cell>
          <cell r="S55">
            <v>0.6</v>
          </cell>
        </row>
        <row r="56">
          <cell r="B56" t="str">
            <v>Landfill gas</v>
          </cell>
          <cell r="C56">
            <v>0.1</v>
          </cell>
          <cell r="D56" t="str">
            <v>Landfill gas</v>
          </cell>
          <cell r="E56">
            <v>0.1</v>
          </cell>
          <cell r="F56" t="str">
            <v>Landfill gas</v>
          </cell>
          <cell r="G56">
            <v>0.1</v>
          </cell>
          <cell r="H56" t="str">
            <v>Landfill gas</v>
          </cell>
          <cell r="I56">
            <v>0.1</v>
          </cell>
          <cell r="J56" t="str">
            <v>Landfill gas</v>
          </cell>
          <cell r="K56">
            <v>0.1</v>
          </cell>
          <cell r="L56" t="str">
            <v>Landfill gas</v>
          </cell>
          <cell r="M56">
            <v>0.1</v>
          </cell>
          <cell r="N56" t="str">
            <v>Landfill gas</v>
          </cell>
          <cell r="O56">
            <v>0.1</v>
          </cell>
          <cell r="P56" t="str">
            <v>Landfill gas</v>
          </cell>
          <cell r="Q56">
            <v>0.1</v>
          </cell>
          <cell r="R56" t="str">
            <v>Landfill gas</v>
          </cell>
          <cell r="S56">
            <v>0.1</v>
          </cell>
        </row>
        <row r="57">
          <cell r="B57" t="str">
            <v>Sludge gas</v>
          </cell>
          <cell r="C57">
            <v>0.1</v>
          </cell>
          <cell r="D57" t="str">
            <v>Sludge gas</v>
          </cell>
          <cell r="E57">
            <v>0.1</v>
          </cell>
          <cell r="F57" t="str">
            <v>Sludge gas</v>
          </cell>
          <cell r="G57">
            <v>0.1</v>
          </cell>
          <cell r="H57" t="str">
            <v>Sludge gas</v>
          </cell>
          <cell r="I57">
            <v>0.1</v>
          </cell>
          <cell r="J57" t="str">
            <v>Sludge gas</v>
          </cell>
          <cell r="K57">
            <v>0.1</v>
          </cell>
          <cell r="L57" t="str">
            <v>Sludge gas</v>
          </cell>
          <cell r="M57">
            <v>0.1</v>
          </cell>
          <cell r="N57" t="str">
            <v>Sludge gas</v>
          </cell>
          <cell r="O57">
            <v>0.1</v>
          </cell>
          <cell r="P57" t="str">
            <v>Sludge gas</v>
          </cell>
          <cell r="Q57">
            <v>0.1</v>
          </cell>
          <cell r="R57" t="str">
            <v>Sludge gas</v>
          </cell>
          <cell r="S57">
            <v>0.1</v>
          </cell>
        </row>
        <row r="58">
          <cell r="B58" t="str">
            <v>Other biogas</v>
          </cell>
          <cell r="C58">
            <v>0.1</v>
          </cell>
          <cell r="D58" t="str">
            <v>Other biogas</v>
          </cell>
          <cell r="E58">
            <v>0.1</v>
          </cell>
          <cell r="F58" t="str">
            <v>Other biogas</v>
          </cell>
          <cell r="G58">
            <v>0.1</v>
          </cell>
          <cell r="H58" t="str">
            <v>Other biogas</v>
          </cell>
          <cell r="I58">
            <v>0.1</v>
          </cell>
          <cell r="J58" t="str">
            <v>Other biogas</v>
          </cell>
          <cell r="K58">
            <v>0.1</v>
          </cell>
          <cell r="L58" t="str">
            <v>Other biogas</v>
          </cell>
          <cell r="M58">
            <v>0.1</v>
          </cell>
          <cell r="N58" t="str">
            <v>Other biogas</v>
          </cell>
          <cell r="O58">
            <v>0.1</v>
          </cell>
          <cell r="P58" t="str">
            <v>Other biogas</v>
          </cell>
          <cell r="Q58">
            <v>0.1</v>
          </cell>
          <cell r="R58" t="str">
            <v>Other biogas</v>
          </cell>
          <cell r="S58">
            <v>0.1</v>
          </cell>
        </row>
        <row r="59">
          <cell r="B59" t="str">
            <v>Municipal wastes (Biomass fraction)</v>
          </cell>
          <cell r="C59">
            <v>4</v>
          </cell>
          <cell r="D59" t="str">
            <v>Municipal wastes (Biomass fraction)</v>
          </cell>
          <cell r="E59">
            <v>4</v>
          </cell>
          <cell r="F59" t="str">
            <v>Municipal wastes (Biomass fraction)</v>
          </cell>
          <cell r="G59">
            <v>4</v>
          </cell>
          <cell r="H59" t="str">
            <v>Municipal wastes (Biomass fraction)</v>
          </cell>
          <cell r="I59">
            <v>4</v>
          </cell>
          <cell r="J59" t="str">
            <v>Municipal wastes (Biomass fraction)</v>
          </cell>
          <cell r="K59">
            <v>4</v>
          </cell>
          <cell r="L59" t="str">
            <v>Municipal wastes (Biomass fraction)</v>
          </cell>
          <cell r="M59">
            <v>4</v>
          </cell>
          <cell r="N59" t="str">
            <v>Municipal wastes (Biomass fraction)</v>
          </cell>
          <cell r="O59">
            <v>4</v>
          </cell>
          <cell r="P59" t="str">
            <v>Municipal wastes (Biomass fraction)</v>
          </cell>
          <cell r="Q59">
            <v>4</v>
          </cell>
          <cell r="R59" t="str">
            <v>Municipal wastes (Biomass fraction)</v>
          </cell>
          <cell r="S59">
            <v>4</v>
          </cell>
        </row>
        <row r="60">
          <cell r="B60" t="str">
            <v>Peat</v>
          </cell>
          <cell r="C60">
            <v>1.5</v>
          </cell>
          <cell r="D60" t="str">
            <v>Peat</v>
          </cell>
          <cell r="E60">
            <v>1.5</v>
          </cell>
          <cell r="F60" t="str">
            <v>Peat</v>
          </cell>
          <cell r="G60">
            <v>1.5</v>
          </cell>
          <cell r="H60" t="str">
            <v>Peat</v>
          </cell>
          <cell r="I60">
            <v>1.4</v>
          </cell>
          <cell r="J60" t="str">
            <v>Peat</v>
          </cell>
          <cell r="K60">
            <v>1.4</v>
          </cell>
          <cell r="L60" t="str">
            <v>Peat</v>
          </cell>
          <cell r="M60">
            <v>1.4</v>
          </cell>
          <cell r="N60" t="str">
            <v>Peat</v>
          </cell>
          <cell r="O60">
            <v>1.4</v>
          </cell>
          <cell r="P60" t="str">
            <v>Peat</v>
          </cell>
          <cell r="Q60">
            <v>1.4</v>
          </cell>
          <cell r="R60" t="str">
            <v>Peat</v>
          </cell>
          <cell r="S60">
            <v>1.4</v>
          </cell>
        </row>
        <row r="274">
          <cell r="B274" t="str">
            <v>Energy</v>
          </cell>
          <cell r="C274" t="str">
            <v>energyLiquidEFsN2O</v>
          </cell>
          <cell r="D274" t="str">
            <v>energyGasEFsN2O</v>
          </cell>
        </row>
        <row r="275">
          <cell r="B275" t="str">
            <v>Manufacturing</v>
          </cell>
          <cell r="C275" t="str">
            <v>manufacturingLiquidEFsN2O</v>
          </cell>
          <cell r="D275" t="str">
            <v>manufacturingGasEFsN2O</v>
          </cell>
        </row>
        <row r="276">
          <cell r="B276" t="str">
            <v>Construction</v>
          </cell>
          <cell r="C276" t="str">
            <v>constructionLiquidEFsN2O</v>
          </cell>
          <cell r="D276" t="str">
            <v>constructionGasEFsN2O</v>
          </cell>
        </row>
        <row r="277">
          <cell r="B277" t="str">
            <v>Commercial</v>
          </cell>
          <cell r="C277" t="str">
            <v>commercialLiquidEFsN2O</v>
          </cell>
          <cell r="D277" t="str">
            <v>commercialGasEFsN2O</v>
          </cell>
        </row>
        <row r="278">
          <cell r="B278" t="str">
            <v>Institutional</v>
          </cell>
          <cell r="C278" t="str">
            <v>institutionalLiquidEFsN2O</v>
          </cell>
          <cell r="D278" t="str">
            <v>institutionalGasEFsN2O</v>
          </cell>
        </row>
        <row r="279">
          <cell r="B279" t="str">
            <v>Residential</v>
          </cell>
          <cell r="C279" t="str">
            <v>residentialLiquidEFsN2O</v>
          </cell>
          <cell r="D279" t="str">
            <v>residentialGasEFsN2O</v>
          </cell>
        </row>
        <row r="280">
          <cell r="B280" t="str">
            <v>Agriculture</v>
          </cell>
          <cell r="C280" t="str">
            <v>agricultureLiquidEFsN2O</v>
          </cell>
          <cell r="D280" t="str">
            <v>agricultureGasEFsN2O</v>
          </cell>
        </row>
        <row r="281">
          <cell r="B281" t="str">
            <v>Forestry</v>
          </cell>
          <cell r="C281" t="str">
            <v>forestryLiquidEFsN2O</v>
          </cell>
          <cell r="D281" t="str">
            <v>forestryGasEFsN2O</v>
          </cell>
        </row>
        <row r="282">
          <cell r="B282" t="str">
            <v>Fisheries</v>
          </cell>
          <cell r="C282" t="str">
            <v>fisheriesLiquidEFsN2O</v>
          </cell>
          <cell r="D282" t="str">
            <v>fisheriesGasEFsN2O</v>
          </cell>
        </row>
        <row r="288">
          <cell r="B288" t="str">
            <v>Energy</v>
          </cell>
          <cell r="C288" t="str">
            <v>EnergyN2O</v>
          </cell>
        </row>
        <row r="289">
          <cell r="B289" t="str">
            <v>Manufacturing</v>
          </cell>
          <cell r="C289" t="str">
            <v>ManufacturingN2O</v>
          </cell>
        </row>
        <row r="290">
          <cell r="B290" t="str">
            <v>Construction</v>
          </cell>
          <cell r="C290" t="str">
            <v>ConstructionN2O</v>
          </cell>
        </row>
        <row r="291">
          <cell r="B291" t="str">
            <v>Commercial</v>
          </cell>
          <cell r="C291" t="str">
            <v>CommercialN2O</v>
          </cell>
        </row>
        <row r="292">
          <cell r="B292" t="str">
            <v>Institutional</v>
          </cell>
          <cell r="C292" t="str">
            <v>InstitutionalN2O</v>
          </cell>
        </row>
        <row r="293">
          <cell r="B293" t="str">
            <v>Residential</v>
          </cell>
          <cell r="C293" t="str">
            <v>ResidentialN2O</v>
          </cell>
        </row>
        <row r="294">
          <cell r="B294" t="str">
            <v>Agriculture</v>
          </cell>
          <cell r="C294" t="str">
            <v>AgricultureN2O</v>
          </cell>
        </row>
        <row r="295">
          <cell r="B295" t="str">
            <v>Forestry</v>
          </cell>
          <cell r="C295" t="str">
            <v>ForestryN2O</v>
          </cell>
        </row>
        <row r="296">
          <cell r="B296" t="str">
            <v>Fisheries</v>
          </cell>
          <cell r="C296" t="str">
            <v>FisheriesN2O</v>
          </cell>
        </row>
      </sheetData>
      <sheetData sheetId="11">
        <row r="5">
          <cell r="B5" t="str">
            <v>Lower Heating Value (LHV) or Net Calorific Value (NCV)</v>
          </cell>
          <cell r="D5">
            <v>1</v>
          </cell>
        </row>
        <row r="6">
          <cell r="B6" t="str">
            <v>Higher Heating Value (HHV) or Gross Calorific Value (GCV)</v>
          </cell>
          <cell r="D6">
            <v>2</v>
          </cell>
        </row>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103">
          <cell r="B103" t="str">
            <v>Bitumen</v>
          </cell>
          <cell r="C103" t="str">
            <v>solidUnits</v>
          </cell>
          <cell r="E103" t="str">
            <v>one</v>
          </cell>
        </row>
        <row r="104">
          <cell r="B104" t="str">
            <v>Petroleum coke</v>
          </cell>
          <cell r="C104" t="str">
            <v>solidUnits</v>
          </cell>
          <cell r="E104" t="str">
            <v>two</v>
          </cell>
        </row>
        <row r="105">
          <cell r="B105" t="str">
            <v>Paraffin waxes</v>
          </cell>
          <cell r="C105" t="str">
            <v>solidUnits</v>
          </cell>
          <cell r="E105" t="str">
            <v>three</v>
          </cell>
        </row>
        <row r="106">
          <cell r="B106" t="str">
            <v>Anthracite</v>
          </cell>
          <cell r="C106" t="str">
            <v>solidUnits</v>
          </cell>
          <cell r="D106" t="str">
            <v>List of solid fuels = 'solids'</v>
          </cell>
          <cell r="E106" t="str">
            <v>four</v>
          </cell>
        </row>
        <row r="107">
          <cell r="B107" t="str">
            <v>Coking coal</v>
          </cell>
          <cell r="C107" t="str">
            <v>solidUnits</v>
          </cell>
          <cell r="E107" t="str">
            <v>five</v>
          </cell>
        </row>
        <row r="108">
          <cell r="B108" t="str">
            <v>Other bituminous coal</v>
          </cell>
          <cell r="C108" t="str">
            <v>solidUnits</v>
          </cell>
          <cell r="E108" t="str">
            <v>six</v>
          </cell>
        </row>
        <row r="109">
          <cell r="B109" t="str">
            <v>Sub bituminous coal</v>
          </cell>
          <cell r="C109" t="str">
            <v>solidUnits</v>
          </cell>
          <cell r="E109" t="str">
            <v>seven</v>
          </cell>
        </row>
        <row r="110">
          <cell r="B110" t="str">
            <v>Lignite</v>
          </cell>
          <cell r="C110" t="str">
            <v>solidUnits</v>
          </cell>
          <cell r="E110" t="str">
            <v>eight</v>
          </cell>
        </row>
        <row r="111">
          <cell r="B111" t="str">
            <v>Brown coal briquettes</v>
          </cell>
          <cell r="C111" t="str">
            <v>solidUnits</v>
          </cell>
          <cell r="E111" t="str">
            <v>nine</v>
          </cell>
        </row>
        <row r="112">
          <cell r="B112" t="str">
            <v>Patent fuel</v>
          </cell>
          <cell r="C112" t="str">
            <v>solidUnits</v>
          </cell>
          <cell r="E112" t="str">
            <v>ten</v>
          </cell>
        </row>
        <row r="113">
          <cell r="B113" t="str">
            <v>Lignite coke</v>
          </cell>
          <cell r="C113" t="str">
            <v>solidUnits</v>
          </cell>
          <cell r="E113" t="str">
            <v>eleven</v>
          </cell>
        </row>
        <row r="114">
          <cell r="B114" t="str">
            <v>Gas coke</v>
          </cell>
          <cell r="C114" t="str">
            <v>solidUnits</v>
          </cell>
          <cell r="E114" t="str">
            <v>twelve</v>
          </cell>
        </row>
        <row r="115">
          <cell r="B115" t="str">
            <v>Coal tar</v>
          </cell>
          <cell r="C115" t="str">
            <v>solidUnits</v>
          </cell>
          <cell r="E115" t="str">
            <v>thirteen</v>
          </cell>
        </row>
        <row r="116">
          <cell r="B116" t="str">
            <v>Municipal waste (Non biomass fraction)</v>
          </cell>
          <cell r="C116" t="str">
            <v>solidUnits</v>
          </cell>
          <cell r="E116" t="str">
            <v>fourteen</v>
          </cell>
        </row>
        <row r="117">
          <cell r="B117" t="str">
            <v>Wood or Wood waste</v>
          </cell>
          <cell r="C117" t="str">
            <v>solidUnits</v>
          </cell>
          <cell r="E117" t="str">
            <v>fiveteen</v>
          </cell>
        </row>
        <row r="118">
          <cell r="B118" t="str">
            <v>Other primary solid biomass fuels</v>
          </cell>
          <cell r="C118" t="str">
            <v>solidUnits</v>
          </cell>
          <cell r="E118" t="str">
            <v>sixteen</v>
          </cell>
        </row>
        <row r="119">
          <cell r="B119" t="str">
            <v>Charcoal</v>
          </cell>
          <cell r="C119" t="str">
            <v>solidUnits</v>
          </cell>
          <cell r="E119" t="str">
            <v>seventeen</v>
          </cell>
        </row>
        <row r="120">
          <cell r="B120" t="str">
            <v>Municipal wastes (Biomass fraction)</v>
          </cell>
          <cell r="C120" t="str">
            <v>solidUnits</v>
          </cell>
          <cell r="E120" t="str">
            <v>eighteen</v>
          </cell>
        </row>
        <row r="121">
          <cell r="B121" t="str">
            <v>Peat</v>
          </cell>
          <cell r="C121" t="str">
            <v>solidUnits</v>
          </cell>
          <cell r="E121" t="str">
            <v>nineteen</v>
          </cell>
        </row>
        <row r="123">
          <cell r="B123" t="str">
            <v>Crude oil</v>
          </cell>
          <cell r="C123" t="str">
            <v>liquidUnits</v>
          </cell>
          <cell r="D123" t="str">
            <v>list of liquid fuels = 'liquid'</v>
          </cell>
          <cell r="E123" t="str">
            <v>twenty</v>
          </cell>
        </row>
        <row r="124">
          <cell r="B124" t="str">
            <v>Motor gasoline</v>
          </cell>
          <cell r="C124" t="str">
            <v>liquidUnits</v>
          </cell>
          <cell r="E124" t="str">
            <v>twentyone</v>
          </cell>
        </row>
        <row r="125">
          <cell r="B125" t="str">
            <v>Aviation gasoline</v>
          </cell>
          <cell r="C125" t="str">
            <v>liquidUnits</v>
          </cell>
          <cell r="E125" t="str">
            <v>twentytwo</v>
          </cell>
        </row>
        <row r="126">
          <cell r="B126" t="str">
            <v>Jet kerosene</v>
          </cell>
          <cell r="C126" t="str">
            <v>liquidUnits</v>
          </cell>
          <cell r="E126" t="str">
            <v>twentythree</v>
          </cell>
        </row>
        <row r="127">
          <cell r="B127" t="str">
            <v>Other kerosene</v>
          </cell>
          <cell r="C127" t="str">
            <v>liquidUnits</v>
          </cell>
          <cell r="E127" t="str">
            <v>twentyfour</v>
          </cell>
        </row>
        <row r="128">
          <cell r="B128" t="str">
            <v>Shale oil</v>
          </cell>
          <cell r="C128" t="str">
            <v>liquidUnits</v>
          </cell>
          <cell r="E128" t="str">
            <v>twentyfive</v>
          </cell>
        </row>
        <row r="129">
          <cell r="B129" t="str">
            <v>Gas/Diesel oil</v>
          </cell>
          <cell r="C129" t="str">
            <v>liquidUnits</v>
          </cell>
          <cell r="E129" t="str">
            <v>twentysix</v>
          </cell>
        </row>
        <row r="130">
          <cell r="B130" t="str">
            <v>Residual fuel oil</v>
          </cell>
          <cell r="C130" t="str">
            <v>liquidUnits</v>
          </cell>
          <cell r="E130" t="str">
            <v>twentyseven</v>
          </cell>
        </row>
        <row r="131">
          <cell r="B131" t="str">
            <v>Liquified Petroleum Gases</v>
          </cell>
          <cell r="C131" t="str">
            <v>liquidUnits</v>
          </cell>
          <cell r="E131" t="str">
            <v>twentyeight</v>
          </cell>
        </row>
        <row r="132">
          <cell r="B132" t="str">
            <v>Naphtha</v>
          </cell>
          <cell r="C132" t="str">
            <v>liquidUnits</v>
          </cell>
          <cell r="E132" t="str">
            <v>twentynine</v>
          </cell>
        </row>
        <row r="133">
          <cell r="B133" t="str">
            <v>Lubricants</v>
          </cell>
          <cell r="C133" t="str">
            <v>liquidUnits</v>
          </cell>
          <cell r="E133" t="str">
            <v>thirty</v>
          </cell>
        </row>
        <row r="134">
          <cell r="B134" t="str">
            <v>Ethane</v>
          </cell>
          <cell r="C134" t="str">
            <v>gasUnits</v>
          </cell>
          <cell r="D134" t="str">
            <v>list of gaseous fuels = 'gas'</v>
          </cell>
          <cell r="E134" t="str">
            <v>thirtyone</v>
          </cell>
        </row>
        <row r="135">
          <cell r="B135" t="str">
            <v>Natural gas</v>
          </cell>
          <cell r="C135" t="str">
            <v>gasUnits</v>
          </cell>
          <cell r="E135" t="str">
            <v>thirtytwo</v>
          </cell>
        </row>
        <row r="136">
          <cell r="B136" t="str">
            <v>Landfill gas</v>
          </cell>
          <cell r="C136" t="str">
            <v>gasUnits</v>
          </cell>
          <cell r="E136" t="str">
            <v>thirtythree</v>
          </cell>
        </row>
        <row r="137">
          <cell r="B137" t="str">
            <v>Orimulsion</v>
          </cell>
          <cell r="E137" t="str">
            <v>thirtyfour</v>
          </cell>
        </row>
        <row r="138">
          <cell r="B138" t="str">
            <v>Natural Gas Liquids</v>
          </cell>
          <cell r="E138" t="str">
            <v>thirtyfive</v>
          </cell>
        </row>
        <row r="139">
          <cell r="B139" t="str">
            <v>Jet gasoline</v>
          </cell>
          <cell r="E139" t="str">
            <v>thirtysix</v>
          </cell>
        </row>
        <row r="140">
          <cell r="B140" t="str">
            <v>Refinery feedstocks</v>
          </cell>
          <cell r="E140" t="str">
            <v>thirtyseven</v>
          </cell>
        </row>
        <row r="141">
          <cell r="B141" t="str">
            <v>Refinery gas</v>
          </cell>
          <cell r="E141" t="str">
            <v>thirtyeight</v>
          </cell>
        </row>
        <row r="142">
          <cell r="B142" t="str">
            <v>White Spirit/SBP</v>
          </cell>
          <cell r="E142" t="str">
            <v>thirtynine</v>
          </cell>
        </row>
        <row r="143">
          <cell r="B143" t="str">
            <v>Oil shale and tar sands</v>
          </cell>
          <cell r="E143" t="str">
            <v>forty</v>
          </cell>
        </row>
        <row r="144">
          <cell r="B144" t="str">
            <v>Gas works gas</v>
          </cell>
          <cell r="E144" t="str">
            <v>fortyone</v>
          </cell>
        </row>
        <row r="145">
          <cell r="B145" t="str">
            <v>Coke oven gas</v>
          </cell>
          <cell r="E145" t="str">
            <v>fortytwo</v>
          </cell>
        </row>
        <row r="146">
          <cell r="B146" t="str">
            <v>Blast furnace gas</v>
          </cell>
          <cell r="E146" t="str">
            <v>fortythree</v>
          </cell>
        </row>
        <row r="147">
          <cell r="B147" t="str">
            <v>Oxygen steel furnace gas</v>
          </cell>
          <cell r="E147" t="str">
            <v>fortyfour</v>
          </cell>
        </row>
        <row r="148">
          <cell r="B148" t="str">
            <v>Sulphite lyes (Black liqour)</v>
          </cell>
          <cell r="E148" t="str">
            <v>fortyfive</v>
          </cell>
        </row>
        <row r="149">
          <cell r="B149" t="str">
            <v>Biogasoline</v>
          </cell>
          <cell r="E149" t="str">
            <v>fortysix</v>
          </cell>
        </row>
        <row r="150">
          <cell r="B150" t="str">
            <v>Biodiesels</v>
          </cell>
          <cell r="E150" t="str">
            <v>fortyseven</v>
          </cell>
        </row>
        <row r="151">
          <cell r="B151" t="str">
            <v>Other liquid biofuels</v>
          </cell>
          <cell r="E151" t="str">
            <v>fortyeight</v>
          </cell>
        </row>
        <row r="152">
          <cell r="B152" t="str">
            <v>Sludge gas</v>
          </cell>
          <cell r="E152" t="str">
            <v>fortynine</v>
          </cell>
        </row>
        <row r="153">
          <cell r="B153" t="str">
            <v>Other biogas</v>
          </cell>
          <cell r="E153" t="str">
            <v>fifty</v>
          </cell>
        </row>
        <row r="154">
          <cell r="B154">
            <v>0</v>
          </cell>
          <cell r="E154" t="str">
            <v>fiftyone</v>
          </cell>
        </row>
        <row r="155">
          <cell r="B155">
            <v>1</v>
          </cell>
          <cell r="E155" t="str">
            <v>fiftytwo</v>
          </cell>
        </row>
        <row r="156">
          <cell r="B156">
            <v>2</v>
          </cell>
          <cell r="E156" t="str">
            <v>fiftythree</v>
          </cell>
        </row>
        <row r="157">
          <cell r="B157">
            <v>3</v>
          </cell>
          <cell r="E157" t="str">
            <v>fiftyfour</v>
          </cell>
        </row>
        <row r="193">
          <cell r="B193" t="str">
            <v>Solid fossil</v>
          </cell>
          <cell r="C193" t="str">
            <v>solidFossil</v>
          </cell>
        </row>
        <row r="194">
          <cell r="B194" t="str">
            <v>Liquid fossil</v>
          </cell>
          <cell r="C194" t="str">
            <v>liquidFossil</v>
          </cell>
        </row>
        <row r="195">
          <cell r="B195" t="str">
            <v>Gaseous fossil</v>
          </cell>
          <cell r="C195" t="str">
            <v>gaseousFossil</v>
          </cell>
        </row>
        <row r="196">
          <cell r="B196" t="str">
            <v>Biomass</v>
          </cell>
          <cell r="C196" t="str">
            <v>Biomass</v>
          </cell>
        </row>
        <row r="197">
          <cell r="B197" t="str">
            <v>My fuels</v>
          </cell>
          <cell r="C197" t="str">
            <v>myFuels</v>
          </cell>
        </row>
        <row r="203">
          <cell r="B203" t="str">
            <v>Anthracite</v>
          </cell>
          <cell r="C203">
            <v>1.0526315789473684</v>
          </cell>
        </row>
        <row r="204">
          <cell r="B204" t="str">
            <v>Bitumen</v>
          </cell>
          <cell r="C204">
            <v>1.0526315789473684</v>
          </cell>
        </row>
        <row r="205">
          <cell r="B205" t="str">
            <v>Brown coal briquettes</v>
          </cell>
          <cell r="C205">
            <v>1.05263157894737</v>
          </cell>
        </row>
        <row r="206">
          <cell r="B206" t="str">
            <v>Coal tar</v>
          </cell>
          <cell r="C206">
            <v>1.05263157894737</v>
          </cell>
        </row>
        <row r="207">
          <cell r="B207" t="str">
            <v>Coke oven coke</v>
          </cell>
          <cell r="C207">
            <v>1.05263157894737</v>
          </cell>
        </row>
        <row r="208">
          <cell r="B208" t="str">
            <v>Coking coal</v>
          </cell>
          <cell r="C208">
            <v>1.05263157894737</v>
          </cell>
        </row>
        <row r="209">
          <cell r="B209" t="str">
            <v>Gas coke</v>
          </cell>
          <cell r="C209">
            <v>1.05263157894737</v>
          </cell>
        </row>
        <row r="210">
          <cell r="B210" t="str">
            <v>Lignite</v>
          </cell>
          <cell r="C210">
            <v>1.05263157894737</v>
          </cell>
        </row>
        <row r="211">
          <cell r="B211" t="str">
            <v>Lignite coke</v>
          </cell>
          <cell r="C211">
            <v>1.05263157894737</v>
          </cell>
        </row>
        <row r="212">
          <cell r="B212" t="str">
            <v>Municipal waste (Non biomass fraction)</v>
          </cell>
          <cell r="C212">
            <v>1.05263157894737</v>
          </cell>
        </row>
        <row r="213">
          <cell r="B213" t="str">
            <v>Other bituminous coal</v>
          </cell>
          <cell r="C213">
            <v>1.05263157894737</v>
          </cell>
        </row>
        <row r="214">
          <cell r="B214" t="str">
            <v>Paraffin waxes</v>
          </cell>
          <cell r="C214">
            <v>1.05263157894737</v>
          </cell>
        </row>
        <row r="215">
          <cell r="B215" t="str">
            <v>Patent fuel</v>
          </cell>
          <cell r="C215">
            <v>1.05263157894737</v>
          </cell>
        </row>
        <row r="216">
          <cell r="B216" t="str">
            <v>Petroleum coke</v>
          </cell>
          <cell r="C216">
            <v>1.05263157894737</v>
          </cell>
        </row>
        <row r="217">
          <cell r="B217" t="str">
            <v>Sub bituminous coal</v>
          </cell>
          <cell r="C217">
            <v>1.05263157894737</v>
          </cell>
        </row>
        <row r="218">
          <cell r="B218" t="str">
            <v>Municipal wastes (Biomass fraction)</v>
          </cell>
          <cell r="C218">
            <v>1.05263157894737</v>
          </cell>
        </row>
        <row r="219">
          <cell r="B219" t="str">
            <v>Other primary solid biomass fuels</v>
          </cell>
          <cell r="C219">
            <v>1.05263157894737</v>
          </cell>
        </row>
        <row r="220">
          <cell r="B220" t="str">
            <v>Peat</v>
          </cell>
          <cell r="C220">
            <v>1.05263157894737</v>
          </cell>
        </row>
        <row r="221">
          <cell r="B221" t="str">
            <v>Wood or Wood waste</v>
          </cell>
          <cell r="C221">
            <v>1.05263157894737</v>
          </cell>
        </row>
        <row r="222">
          <cell r="B222" t="str">
            <v>Charcoal</v>
          </cell>
          <cell r="C222">
            <v>1.05263157894737</v>
          </cell>
        </row>
        <row r="223">
          <cell r="B223" t="str">
            <v>Aviation gasoline</v>
          </cell>
          <cell r="C223">
            <v>1.05263157894737</v>
          </cell>
        </row>
        <row r="224">
          <cell r="B224" t="str">
            <v>Crude oil</v>
          </cell>
          <cell r="C224">
            <v>1.05263157894737</v>
          </cell>
        </row>
        <row r="225">
          <cell r="B225" t="str">
            <v>Gas/Diesel oil</v>
          </cell>
          <cell r="C225">
            <v>1.05263157894737</v>
          </cell>
        </row>
        <row r="226">
          <cell r="B226" t="str">
            <v>Jet gasoline</v>
          </cell>
          <cell r="C226">
            <v>1.05263157894737</v>
          </cell>
        </row>
        <row r="227">
          <cell r="B227" t="str">
            <v>Jet kerosene</v>
          </cell>
          <cell r="C227">
            <v>1.05263157894737</v>
          </cell>
        </row>
        <row r="228">
          <cell r="B228" t="str">
            <v>Lubricants</v>
          </cell>
          <cell r="C228">
            <v>1.05263157894737</v>
          </cell>
        </row>
        <row r="229">
          <cell r="B229" t="str">
            <v>Motor gasoline</v>
          </cell>
          <cell r="C229">
            <v>1.05263157894737</v>
          </cell>
        </row>
        <row r="230">
          <cell r="B230" t="str">
            <v>Naphtha</v>
          </cell>
          <cell r="C230">
            <v>1.05263157894737</v>
          </cell>
        </row>
        <row r="231">
          <cell r="B231" t="str">
            <v>Natural Gas Liquids</v>
          </cell>
          <cell r="C231">
            <v>1.05263157894737</v>
          </cell>
        </row>
        <row r="232">
          <cell r="B232" t="str">
            <v>Oil shale and tar sands</v>
          </cell>
          <cell r="C232">
            <v>1.05263157894737</v>
          </cell>
        </row>
        <row r="233">
          <cell r="B233" t="str">
            <v>Orimulsion</v>
          </cell>
          <cell r="C233">
            <v>1.05263157894737</v>
          </cell>
        </row>
        <row r="234">
          <cell r="B234" t="str">
            <v>Other kerosene</v>
          </cell>
          <cell r="C234">
            <v>1.05263157894737</v>
          </cell>
        </row>
        <row r="235">
          <cell r="B235" t="str">
            <v>Refinery feedstocks</v>
          </cell>
          <cell r="C235">
            <v>1.05263157894737</v>
          </cell>
        </row>
        <row r="236">
          <cell r="B236" t="str">
            <v>Residual fuel oil</v>
          </cell>
          <cell r="C236">
            <v>1.05263157894737</v>
          </cell>
        </row>
        <row r="237">
          <cell r="B237" t="str">
            <v>Shale oil</v>
          </cell>
          <cell r="C237">
            <v>1.05263157894737</v>
          </cell>
        </row>
        <row r="238">
          <cell r="B238" t="str">
            <v>Waste oils</v>
          </cell>
          <cell r="C238">
            <v>1.05263157894737</v>
          </cell>
        </row>
        <row r="239">
          <cell r="B239" t="str">
            <v>White Spirit/SBP</v>
          </cell>
          <cell r="C239">
            <v>1.05263157894737</v>
          </cell>
        </row>
        <row r="240">
          <cell r="B240" t="str">
            <v>Biodiesels</v>
          </cell>
          <cell r="C240">
            <v>1.05263157894737</v>
          </cell>
        </row>
        <row r="241">
          <cell r="B241" t="str">
            <v>Biogasoline</v>
          </cell>
          <cell r="C241">
            <v>1.05263157894737</v>
          </cell>
        </row>
        <row r="242">
          <cell r="B242" t="str">
            <v>Other liquid biofuels</v>
          </cell>
          <cell r="C242">
            <v>1.05263157894737</v>
          </cell>
        </row>
        <row r="243">
          <cell r="B243" t="str">
            <v>Sulphite lyes (Black liqour)</v>
          </cell>
          <cell r="C243">
            <v>1.05263157894737</v>
          </cell>
        </row>
        <row r="244">
          <cell r="B244" t="str">
            <v>Blast furnace gas</v>
          </cell>
          <cell r="C244">
            <v>1.1111111111111112</v>
          </cell>
        </row>
        <row r="245">
          <cell r="B245" t="str">
            <v>Coke oven gas</v>
          </cell>
          <cell r="C245">
            <v>1.1111111111111112</v>
          </cell>
        </row>
        <row r="246">
          <cell r="B246" t="str">
            <v>Ethane</v>
          </cell>
          <cell r="C246">
            <v>1.1111111111111112</v>
          </cell>
        </row>
        <row r="247">
          <cell r="B247" t="str">
            <v>Gas works gas</v>
          </cell>
          <cell r="C247">
            <v>1.1111111111111112</v>
          </cell>
        </row>
        <row r="248">
          <cell r="B248" t="str">
            <v>Liquified Petroleum Gases</v>
          </cell>
          <cell r="C248">
            <v>1.1111111111111112</v>
          </cell>
        </row>
        <row r="249">
          <cell r="B249" t="str">
            <v>Natural gas</v>
          </cell>
          <cell r="C249">
            <v>1.1111111111111112</v>
          </cell>
        </row>
        <row r="250">
          <cell r="B250" t="str">
            <v>Oxygen steel furnace gas</v>
          </cell>
          <cell r="C250">
            <v>1.1111111111111112</v>
          </cell>
        </row>
        <row r="251">
          <cell r="B251" t="str">
            <v>Refinery gas</v>
          </cell>
          <cell r="C251">
            <v>1.1111111111111112</v>
          </cell>
        </row>
        <row r="252">
          <cell r="B252" t="str">
            <v>Landfill gas</v>
          </cell>
          <cell r="C252">
            <v>1.1111111111111112</v>
          </cell>
        </row>
        <row r="253">
          <cell r="B253" t="str">
            <v>Other biogas</v>
          </cell>
          <cell r="C253">
            <v>1.1111111111111112</v>
          </cell>
        </row>
        <row r="254">
          <cell r="B254" t="str">
            <v>Sludge gas</v>
          </cell>
          <cell r="C254">
            <v>1.1111111111111112</v>
          </cell>
        </row>
        <row r="258">
          <cell r="B258" t="str">
            <v>1995 IPCC Second Assessment Report</v>
          </cell>
          <cell r="C258">
            <v>1</v>
          </cell>
          <cell r="D258">
            <v>21</v>
          </cell>
          <cell r="E258">
            <v>310</v>
          </cell>
        </row>
        <row r="259">
          <cell r="B259" t="str">
            <v>2001 IPCC Third Assessment Report</v>
          </cell>
          <cell r="C259">
            <v>2</v>
          </cell>
          <cell r="D259">
            <v>23</v>
          </cell>
          <cell r="E259">
            <v>296</v>
          </cell>
        </row>
        <row r="260">
          <cell r="B260" t="str">
            <v>2007 IPCC Fourth Assesment Report</v>
          </cell>
          <cell r="C260">
            <v>3</v>
          </cell>
          <cell r="D260">
            <v>25</v>
          </cell>
          <cell r="E260">
            <v>298</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gallon </v>
          </cell>
        </row>
        <row r="331">
          <cell r="C331" t="str">
            <v>litres (l)</v>
          </cell>
        </row>
        <row r="332">
          <cell r="C332" t="str">
            <v>foot3</v>
          </cell>
        </row>
        <row r="333">
          <cell r="C333" t="str">
            <v>metre3</v>
          </cell>
        </row>
        <row r="337">
          <cell r="B337" t="str">
            <v>Grams (g)</v>
          </cell>
          <cell r="C337">
            <v>1E-06</v>
          </cell>
        </row>
        <row r="338">
          <cell r="B338" t="str">
            <v>Kilograms (kg)</v>
          </cell>
          <cell r="C338">
            <v>0.001</v>
          </cell>
        </row>
        <row r="339">
          <cell r="B339" t="str">
            <v>Metric tonnes (t)</v>
          </cell>
          <cell r="C339">
            <v>1</v>
          </cell>
        </row>
        <row r="340">
          <cell r="B340" t="str">
            <v>Pounds (lb)</v>
          </cell>
          <cell r="C340">
            <v>0.0004535147392290249</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v>
          </cell>
        </row>
        <row r="354">
          <cell r="B354" t="str">
            <v>barrel (bbl)</v>
          </cell>
          <cell r="C354">
            <v>0.006290495061961375</v>
          </cell>
        </row>
        <row r="355">
          <cell r="B355" t="str">
            <v>gallon </v>
          </cell>
          <cell r="C355">
            <v>0.2642007926023778</v>
          </cell>
        </row>
        <row r="356">
          <cell r="B356" t="str">
            <v>litres (l)</v>
          </cell>
          <cell r="C356">
            <v>1</v>
          </cell>
        </row>
        <row r="357">
          <cell r="B357" t="str">
            <v>foot3</v>
          </cell>
          <cell r="C357">
            <v>35.31073446327684</v>
          </cell>
        </row>
        <row r="358">
          <cell r="B358" t="str">
            <v>metre3</v>
          </cell>
          <cell r="C358">
            <v>1</v>
          </cell>
        </row>
        <row r="362">
          <cell r="B362" t="str">
            <v>TJ</v>
          </cell>
          <cell r="C362" t="str">
            <v>fiftyone</v>
          </cell>
        </row>
        <row r="363">
          <cell r="B363" t="str">
            <v>GJ</v>
          </cell>
          <cell r="C363" t="str">
            <v>fiftyone</v>
          </cell>
        </row>
        <row r="364">
          <cell r="B364" t="str">
            <v>MJ</v>
          </cell>
          <cell r="C364" t="str">
            <v>fiftyone</v>
          </cell>
        </row>
        <row r="365">
          <cell r="B365" t="str">
            <v>kWh</v>
          </cell>
          <cell r="C365" t="str">
            <v>fiftyone</v>
          </cell>
        </row>
        <row r="366">
          <cell r="B366" t="str">
            <v>mmBtu</v>
          </cell>
          <cell r="C366" t="str">
            <v>fiftyone</v>
          </cell>
        </row>
        <row r="367">
          <cell r="B367" t="str">
            <v>Therm</v>
          </cell>
          <cell r="C367" t="str">
            <v>fiftyone</v>
          </cell>
        </row>
        <row r="368">
          <cell r="B368" t="str">
            <v>metric tonne (t)</v>
          </cell>
          <cell r="C368" t="str">
            <v>fiftytwo</v>
          </cell>
        </row>
        <row r="369">
          <cell r="B369" t="str">
            <v>pound (lb)</v>
          </cell>
          <cell r="C369" t="str">
            <v>fiftytwo</v>
          </cell>
        </row>
        <row r="370">
          <cell r="B370" t="str">
            <v>Kg</v>
          </cell>
          <cell r="C370" t="str">
            <v>fiftytwo</v>
          </cell>
        </row>
        <row r="371">
          <cell r="B371" t="str">
            <v>barrel (bbl)</v>
          </cell>
          <cell r="C371" t="str">
            <v>fiftythree</v>
          </cell>
        </row>
        <row r="372">
          <cell r="B372" t="str">
            <v>gallon </v>
          </cell>
          <cell r="C372" t="str">
            <v>fiftythree</v>
          </cell>
        </row>
        <row r="373">
          <cell r="B373" t="str">
            <v>litres (l)</v>
          </cell>
          <cell r="C373" t="str">
            <v>fiftythree</v>
          </cell>
        </row>
        <row r="374">
          <cell r="B374" t="str">
            <v>foot3</v>
          </cell>
          <cell r="C374" t="str">
            <v>fiftyfour</v>
          </cell>
        </row>
        <row r="375">
          <cell r="B375" t="str">
            <v>metre3</v>
          </cell>
          <cell r="C375" t="str">
            <v>fiftyfour</v>
          </cell>
        </row>
        <row r="379">
          <cell r="B379" t="str">
            <v>Kg</v>
          </cell>
          <cell r="C379" t="str">
            <v>metric tonne (t)</v>
          </cell>
          <cell r="D379">
            <v>1000</v>
          </cell>
          <cell r="E379">
            <v>0.001</v>
          </cell>
        </row>
        <row r="380">
          <cell r="B380" t="str">
            <v>metric tonne (t)</v>
          </cell>
          <cell r="C380" t="str">
            <v>metric tonne (t)</v>
          </cell>
          <cell r="D380">
            <v>1</v>
          </cell>
          <cell r="E380">
            <v>1</v>
          </cell>
        </row>
        <row r="381">
          <cell r="B381" t="str">
            <v>pound (lb)</v>
          </cell>
          <cell r="C381" t="str">
            <v>metric tonne (t)</v>
          </cell>
          <cell r="D381">
            <v>2205</v>
          </cell>
          <cell r="E381">
            <v>0.00045351473922902497</v>
          </cell>
        </row>
        <row r="382">
          <cell r="B382" t="str">
            <v>TJ</v>
          </cell>
          <cell r="C382" t="str">
            <v>TJ</v>
          </cell>
          <cell r="D382">
            <v>1</v>
          </cell>
          <cell r="E382">
            <v>1</v>
          </cell>
        </row>
        <row r="383">
          <cell r="B383" t="str">
            <v>GJ</v>
          </cell>
          <cell r="C383" t="str">
            <v>TJ</v>
          </cell>
          <cell r="D383">
            <v>1000</v>
          </cell>
          <cell r="E383">
            <v>0.001</v>
          </cell>
        </row>
        <row r="384">
          <cell r="B384" t="str">
            <v>MJ</v>
          </cell>
          <cell r="C384" t="str">
            <v>TJ</v>
          </cell>
          <cell r="D384">
            <v>1000000</v>
          </cell>
          <cell r="E384">
            <v>1E-06</v>
          </cell>
        </row>
        <row r="385">
          <cell r="B385" t="str">
            <v>kWh</v>
          </cell>
          <cell r="C385" t="str">
            <v>TJ</v>
          </cell>
          <cell r="D385">
            <v>277800</v>
          </cell>
          <cell r="E385">
            <v>3.599712023038157E-06</v>
          </cell>
        </row>
        <row r="386">
          <cell r="B386" t="str">
            <v>mmBtu</v>
          </cell>
          <cell r="C386" t="str">
            <v>TJ</v>
          </cell>
          <cell r="D386">
            <v>947.8672985781991</v>
          </cell>
          <cell r="E386">
            <v>0.001055</v>
          </cell>
        </row>
        <row r="387">
          <cell r="B387" t="str">
            <v>Therm</v>
          </cell>
          <cell r="C387" t="str">
            <v>TJ</v>
          </cell>
          <cell r="D387">
            <v>9478.67298578199</v>
          </cell>
          <cell r="E387">
            <v>0.0001055</v>
          </cell>
        </row>
        <row r="388">
          <cell r="B388" t="str">
            <v>barrel (bbl)</v>
          </cell>
          <cell r="C388" t="str">
            <v>L</v>
          </cell>
          <cell r="D388">
            <v>0.006290495061961375</v>
          </cell>
          <cell r="E388">
            <v>158.97000000000003</v>
          </cell>
        </row>
        <row r="389">
          <cell r="B389" t="str">
            <v>gallon </v>
          </cell>
          <cell r="C389" t="str">
            <v>L</v>
          </cell>
          <cell r="D389">
            <v>0.2642007926023778</v>
          </cell>
          <cell r="E389">
            <v>3.7850000000000006</v>
          </cell>
        </row>
        <row r="390">
          <cell r="B390" t="str">
            <v>litres (l)</v>
          </cell>
          <cell r="C390" t="str">
            <v>L</v>
          </cell>
          <cell r="D390">
            <v>1</v>
          </cell>
          <cell r="E390">
            <v>1</v>
          </cell>
        </row>
        <row r="391">
          <cell r="B391" t="str">
            <v>foot3</v>
          </cell>
          <cell r="C391" t="str">
            <v>m3</v>
          </cell>
          <cell r="D391">
            <v>35.31073446327684</v>
          </cell>
          <cell r="E391">
            <v>0.028319999999999998</v>
          </cell>
        </row>
        <row r="392">
          <cell r="B392" t="str">
            <v>metre3</v>
          </cell>
          <cell r="C392" t="str">
            <v>m4</v>
          </cell>
          <cell r="D392">
            <v>1</v>
          </cell>
          <cell r="E392">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You have supplied an emission factor based on energy units (e.g., tonnes CO2 / kWh fuel). Please ensure that you have indicated the heating value basis of this factor. </v>
          </cell>
        </row>
        <row r="406">
          <cell r="B406" t="str">
            <v>Energy</v>
          </cell>
          <cell r="C406" t="str">
            <v>Fuel extraction or energy-producing industries. Examples include pulic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CLASE I – Residuos Sólidos Peligrosos</v>
          </cell>
          <cell r="C2" t="str">
            <v>Aceite de Corte y Mecanizado usado</v>
          </cell>
        </row>
        <row r="3">
          <cell r="B3" t="str">
            <v>CLASE II – Residuos No Peligrosos</v>
          </cell>
          <cell r="C3" t="str">
            <v>Aceite lubricante usado / contaminado</v>
          </cell>
        </row>
        <row r="4">
          <cell r="B4" t="str">
            <v>CLASE IIB – No Peligrosos – Inertes</v>
          </cell>
          <cell r="C4" t="str">
            <v>Aceites de Aislamiento Térmico</v>
          </cell>
        </row>
        <row r="5">
          <cell r="B5" t="str">
            <v>CLASE IIB – No Peligrosos – Inertes</v>
          </cell>
          <cell r="C5" t="str">
            <v>Acumuladores eléctricos a base de plomo y sus residuos</v>
          </cell>
        </row>
        <row r="6">
          <cell r="C6" t="str">
            <v>Aislamiento Térmico - silicato</v>
          </cell>
        </row>
        <row r="7">
          <cell r="C7" t="str">
            <v>Cartuchos y toner de impresión</v>
          </cell>
        </row>
        <row r="8">
          <cell r="C8" t="str">
            <v>Caucho no contaminado</v>
          </cell>
        </row>
        <row r="9">
          <cell r="C9" t="str">
            <v>Desmonte de Construcción Civil</v>
          </cell>
        </row>
        <row r="10">
          <cell r="C10" t="str">
            <v>Embalajes vacíos de productos químicos</v>
          </cell>
        </row>
        <row r="11">
          <cell r="C11" t="str">
            <v>EPI's - Equipos de Protección Individual usados / contaminados</v>
          </cell>
        </row>
        <row r="12">
          <cell r="C12" t="str">
            <v>Lámparas de vapor de mercurio</v>
          </cell>
        </row>
        <row r="13">
          <cell r="C13" t="str">
            <v>Lámparas de vapor de sodio</v>
          </cell>
        </row>
        <row r="14">
          <cell r="C14" t="str">
            <v>Lámparas incandescentes</v>
          </cell>
        </row>
        <row r="15">
          <cell r="C15" t="str">
            <v>Lana de vidrio</v>
          </cell>
        </row>
        <row r="16">
          <cell r="C16" t="str">
            <v>Latas vacías de Solventes</v>
          </cell>
        </row>
        <row r="17">
          <cell r="C17" t="str">
            <v>Latas vacías de Tinta</v>
          </cell>
        </row>
        <row r="18">
          <cell r="C18" t="str">
            <v>Lodos de Estaciones de Tratamiento de Agua</v>
          </cell>
        </row>
        <row r="19">
          <cell r="C19" t="str">
            <v>Lodos de Estaciones de Tratamiento de Efluentes Líquidos</v>
          </cell>
        </row>
        <row r="20">
          <cell r="C20" t="str">
            <v>Lodos de limpieza de cajas de agua</v>
          </cell>
        </row>
        <row r="21">
          <cell r="C21" t="str">
            <v>Lodos de Sistemas de Tratamiento de Emisiones Atmosféricas</v>
          </cell>
        </row>
        <row r="22">
          <cell r="C22" t="str">
            <v>Papel, Cartón y Plástico</v>
          </cell>
        </row>
        <row r="23">
          <cell r="C23" t="str">
            <v>Pilas y Baterías - depende de la composición</v>
          </cell>
        </row>
        <row r="24">
          <cell r="C24" t="str">
            <v>Poleas, cintas, cables de acero en chatarra</v>
          </cell>
        </row>
        <row r="25">
          <cell r="C25" t="str">
            <v>Puntas de Electrodos de Soldadura</v>
          </cell>
        </row>
        <row r="26">
          <cell r="C26" t="str">
            <v>Residuos de Barrido</v>
          </cell>
        </row>
        <row r="27">
          <cell r="C27" t="str">
            <v>Residuos de las Centrales de Asfalto</v>
          </cell>
        </row>
        <row r="28">
          <cell r="C28" t="str">
            <v>Residuos de restos de alimentos</v>
          </cell>
        </row>
        <row r="29">
          <cell r="C29" t="str">
            <v>Residuos del Servicio de Salud</v>
          </cell>
        </row>
        <row r="30">
          <cell r="C30" t="str">
            <v>Residuos Domésticos de oficinas</v>
          </cell>
        </row>
        <row r="31">
          <cell r="C31" t="str">
            <v>Restos de Podas de Vegetación</v>
          </cell>
        </row>
        <row r="32">
          <cell r="C32" t="str">
            <v>Restos de suelo / roca excedentes de la producción de agregados</v>
          </cell>
        </row>
        <row r="33">
          <cell r="C33" t="str">
            <v>Restos de yeso</v>
          </cell>
        </row>
        <row r="34">
          <cell r="C34" t="str">
            <v>Telas de amianto</v>
          </cell>
        </row>
        <row r="35">
          <cell r="C35" t="str">
            <v>Viruta de Madera</v>
          </cell>
        </row>
        <row r="36">
          <cell r="C36" t="str">
            <v>Viruta de metales no contaminada</v>
          </cell>
        </row>
      </sheetData>
      <sheetData sheetId="16">
        <row r="1">
          <cell r="P1" t="str">
            <v>CEMENTO</v>
          </cell>
        </row>
        <row r="2">
          <cell r="H2" t="str">
            <v>S</v>
          </cell>
          <cell r="I2" t="str">
            <v>Propia</v>
          </cell>
          <cell r="L2" t="str">
            <v>Litros</v>
          </cell>
          <cell r="M2" t="str">
            <v>Horas</v>
          </cell>
          <cell r="N2" t="str">
            <v>Road</v>
          </cell>
          <cell r="O2" t="str">
            <v>Relleno Sanitario</v>
          </cell>
          <cell r="P2" t="str">
            <v>CONCRETO</v>
          </cell>
          <cell r="Q2" t="str">
            <v>Tropical</v>
          </cell>
          <cell r="R2" t="str">
            <v>Bosque tropical lluvioso</v>
          </cell>
          <cell r="T2" t="str">
            <v>Móvil</v>
          </cell>
          <cell r="U2" t="str">
            <v>Aéreo</v>
          </cell>
        </row>
        <row r="3">
          <cell r="H3" t="str">
            <v>N</v>
          </cell>
          <cell r="I3" t="str">
            <v>Terceros/Sub</v>
          </cell>
          <cell r="L3" t="str">
            <v>m³</v>
          </cell>
          <cell r="M3" t="str">
            <v>KM</v>
          </cell>
          <cell r="N3" t="str">
            <v>Off-Road</v>
          </cell>
          <cell r="O3" t="str">
            <v>reciclaje</v>
          </cell>
          <cell r="Q3" t="str">
            <v>Subtropical</v>
          </cell>
          <cell r="R3" t="str">
            <v>Bosque tropical húmedo de hojas caducas</v>
          </cell>
          <cell r="T3" t="str">
            <v>Fijo</v>
          </cell>
          <cell r="U3" t="str">
            <v>ferrocarril</v>
          </cell>
        </row>
        <row r="4">
          <cell r="L4" t="str">
            <v>ton</v>
          </cell>
          <cell r="M4" t="str">
            <v>Milhas</v>
          </cell>
          <cell r="O4" t="str">
            <v> reutilización</v>
          </cell>
          <cell r="R4" t="str">
            <v>Bosque tropical seco</v>
          </cell>
          <cell r="U4" t="str">
            <v>Carretera</v>
          </cell>
        </row>
        <row r="5">
          <cell r="L5" t="str">
            <v>kg</v>
          </cell>
          <cell r="O5" t="str">
            <v> incineración</v>
          </cell>
          <cell r="R5" t="str">
            <v>Arbustos tropicales</v>
          </cell>
          <cell r="U5" t="str">
            <v> Marítimo de larga distancia</v>
          </cell>
        </row>
        <row r="6">
          <cell r="L6" t="str">
            <v>US Gallón</v>
          </cell>
          <cell r="O6" t="str">
            <v> compostaje</v>
          </cell>
          <cell r="R6" t="str">
            <v>Bosque seco subtropical</v>
          </cell>
          <cell r="U6" t="str">
            <v> Marina Costera</v>
          </cell>
        </row>
        <row r="7">
          <cell r="O7" t="str">
            <v> otro</v>
          </cell>
          <cell r="R7" t="str">
            <v>Estepa subtropical</v>
          </cell>
          <cell r="U7" t="str">
            <v>Barcaza</v>
          </cell>
        </row>
        <row r="8">
          <cell r="R8" t="str">
            <v>Sistemas montañosos subtropicales</v>
          </cell>
        </row>
      </sheetData>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CLASE I – Residuos Sólidos Peligrosos</v>
          </cell>
          <cell r="C2" t="str">
            <v>Aceite de Corte y Mecanizado usado</v>
          </cell>
        </row>
        <row r="3">
          <cell r="B3" t="str">
            <v>CLASE II – Residuos No Peligrosos</v>
          </cell>
          <cell r="C3" t="str">
            <v>Aceite lubricante usado / contaminado</v>
          </cell>
        </row>
        <row r="4">
          <cell r="B4" t="str">
            <v>CLASE IIB – No Peligrosos – Inertes</v>
          </cell>
          <cell r="C4" t="str">
            <v>Aceites de Aislamiento Térmico</v>
          </cell>
        </row>
        <row r="5">
          <cell r="B5" t="str">
            <v>CLASE IIB – No Peligrosos – Inertes</v>
          </cell>
          <cell r="C5" t="str">
            <v>Acumuladores eléctricos a base de plomo y sus residuos</v>
          </cell>
        </row>
        <row r="6">
          <cell r="C6" t="str">
            <v>Aislamiento Térmico - silicato</v>
          </cell>
        </row>
        <row r="7">
          <cell r="C7" t="str">
            <v>Cartuchos y toner de impresión</v>
          </cell>
        </row>
        <row r="8">
          <cell r="C8" t="str">
            <v>Caucho no contaminado</v>
          </cell>
        </row>
        <row r="9">
          <cell r="C9" t="str">
            <v>Desmonte de Construcción Civil</v>
          </cell>
        </row>
        <row r="10">
          <cell r="C10" t="str">
            <v>Embalajes vacíos de productos químicos</v>
          </cell>
        </row>
        <row r="11">
          <cell r="C11" t="str">
            <v>EPI's - Equipos de Protección Individual usados / contaminados</v>
          </cell>
        </row>
        <row r="12">
          <cell r="C12" t="str">
            <v>Lámparas de vapor de mercurio</v>
          </cell>
        </row>
        <row r="13">
          <cell r="C13" t="str">
            <v>Lámparas de vapor de sodio</v>
          </cell>
        </row>
        <row r="14">
          <cell r="C14" t="str">
            <v>Lámparas incandescentes</v>
          </cell>
        </row>
        <row r="15">
          <cell r="C15" t="str">
            <v>Lana de vidrio</v>
          </cell>
        </row>
        <row r="16">
          <cell r="C16" t="str">
            <v>Latas vacías de Solventes</v>
          </cell>
        </row>
        <row r="17">
          <cell r="C17" t="str">
            <v>Latas vacías de Tinta</v>
          </cell>
        </row>
        <row r="18">
          <cell r="C18" t="str">
            <v>Lodos de Estaciones de Tratamiento de Agua</v>
          </cell>
        </row>
        <row r="19">
          <cell r="C19" t="str">
            <v>Lodos de Estaciones de Tratamiento de Efluentes Líquidos</v>
          </cell>
        </row>
        <row r="20">
          <cell r="C20" t="str">
            <v>Lodos de limpieza de cajas de agua</v>
          </cell>
        </row>
        <row r="21">
          <cell r="C21" t="str">
            <v>Lodos de Sistemas de Tratamiento de Emisiones Atmosféricas</v>
          </cell>
        </row>
        <row r="22">
          <cell r="C22" t="str">
            <v>Papel, Cartón y Plástico</v>
          </cell>
        </row>
        <row r="23">
          <cell r="C23" t="str">
            <v>Pilas y Baterías - depende de la composición</v>
          </cell>
        </row>
        <row r="24">
          <cell r="C24" t="str">
            <v>Poleas, cintas, cables de acero en chatarra</v>
          </cell>
        </row>
        <row r="25">
          <cell r="C25" t="str">
            <v>Puntas de Electrodos de Soldadura</v>
          </cell>
        </row>
        <row r="26">
          <cell r="C26" t="str">
            <v>Residuos de Barrido</v>
          </cell>
        </row>
        <row r="27">
          <cell r="C27" t="str">
            <v>Residuos de las Centrales de Asfalto</v>
          </cell>
        </row>
        <row r="28">
          <cell r="C28" t="str">
            <v>Residuos de restos de alimentos</v>
          </cell>
        </row>
        <row r="29">
          <cell r="C29" t="str">
            <v>Residuos del Servicio de Salud</v>
          </cell>
        </row>
        <row r="30">
          <cell r="C30" t="str">
            <v>Residuos Domésticos de oficinas</v>
          </cell>
        </row>
        <row r="31">
          <cell r="C31" t="str">
            <v>Restos de Podas de Vegetación</v>
          </cell>
        </row>
        <row r="32">
          <cell r="C32" t="str">
            <v>Restos de suelo / roca excedentes de la producción de agregados</v>
          </cell>
        </row>
        <row r="33">
          <cell r="C33" t="str">
            <v>Restos de yeso</v>
          </cell>
        </row>
        <row r="34">
          <cell r="C34" t="str">
            <v>Telas de amianto</v>
          </cell>
        </row>
        <row r="35">
          <cell r="C35" t="str">
            <v>Viruta de Madera</v>
          </cell>
        </row>
        <row r="36">
          <cell r="C36" t="str">
            <v>Viruta de metales no contaminada</v>
          </cell>
        </row>
      </sheetData>
      <sheetData sheetId="16">
        <row r="1">
          <cell r="P1" t="str">
            <v>CEMENTO</v>
          </cell>
        </row>
        <row r="2">
          <cell r="H2" t="str">
            <v>S</v>
          </cell>
          <cell r="I2" t="str">
            <v>Propia</v>
          </cell>
          <cell r="L2" t="str">
            <v>Litros</v>
          </cell>
          <cell r="M2" t="str">
            <v>Horas</v>
          </cell>
          <cell r="N2" t="str">
            <v>Road</v>
          </cell>
          <cell r="O2" t="str">
            <v>Relleno Sanitario</v>
          </cell>
          <cell r="P2" t="str">
            <v>CONCRETO</v>
          </cell>
          <cell r="Q2" t="str">
            <v>Tropical</v>
          </cell>
          <cell r="R2" t="str">
            <v>Bosque tropical lluvioso</v>
          </cell>
          <cell r="T2" t="str">
            <v>Móvil</v>
          </cell>
          <cell r="U2" t="str">
            <v>Aéreo</v>
          </cell>
        </row>
        <row r="3">
          <cell r="H3" t="str">
            <v>N</v>
          </cell>
          <cell r="I3" t="str">
            <v>Terceros/Sub</v>
          </cell>
          <cell r="L3" t="str">
            <v>m³</v>
          </cell>
          <cell r="M3" t="str">
            <v>KM</v>
          </cell>
          <cell r="N3" t="str">
            <v>Off-Road</v>
          </cell>
          <cell r="O3" t="str">
            <v>reciclaje</v>
          </cell>
          <cell r="Q3" t="str">
            <v>Subtropical</v>
          </cell>
          <cell r="R3" t="str">
            <v>Bosque tropical húmedo de hojas caducas</v>
          </cell>
          <cell r="T3" t="str">
            <v>Fijo</v>
          </cell>
          <cell r="U3" t="str">
            <v>ferrocarril</v>
          </cell>
        </row>
        <row r="4">
          <cell r="L4" t="str">
            <v>ton</v>
          </cell>
          <cell r="M4" t="str">
            <v>Milhas</v>
          </cell>
          <cell r="O4" t="str">
            <v> reutilización</v>
          </cell>
          <cell r="R4" t="str">
            <v>Bosque tropical seco</v>
          </cell>
          <cell r="U4" t="str">
            <v>Carretera</v>
          </cell>
        </row>
        <row r="5">
          <cell r="L5" t="str">
            <v>kg</v>
          </cell>
          <cell r="O5" t="str">
            <v> incineración</v>
          </cell>
          <cell r="R5" t="str">
            <v>Arbustos tropicales</v>
          </cell>
          <cell r="U5" t="str">
            <v> Marítimo de larga distancia</v>
          </cell>
        </row>
        <row r="6">
          <cell r="L6" t="str">
            <v>US Gallón</v>
          </cell>
          <cell r="O6" t="str">
            <v> compostaje</v>
          </cell>
          <cell r="R6" t="str">
            <v>Bosque seco subtropical</v>
          </cell>
          <cell r="U6" t="str">
            <v> Marina Costera</v>
          </cell>
        </row>
        <row r="7">
          <cell r="O7" t="str">
            <v> otro</v>
          </cell>
          <cell r="R7" t="str">
            <v>Estepa subtropical</v>
          </cell>
          <cell r="U7" t="str">
            <v>Barcaza</v>
          </cell>
        </row>
        <row r="8">
          <cell r="R8" t="str">
            <v>Sistemas montañosos subtropicales</v>
          </cell>
        </row>
      </sheetData>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CLASE I – Residuos Sólidos Peligrosos</v>
          </cell>
          <cell r="C2" t="str">
            <v>Aceite de Corte y Mecanizado usado</v>
          </cell>
        </row>
        <row r="3">
          <cell r="B3" t="str">
            <v>CLASE II – Residuos No Peligrosos</v>
          </cell>
          <cell r="C3" t="str">
            <v>Aceite lubricante usado / contaminado</v>
          </cell>
        </row>
        <row r="4">
          <cell r="B4" t="str">
            <v>CLASE IIB – No Peligrosos – Inertes</v>
          </cell>
          <cell r="C4" t="str">
            <v>Aceites de Aislamiento Térmico</v>
          </cell>
        </row>
        <row r="5">
          <cell r="B5" t="str">
            <v>CLASE IIB – No Peligrosos – Inertes</v>
          </cell>
          <cell r="C5" t="str">
            <v>Acumuladores eléctricos a base de plomo y sus residuos</v>
          </cell>
        </row>
        <row r="6">
          <cell r="C6" t="str">
            <v>Aislamiento Térmico - silicato</v>
          </cell>
        </row>
        <row r="7">
          <cell r="C7" t="str">
            <v>Cartuchos y toner de impresión</v>
          </cell>
        </row>
        <row r="8">
          <cell r="C8" t="str">
            <v>Caucho no contaminado</v>
          </cell>
        </row>
        <row r="9">
          <cell r="C9" t="str">
            <v>Desmonte de Construcción Civil</v>
          </cell>
        </row>
        <row r="10">
          <cell r="C10" t="str">
            <v>Embalajes vacíos de productos químicos</v>
          </cell>
        </row>
        <row r="11">
          <cell r="C11" t="str">
            <v>EPI's - Equipos de Protección Individual usados / contaminados</v>
          </cell>
        </row>
        <row r="12">
          <cell r="C12" t="str">
            <v>Lámparas de vapor de mercurio</v>
          </cell>
        </row>
        <row r="13">
          <cell r="C13" t="str">
            <v>Lámparas de vapor de sodio</v>
          </cell>
        </row>
        <row r="14">
          <cell r="C14" t="str">
            <v>Lámparas incandescentes</v>
          </cell>
        </row>
        <row r="15">
          <cell r="C15" t="str">
            <v>Lana de vidrio</v>
          </cell>
        </row>
        <row r="16">
          <cell r="C16" t="str">
            <v>Latas vacías de Solventes</v>
          </cell>
        </row>
        <row r="17">
          <cell r="C17" t="str">
            <v>Latas vacías de Tinta</v>
          </cell>
        </row>
        <row r="18">
          <cell r="C18" t="str">
            <v>Lodos de Estaciones de Tratamiento de Agua</v>
          </cell>
        </row>
        <row r="19">
          <cell r="C19" t="str">
            <v>Lodos de Estaciones de Tratamiento de Efluentes Líquidos</v>
          </cell>
        </row>
        <row r="20">
          <cell r="C20" t="str">
            <v>Lodos de limpieza de cajas de agua</v>
          </cell>
        </row>
        <row r="21">
          <cell r="C21" t="str">
            <v>Lodos de Sistemas de Tratamiento de Emisiones Atmosféricas</v>
          </cell>
        </row>
        <row r="22">
          <cell r="C22" t="str">
            <v>Papel, Cartón y Plástico</v>
          </cell>
        </row>
        <row r="23">
          <cell r="C23" t="str">
            <v>Pilas y Baterías - depende de la composición</v>
          </cell>
        </row>
        <row r="24">
          <cell r="C24" t="str">
            <v>Poleas, cintas, cables de acero en chatarra</v>
          </cell>
        </row>
        <row r="25">
          <cell r="C25" t="str">
            <v>Puntas de Electrodos de Soldadura</v>
          </cell>
        </row>
        <row r="26">
          <cell r="C26" t="str">
            <v>Residuos de Barrido</v>
          </cell>
        </row>
        <row r="27">
          <cell r="C27" t="str">
            <v>Residuos de las Centrales de Asfalto</v>
          </cell>
        </row>
        <row r="28">
          <cell r="C28" t="str">
            <v>Residuos de restos de alimentos</v>
          </cell>
        </row>
        <row r="29">
          <cell r="C29" t="str">
            <v>Residuos del Servicio de Salud</v>
          </cell>
        </row>
        <row r="30">
          <cell r="C30" t="str">
            <v>Residuos Domésticos de oficinas</v>
          </cell>
        </row>
        <row r="31">
          <cell r="C31" t="str">
            <v>Restos de Podas de Vegetación</v>
          </cell>
        </row>
        <row r="32">
          <cell r="C32" t="str">
            <v>Restos de suelo / roca excedentes de la producción de agregados</v>
          </cell>
        </row>
        <row r="33">
          <cell r="C33" t="str">
            <v>Restos de yeso</v>
          </cell>
        </row>
        <row r="34">
          <cell r="C34" t="str">
            <v>Telas de amianto</v>
          </cell>
        </row>
        <row r="35">
          <cell r="C35" t="str">
            <v>Viruta de Madera</v>
          </cell>
        </row>
        <row r="36">
          <cell r="C36" t="str">
            <v>Viruta de metales no contaminada</v>
          </cell>
        </row>
      </sheetData>
      <sheetData sheetId="16">
        <row r="1">
          <cell r="P1" t="str">
            <v>CEMENTO</v>
          </cell>
        </row>
        <row r="2">
          <cell r="H2" t="str">
            <v>S</v>
          </cell>
          <cell r="I2" t="str">
            <v>Propia</v>
          </cell>
          <cell r="L2" t="str">
            <v>Litros</v>
          </cell>
          <cell r="M2" t="str">
            <v>Horas</v>
          </cell>
          <cell r="N2" t="str">
            <v>Road</v>
          </cell>
          <cell r="O2" t="str">
            <v>Relleno Sanitario</v>
          </cell>
          <cell r="P2" t="str">
            <v>CONCRETO</v>
          </cell>
          <cell r="Q2" t="str">
            <v>Tropical</v>
          </cell>
          <cell r="R2" t="str">
            <v>Bosque tropical lluvioso</v>
          </cell>
          <cell r="T2" t="str">
            <v>Móvil</v>
          </cell>
          <cell r="U2" t="str">
            <v>Aéreo</v>
          </cell>
        </row>
        <row r="3">
          <cell r="H3" t="str">
            <v>N</v>
          </cell>
          <cell r="I3" t="str">
            <v>Terceros/Sub</v>
          </cell>
          <cell r="L3" t="str">
            <v>m³</v>
          </cell>
          <cell r="M3" t="str">
            <v>KM</v>
          </cell>
          <cell r="N3" t="str">
            <v>Off-Road</v>
          </cell>
          <cell r="O3" t="str">
            <v>reciclaje</v>
          </cell>
          <cell r="Q3" t="str">
            <v>Subtropical</v>
          </cell>
          <cell r="R3" t="str">
            <v>Bosque tropical húmedo de hojas caducas</v>
          </cell>
          <cell r="T3" t="str">
            <v>Fijo</v>
          </cell>
          <cell r="U3" t="str">
            <v>ferrocarril</v>
          </cell>
        </row>
        <row r="4">
          <cell r="L4" t="str">
            <v>ton</v>
          </cell>
          <cell r="M4" t="str">
            <v>Milhas</v>
          </cell>
          <cell r="O4" t="str">
            <v> reutilización</v>
          </cell>
          <cell r="R4" t="str">
            <v>Bosque tropical seco</v>
          </cell>
          <cell r="U4" t="str">
            <v>Carretera</v>
          </cell>
        </row>
        <row r="5">
          <cell r="L5" t="str">
            <v>kg</v>
          </cell>
          <cell r="O5" t="str">
            <v> incineración</v>
          </cell>
          <cell r="R5" t="str">
            <v>Arbustos tropicales</v>
          </cell>
          <cell r="U5" t="str">
            <v> Marítimo de larga distancia</v>
          </cell>
        </row>
        <row r="6">
          <cell r="L6" t="str">
            <v>US Gallón</v>
          </cell>
          <cell r="O6" t="str">
            <v> compostaje</v>
          </cell>
          <cell r="R6" t="str">
            <v>Bosque seco subtropical</v>
          </cell>
          <cell r="U6" t="str">
            <v> Marina Costera</v>
          </cell>
        </row>
        <row r="7">
          <cell r="O7" t="str">
            <v> otro</v>
          </cell>
          <cell r="R7" t="str">
            <v>Estepa subtropical</v>
          </cell>
          <cell r="U7" t="str">
            <v>Barcaza</v>
          </cell>
        </row>
        <row r="8">
          <cell r="R8" t="str">
            <v>Sistemas montañosos subtropicales</v>
          </cell>
        </row>
      </sheetData>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CLASE I – Residuos Sólidos Peligrosos</v>
          </cell>
          <cell r="C2" t="str">
            <v>Aceite de Corte y Mecanizado usado</v>
          </cell>
        </row>
        <row r="3">
          <cell r="B3" t="str">
            <v>CLASE II – Residuos No Peligrosos</v>
          </cell>
          <cell r="C3" t="str">
            <v>Aceite lubricante usado / contaminado</v>
          </cell>
        </row>
        <row r="4">
          <cell r="B4" t="str">
            <v>CLASE IIB – No Peligrosos – Inertes</v>
          </cell>
          <cell r="C4" t="str">
            <v>Aceites de Aislamiento Térmico</v>
          </cell>
        </row>
        <row r="5">
          <cell r="B5" t="str">
            <v>CLASE IIB – No Peligrosos – Inertes</v>
          </cell>
          <cell r="C5" t="str">
            <v>Acumuladores eléctricos a base de plomo y sus residuos</v>
          </cell>
        </row>
        <row r="6">
          <cell r="C6" t="str">
            <v>Aislamiento Térmico - silicato</v>
          </cell>
        </row>
        <row r="7">
          <cell r="C7" t="str">
            <v>Cartuchos y toner de impresión</v>
          </cell>
        </row>
        <row r="8">
          <cell r="C8" t="str">
            <v>Caucho no contaminado</v>
          </cell>
        </row>
        <row r="9">
          <cell r="C9" t="str">
            <v>Desmonte de Construcción Civil</v>
          </cell>
        </row>
        <row r="10">
          <cell r="C10" t="str">
            <v>Embalajes vacíos de productos químicos</v>
          </cell>
        </row>
        <row r="11">
          <cell r="C11" t="str">
            <v>EPI's - Equipos de Protección Individual usados / contaminados</v>
          </cell>
        </row>
        <row r="12">
          <cell r="C12" t="str">
            <v>Lámparas de vapor de mercurio</v>
          </cell>
        </row>
        <row r="13">
          <cell r="C13" t="str">
            <v>Lámparas de vapor de sodio</v>
          </cell>
        </row>
        <row r="14">
          <cell r="C14" t="str">
            <v>Lámparas incandescentes</v>
          </cell>
        </row>
        <row r="15">
          <cell r="C15" t="str">
            <v>Lana de vidrio</v>
          </cell>
        </row>
        <row r="16">
          <cell r="C16" t="str">
            <v>Latas vacías de Solventes</v>
          </cell>
        </row>
        <row r="17">
          <cell r="C17" t="str">
            <v>Latas vacías de Tinta</v>
          </cell>
        </row>
        <row r="18">
          <cell r="C18" t="str">
            <v>Lodos de Estaciones de Tratamiento de Agua</v>
          </cell>
        </row>
        <row r="19">
          <cell r="C19" t="str">
            <v>Lodos de Estaciones de Tratamiento de Efluentes Líquidos</v>
          </cell>
        </row>
        <row r="20">
          <cell r="C20" t="str">
            <v>Lodos de limpieza de cajas de agua</v>
          </cell>
        </row>
        <row r="21">
          <cell r="C21" t="str">
            <v>Lodos de Sistemas de Tratamiento de Emisiones Atmosféricas</v>
          </cell>
        </row>
        <row r="22">
          <cell r="C22" t="str">
            <v>Papel, Cartón y Plástico</v>
          </cell>
        </row>
        <row r="23">
          <cell r="C23" t="str">
            <v>Pilas y Baterías - depende de la composición</v>
          </cell>
        </row>
        <row r="24">
          <cell r="C24" t="str">
            <v>Poleas, cintas, cables de acero en chatarra</v>
          </cell>
        </row>
        <row r="25">
          <cell r="C25" t="str">
            <v>Puntas de Electrodos de Soldadura</v>
          </cell>
        </row>
        <row r="26">
          <cell r="C26" t="str">
            <v>Residuos de Barrido</v>
          </cell>
        </row>
        <row r="27">
          <cell r="C27" t="str">
            <v>Residuos de las Centrales de Asfalto</v>
          </cell>
        </row>
        <row r="28">
          <cell r="C28" t="str">
            <v>Residuos de restos de alimentos</v>
          </cell>
        </row>
        <row r="29">
          <cell r="C29" t="str">
            <v>Residuos del Servicio de Salud</v>
          </cell>
        </row>
        <row r="30">
          <cell r="C30" t="str">
            <v>Residuos Domésticos de oficinas</v>
          </cell>
        </row>
        <row r="31">
          <cell r="C31" t="str">
            <v>Restos de Podas de Vegetación</v>
          </cell>
        </row>
        <row r="32">
          <cell r="C32" t="str">
            <v>Restos de suelo / roca excedentes de la producción de agregados</v>
          </cell>
        </row>
        <row r="33">
          <cell r="C33" t="str">
            <v>Restos de yeso</v>
          </cell>
        </row>
        <row r="34">
          <cell r="C34" t="str">
            <v>Telas de amianto</v>
          </cell>
        </row>
        <row r="35">
          <cell r="C35" t="str">
            <v>Viruta de Madera</v>
          </cell>
        </row>
        <row r="36">
          <cell r="C36" t="str">
            <v>Viruta de metales no contaminada</v>
          </cell>
        </row>
      </sheetData>
      <sheetData sheetId="16">
        <row r="1">
          <cell r="P1" t="str">
            <v>CEMENTO</v>
          </cell>
        </row>
        <row r="2">
          <cell r="H2" t="str">
            <v>S</v>
          </cell>
          <cell r="I2" t="str">
            <v>Propia</v>
          </cell>
          <cell r="L2" t="str">
            <v>Litros</v>
          </cell>
          <cell r="M2" t="str">
            <v>Horas</v>
          </cell>
          <cell r="N2" t="str">
            <v>Road</v>
          </cell>
          <cell r="O2" t="str">
            <v>Relleno Sanitario</v>
          </cell>
          <cell r="P2" t="str">
            <v>CONCRETO</v>
          </cell>
          <cell r="Q2" t="str">
            <v>Tropical</v>
          </cell>
          <cell r="R2" t="str">
            <v>Bosque tropical lluvioso</v>
          </cell>
          <cell r="T2" t="str">
            <v>Móvil</v>
          </cell>
          <cell r="U2" t="str">
            <v>Aéreo</v>
          </cell>
        </row>
        <row r="3">
          <cell r="H3" t="str">
            <v>N</v>
          </cell>
          <cell r="I3" t="str">
            <v>Terceros/Sub</v>
          </cell>
          <cell r="L3" t="str">
            <v>m³</v>
          </cell>
          <cell r="M3" t="str">
            <v>KM</v>
          </cell>
          <cell r="N3" t="str">
            <v>Off-Road</v>
          </cell>
          <cell r="O3" t="str">
            <v>reciclaje</v>
          </cell>
          <cell r="Q3" t="str">
            <v>Subtropical</v>
          </cell>
          <cell r="R3" t="str">
            <v>Bosque tropical húmedo de hojas caducas</v>
          </cell>
          <cell r="T3" t="str">
            <v>Fijo</v>
          </cell>
          <cell r="U3" t="str">
            <v>ferrocarril</v>
          </cell>
        </row>
        <row r="4">
          <cell r="L4" t="str">
            <v>ton</v>
          </cell>
          <cell r="M4" t="str">
            <v>Milhas</v>
          </cell>
          <cell r="O4" t="str">
            <v> reutilización</v>
          </cell>
          <cell r="R4" t="str">
            <v>Bosque tropical seco</v>
          </cell>
          <cell r="U4" t="str">
            <v>Carretera</v>
          </cell>
        </row>
        <row r="5">
          <cell r="L5" t="str">
            <v>kg</v>
          </cell>
          <cell r="O5" t="str">
            <v> incineración</v>
          </cell>
          <cell r="R5" t="str">
            <v>Arbustos tropicales</v>
          </cell>
          <cell r="U5" t="str">
            <v> Marítimo de larga distancia</v>
          </cell>
        </row>
        <row r="6">
          <cell r="L6" t="str">
            <v>US Gallón</v>
          </cell>
          <cell r="O6" t="str">
            <v> compostaje</v>
          </cell>
          <cell r="R6" t="str">
            <v>Bosque seco subtropical</v>
          </cell>
          <cell r="U6" t="str">
            <v> Marina Costera</v>
          </cell>
        </row>
        <row r="7">
          <cell r="O7" t="str">
            <v> otro</v>
          </cell>
          <cell r="R7" t="str">
            <v>Estepa subtropical</v>
          </cell>
          <cell r="U7" t="str">
            <v>Barcaza</v>
          </cell>
        </row>
        <row r="8">
          <cell r="R8" t="str">
            <v>Sistemas montañosos subtropicales</v>
          </cell>
        </row>
      </sheetData>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CLASE I – Residuos Sólidos Peligrosos</v>
          </cell>
          <cell r="C2" t="str">
            <v>Aceite de Corte y Mecanizado usado</v>
          </cell>
        </row>
        <row r="3">
          <cell r="B3" t="str">
            <v>CLASE II – Residuos No Peligrosos</v>
          </cell>
          <cell r="C3" t="str">
            <v>Aceite lubricante usado / contaminado</v>
          </cell>
        </row>
        <row r="4">
          <cell r="B4" t="str">
            <v>CLASE IIB – No Peligrosos – Inertes</v>
          </cell>
          <cell r="C4" t="str">
            <v>Aceites de Aislamiento Térmico</v>
          </cell>
        </row>
        <row r="5">
          <cell r="B5" t="str">
            <v>CLASE IIB – No Peligrosos – Inertes</v>
          </cell>
          <cell r="C5" t="str">
            <v>Acumuladores eléctricos a base de plomo y sus residuos</v>
          </cell>
        </row>
        <row r="6">
          <cell r="C6" t="str">
            <v>Aislamiento Térmico - silicato</v>
          </cell>
        </row>
        <row r="7">
          <cell r="C7" t="str">
            <v>Cartuchos y toner de impresión</v>
          </cell>
        </row>
        <row r="8">
          <cell r="C8" t="str">
            <v>Caucho no contaminado</v>
          </cell>
        </row>
        <row r="9">
          <cell r="C9" t="str">
            <v>Desmonte de Construcción Civil</v>
          </cell>
        </row>
        <row r="10">
          <cell r="C10" t="str">
            <v>Embalajes vacíos de productos químicos</v>
          </cell>
        </row>
        <row r="11">
          <cell r="C11" t="str">
            <v>EPI's - Equipos de Protección Individual usados / contaminados</v>
          </cell>
        </row>
        <row r="12">
          <cell r="C12" t="str">
            <v>Lámparas de vapor de mercurio</v>
          </cell>
        </row>
        <row r="13">
          <cell r="C13" t="str">
            <v>Lámparas de vapor de sodio</v>
          </cell>
        </row>
        <row r="14">
          <cell r="C14" t="str">
            <v>Lámparas incandescentes</v>
          </cell>
        </row>
        <row r="15">
          <cell r="C15" t="str">
            <v>Lana de vidrio</v>
          </cell>
        </row>
        <row r="16">
          <cell r="C16" t="str">
            <v>Latas vacías de Solventes</v>
          </cell>
        </row>
        <row r="17">
          <cell r="C17" t="str">
            <v>Latas vacías de Tinta</v>
          </cell>
        </row>
        <row r="18">
          <cell r="C18" t="str">
            <v>Lodos de Estaciones de Tratamiento de Agua</v>
          </cell>
        </row>
        <row r="19">
          <cell r="C19" t="str">
            <v>Lodos de Estaciones de Tratamiento de Efluentes Líquidos</v>
          </cell>
        </row>
        <row r="20">
          <cell r="C20" t="str">
            <v>Lodos de limpieza de cajas de agua</v>
          </cell>
        </row>
        <row r="21">
          <cell r="C21" t="str">
            <v>Lodos de Sistemas de Tratamiento de Emisiones Atmosféricas</v>
          </cell>
        </row>
        <row r="22">
          <cell r="C22" t="str">
            <v>Papel, Cartón y Plástico</v>
          </cell>
        </row>
        <row r="23">
          <cell r="C23" t="str">
            <v>Pilas y Baterías - depende de la composición</v>
          </cell>
        </row>
        <row r="24">
          <cell r="C24" t="str">
            <v>Poleas, cintas, cables de acero en chatarra</v>
          </cell>
        </row>
        <row r="25">
          <cell r="C25" t="str">
            <v>Puntas de Electrodos de Soldadura</v>
          </cell>
        </row>
        <row r="26">
          <cell r="C26" t="str">
            <v>Residuos de Barrido</v>
          </cell>
        </row>
        <row r="27">
          <cell r="C27" t="str">
            <v>Residuos de las Centrales de Asfalto</v>
          </cell>
        </row>
        <row r="28">
          <cell r="C28" t="str">
            <v>Residuos de restos de alimentos</v>
          </cell>
        </row>
        <row r="29">
          <cell r="C29" t="str">
            <v>Residuos del Servicio de Salud</v>
          </cell>
        </row>
        <row r="30">
          <cell r="C30" t="str">
            <v>Residuos Domésticos de oficinas</v>
          </cell>
        </row>
        <row r="31">
          <cell r="C31" t="str">
            <v>Restos de Podas de Vegetación</v>
          </cell>
        </row>
        <row r="32">
          <cell r="C32" t="str">
            <v>Restos de suelo / roca excedentes de la producción de agregados</v>
          </cell>
        </row>
        <row r="33">
          <cell r="C33" t="str">
            <v>Restos de yeso</v>
          </cell>
        </row>
        <row r="34">
          <cell r="C34" t="str">
            <v>Telas de amianto</v>
          </cell>
        </row>
        <row r="35">
          <cell r="C35" t="str">
            <v>Viruta de Madera</v>
          </cell>
        </row>
        <row r="36">
          <cell r="C36" t="str">
            <v>Viruta de metales no contaminada</v>
          </cell>
        </row>
      </sheetData>
      <sheetData sheetId="16">
        <row r="1">
          <cell r="P1" t="str">
            <v>CEMENTO</v>
          </cell>
        </row>
        <row r="2">
          <cell r="H2" t="str">
            <v>S</v>
          </cell>
          <cell r="I2" t="str">
            <v>Propia</v>
          </cell>
          <cell r="L2" t="str">
            <v>Litros</v>
          </cell>
          <cell r="M2" t="str">
            <v>Horas</v>
          </cell>
          <cell r="N2" t="str">
            <v>Road</v>
          </cell>
          <cell r="O2" t="str">
            <v>Relleno Sanitario</v>
          </cell>
          <cell r="P2" t="str">
            <v>CONCRETO</v>
          </cell>
          <cell r="Q2" t="str">
            <v>Tropical</v>
          </cell>
          <cell r="R2" t="str">
            <v>Bosque tropical lluvioso</v>
          </cell>
          <cell r="T2" t="str">
            <v>Móvil</v>
          </cell>
          <cell r="U2" t="str">
            <v>Aéreo</v>
          </cell>
        </row>
        <row r="3">
          <cell r="H3" t="str">
            <v>N</v>
          </cell>
          <cell r="I3" t="str">
            <v>Terceros/Sub</v>
          </cell>
          <cell r="L3" t="str">
            <v>m³</v>
          </cell>
          <cell r="M3" t="str">
            <v>KM</v>
          </cell>
          <cell r="N3" t="str">
            <v>Off-Road</v>
          </cell>
          <cell r="O3" t="str">
            <v>reciclaje</v>
          </cell>
          <cell r="Q3" t="str">
            <v>Subtropical</v>
          </cell>
          <cell r="R3" t="str">
            <v>Bosque tropical húmedo de hojas caducas</v>
          </cell>
          <cell r="T3" t="str">
            <v>Fijo</v>
          </cell>
          <cell r="U3" t="str">
            <v>ferrocarril</v>
          </cell>
        </row>
        <row r="4">
          <cell r="L4" t="str">
            <v>ton</v>
          </cell>
          <cell r="M4" t="str">
            <v>Milhas</v>
          </cell>
          <cell r="O4" t="str">
            <v> reutilización</v>
          </cell>
          <cell r="R4" t="str">
            <v>Bosque tropical seco</v>
          </cell>
          <cell r="U4" t="str">
            <v>Carretera</v>
          </cell>
        </row>
        <row r="5">
          <cell r="L5" t="str">
            <v>kg</v>
          </cell>
          <cell r="O5" t="str">
            <v> incineración</v>
          </cell>
          <cell r="R5" t="str">
            <v>Arbustos tropicales</v>
          </cell>
          <cell r="U5" t="str">
            <v> Marítimo de larga distancia</v>
          </cell>
        </row>
        <row r="6">
          <cell r="L6" t="str">
            <v>US Gallón</v>
          </cell>
          <cell r="O6" t="str">
            <v> compostaje</v>
          </cell>
          <cell r="R6" t="str">
            <v>Bosque seco subtropical</v>
          </cell>
          <cell r="U6" t="str">
            <v> Marina Costera</v>
          </cell>
        </row>
        <row r="7">
          <cell r="O7" t="str">
            <v> otro</v>
          </cell>
          <cell r="R7" t="str">
            <v>Estepa subtropical</v>
          </cell>
          <cell r="U7" t="str">
            <v>Barcaza</v>
          </cell>
        </row>
        <row r="8">
          <cell r="R8" t="str">
            <v>Sistemas montañosos subtropicales</v>
          </cell>
        </row>
      </sheetData>
      <sheetData sheetId="17"/>
      <sheetData sheetId="18"/>
      <sheetData sheetId="19"/>
      <sheetData sheetId="20"/>
      <sheetData sheetId="21"/>
      <sheetData sheetId="22"/>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Overview"/>
      <sheetName val="Abreviações e Definições"/>
      <sheetName val="Checklist"/>
      <sheetName val="Resumo GEE"/>
      <sheetName val="Informações Gerais"/>
      <sheetName val="Fontes Estacionárias"/>
      <sheetName val="Fontes Móveis"/>
      <sheetName val="Gerenciamento de Resíduos"/>
      <sheetName val="Insumos"/>
      <sheetName val="Viagens de Executivos"/>
      <sheetName val="Memo Item"/>
      <sheetName val="Fatores de Conversão"/>
      <sheetName val="Rastreabilidade"/>
      <sheetName val="AUX"/>
      <sheetName val="AUX2"/>
    </sheetNames>
    <sheetDataSet>
      <sheetData sheetId="0"/>
      <sheetData sheetId="1"/>
      <sheetData sheetId="2"/>
      <sheetData sheetId="3"/>
      <sheetData sheetId="4"/>
      <sheetData sheetId="5"/>
      <sheetData sheetId="6"/>
      <sheetData sheetId="7"/>
      <sheetData sheetId="8"/>
      <sheetData sheetId="9"/>
      <sheetData sheetId="10"/>
      <sheetData sheetId="11">
        <row r="6">
          <cell r="A6" t="str">
            <v>MWh</v>
          </cell>
        </row>
        <row r="7">
          <cell r="A7" t="str">
            <v>KWh</v>
          </cell>
        </row>
        <row r="8">
          <cell r="A8" t="str">
            <v>ton</v>
          </cell>
        </row>
        <row r="9">
          <cell r="A9" t="str">
            <v>kcal</v>
          </cell>
        </row>
        <row r="10">
          <cell r="A10" t="str">
            <v>L</v>
          </cell>
        </row>
        <row r="11">
          <cell r="A11" t="str">
            <v>m3</v>
          </cell>
        </row>
        <row r="12">
          <cell r="A12" t="str">
            <v>kg</v>
          </cell>
          <cell r="C12" t="str">
            <v>ton</v>
          </cell>
        </row>
        <row r="13">
          <cell r="A13" t="str">
            <v>h</v>
          </cell>
          <cell r="C13" t="str">
            <v>L</v>
          </cell>
        </row>
        <row r="14">
          <cell r="A14" t="str">
            <v>km</v>
          </cell>
          <cell r="C14" t="str">
            <v>m3</v>
          </cell>
        </row>
        <row r="15">
          <cell r="A15" t="str">
            <v>MJ</v>
          </cell>
          <cell r="C15" t="str">
            <v>kg</v>
          </cell>
        </row>
        <row r="16">
          <cell r="A16" t="str">
            <v>GJ</v>
          </cell>
        </row>
        <row r="21">
          <cell r="A21" t="str">
            <v>Óleo Combustível Pesado</v>
          </cell>
        </row>
        <row r="22">
          <cell r="A22" t="str">
            <v>Biodiesel</v>
          </cell>
        </row>
        <row r="23">
          <cell r="A23" t="str">
            <v>Etanol</v>
          </cell>
        </row>
        <row r="24">
          <cell r="A24" t="str">
            <v>Biomassa </v>
          </cell>
        </row>
        <row r="25">
          <cell r="A25" t="str">
            <v>Diesel Brasil</v>
          </cell>
        </row>
        <row r="26">
          <cell r="A26" t="str">
            <v>Óleo Diesel</v>
          </cell>
        </row>
        <row r="27">
          <cell r="A27" t="str">
            <v>Gasolina Brasil</v>
          </cell>
        </row>
        <row r="28">
          <cell r="A28" t="str">
            <v>Gasolina Automotiva</v>
          </cell>
        </row>
        <row r="29">
          <cell r="A29" t="str">
            <v>Gasolina de Aviação</v>
          </cell>
        </row>
        <row r="30">
          <cell r="A30" t="str">
            <v>Querosene de Avião </v>
          </cell>
        </row>
        <row r="31">
          <cell r="A31" t="str">
            <v>GLP</v>
          </cell>
        </row>
        <row r="32">
          <cell r="A32" t="str">
            <v>Carvão Vegetal </v>
          </cell>
        </row>
        <row r="33">
          <cell r="A33" t="str">
            <v>Gás Natural </v>
          </cell>
        </row>
        <row r="34">
          <cell r="A34" t="str">
            <v>GNC</v>
          </cell>
        </row>
        <row r="35">
          <cell r="A35" t="str">
            <v>Licor Negro</v>
          </cell>
        </row>
        <row r="36">
          <cell r="A36" t="str">
            <v>Carvão (Sub-Bit)</v>
          </cell>
        </row>
        <row r="37">
          <cell r="A37" t="str">
            <v>Resíduo de madeira</v>
          </cell>
        </row>
        <row r="38">
          <cell r="A38" t="str">
            <v>Vapor gerado</v>
          </cell>
        </row>
        <row r="39">
          <cell r="A39" t="str">
            <v>Eletricidade comprada</v>
          </cell>
        </row>
        <row r="40">
          <cell r="A40" t="str">
            <v>Eletricidade gerada</v>
          </cell>
        </row>
        <row r="73">
          <cell r="B73" t="str">
            <v>Etanol</v>
          </cell>
          <cell r="C73" t="str">
            <v>Gasolina Brasil</v>
          </cell>
          <cell r="D73" t="str">
            <v>Gasolina</v>
          </cell>
          <cell r="E73" t="str">
            <v>Óleo Diesel</v>
          </cell>
          <cell r="F73" t="str">
            <v>Biodiesel</v>
          </cell>
          <cell r="G73" t="str">
            <v>Diesel Brasil</v>
          </cell>
          <cell r="H73" t="str">
            <v>Propano (GLP)</v>
          </cell>
          <cell r="I73" t="str">
            <v>Óleo Combustível Pesado</v>
          </cell>
          <cell r="J73" t="str">
            <v>Gás Natural</v>
          </cell>
          <cell r="K73" t="str">
            <v>Querosene</v>
          </cell>
          <cell r="L73" t="str">
            <v>GNC</v>
          </cell>
          <cell r="M73" t="str">
            <v>GNL</v>
          </cell>
        </row>
        <row r="74">
          <cell r="A74" t="str">
            <v>Veículos Leves</v>
          </cell>
        </row>
        <row r="75">
          <cell r="A75" t="str">
            <v>Motocicletas</v>
          </cell>
        </row>
        <row r="76">
          <cell r="A76" t="str">
            <v>On-road</v>
          </cell>
        </row>
        <row r="77">
          <cell r="A77" t="str">
            <v>Off-road</v>
          </cell>
        </row>
        <row r="78">
          <cell r="A78" t="str">
            <v>Caminhões Leves</v>
          </cell>
        </row>
        <row r="79">
          <cell r="A79" t="str">
            <v>Caminhões Pesados</v>
          </cell>
        </row>
        <row r="80">
          <cell r="A80" t="str">
            <v>Ônibus</v>
          </cell>
        </row>
        <row r="81">
          <cell r="A81" t="str">
            <v>Transporte Ferroviário</v>
          </cell>
        </row>
        <row r="82">
          <cell r="A82" t="str">
            <v>Transporte Rodoviário</v>
          </cell>
        </row>
        <row r="83">
          <cell r="A83" t="str">
            <v>Transporte Marítimo</v>
          </cell>
        </row>
        <row r="84">
          <cell r="A84" t="str">
            <v>Transporte Aéreo</v>
          </cell>
        </row>
        <row r="148">
          <cell r="A148" t="str">
            <v>Coberto - anaeróbio</v>
          </cell>
        </row>
        <row r="149">
          <cell r="A149" t="str">
            <v>Cobertura permeável - semiaeróbio</v>
          </cell>
        </row>
        <row r="150">
          <cell r="A150" t="str">
            <v>Descoberto - Profundo (&gt;5m)</v>
          </cell>
        </row>
        <row r="151">
          <cell r="A151" t="str">
            <v>Descoberto - Raso (&lt;5m)</v>
          </cell>
        </row>
        <row r="152">
          <cell r="A152" t="str">
            <v>Não categorizado</v>
          </cell>
        </row>
        <row r="172">
          <cell r="B172" t="str">
            <v>Seco Z. Temperada</v>
          </cell>
          <cell r="C172" t="str">
            <v>Úmido Z. Temperada</v>
          </cell>
          <cell r="D172" t="str">
            <v>Seco Z. Tropical</v>
          </cell>
          <cell r="E172" t="str">
            <v>Úmido Z. Tropical</v>
          </cell>
        </row>
      </sheetData>
      <sheetData sheetId="12"/>
      <sheetData sheetId="13"/>
      <sheetData sheetId="1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Overview"/>
      <sheetName val="Abreviações e Definições"/>
      <sheetName val="Checklist"/>
      <sheetName val="Resumo GEE"/>
      <sheetName val="Informações Gerais"/>
      <sheetName val="Fontes Estacionárias"/>
      <sheetName val="Fontes Móveis"/>
      <sheetName val="Gerenciamento de Resíduos"/>
      <sheetName val="Insumos"/>
      <sheetName val="Viagens de Executivos"/>
      <sheetName val="Memo Item"/>
      <sheetName val="Fatores de Conversão"/>
      <sheetName val="Rastreabilidade"/>
      <sheetName val="AUX"/>
      <sheetName val="AUX2"/>
    </sheetNames>
    <sheetDataSet>
      <sheetData sheetId="0"/>
      <sheetData sheetId="1"/>
      <sheetData sheetId="2"/>
      <sheetData sheetId="3"/>
      <sheetData sheetId="4"/>
      <sheetData sheetId="5"/>
      <sheetData sheetId="6"/>
      <sheetData sheetId="7"/>
      <sheetData sheetId="8"/>
      <sheetData sheetId="9"/>
      <sheetData sheetId="10"/>
      <sheetData sheetId="11">
        <row r="6">
          <cell r="A6" t="str">
            <v>MWh</v>
          </cell>
        </row>
        <row r="7">
          <cell r="A7" t="str">
            <v>KWh</v>
          </cell>
        </row>
        <row r="8">
          <cell r="A8" t="str">
            <v>ton</v>
          </cell>
        </row>
        <row r="9">
          <cell r="A9" t="str">
            <v>kcal</v>
          </cell>
        </row>
        <row r="10">
          <cell r="A10" t="str">
            <v>L</v>
          </cell>
        </row>
        <row r="11">
          <cell r="A11" t="str">
            <v>m3</v>
          </cell>
        </row>
        <row r="12">
          <cell r="A12" t="str">
            <v>kg</v>
          </cell>
          <cell r="C12" t="str">
            <v>ton</v>
          </cell>
        </row>
        <row r="13">
          <cell r="A13" t="str">
            <v>h</v>
          </cell>
          <cell r="C13" t="str">
            <v>L</v>
          </cell>
        </row>
        <row r="14">
          <cell r="A14" t="str">
            <v>km</v>
          </cell>
          <cell r="C14" t="str">
            <v>m3</v>
          </cell>
        </row>
        <row r="15">
          <cell r="A15" t="str">
            <v>MJ</v>
          </cell>
          <cell r="C15" t="str">
            <v>kg</v>
          </cell>
        </row>
        <row r="16">
          <cell r="A16" t="str">
            <v>GJ</v>
          </cell>
        </row>
        <row r="21">
          <cell r="A21" t="str">
            <v>Óleo Combustível Pesado</v>
          </cell>
        </row>
        <row r="22">
          <cell r="A22" t="str">
            <v>Biodiesel</v>
          </cell>
        </row>
        <row r="23">
          <cell r="A23" t="str">
            <v>Etanol</v>
          </cell>
        </row>
        <row r="24">
          <cell r="A24" t="str">
            <v>Biomassa </v>
          </cell>
        </row>
        <row r="25">
          <cell r="A25" t="str">
            <v>Diesel Brasil</v>
          </cell>
        </row>
        <row r="26">
          <cell r="A26" t="str">
            <v>Óleo Diesel</v>
          </cell>
        </row>
        <row r="27">
          <cell r="A27" t="str">
            <v>Gasolina Brasil</v>
          </cell>
        </row>
        <row r="28">
          <cell r="A28" t="str">
            <v>Gasolina Automotiva</v>
          </cell>
        </row>
        <row r="29">
          <cell r="A29" t="str">
            <v>Gasolina de Aviação</v>
          </cell>
        </row>
        <row r="30">
          <cell r="A30" t="str">
            <v>Querosene de Avião </v>
          </cell>
        </row>
        <row r="31">
          <cell r="A31" t="str">
            <v>GLP</v>
          </cell>
        </row>
        <row r="32">
          <cell r="A32" t="str">
            <v>Carvão Vegetal </v>
          </cell>
        </row>
        <row r="33">
          <cell r="A33" t="str">
            <v>Gás Natural </v>
          </cell>
        </row>
        <row r="34">
          <cell r="A34" t="str">
            <v>GNC</v>
          </cell>
        </row>
        <row r="35">
          <cell r="A35" t="str">
            <v>Licor Negro</v>
          </cell>
        </row>
        <row r="36">
          <cell r="A36" t="str">
            <v>Carvão (Sub-Bit)</v>
          </cell>
        </row>
        <row r="37">
          <cell r="A37" t="str">
            <v>Resíduo de madeira</v>
          </cell>
        </row>
        <row r="38">
          <cell r="A38" t="str">
            <v>Vapor gerado</v>
          </cell>
        </row>
        <row r="39">
          <cell r="A39" t="str">
            <v>Eletricidade comprada</v>
          </cell>
        </row>
        <row r="40">
          <cell r="A40" t="str">
            <v>Eletricidade gerada</v>
          </cell>
        </row>
        <row r="73">
          <cell r="B73" t="str">
            <v>Etanol</v>
          </cell>
          <cell r="C73" t="str">
            <v>Gasolina Brasil</v>
          </cell>
          <cell r="D73" t="str">
            <v>Gasolina</v>
          </cell>
          <cell r="E73" t="str">
            <v>Óleo Diesel</v>
          </cell>
          <cell r="F73" t="str">
            <v>Biodiesel</v>
          </cell>
          <cell r="G73" t="str">
            <v>Diesel Brasil</v>
          </cell>
          <cell r="H73" t="str">
            <v>Propano (GLP)</v>
          </cell>
          <cell r="I73" t="str">
            <v>Óleo Combustível Pesado</v>
          </cell>
          <cell r="J73" t="str">
            <v>Gás Natural</v>
          </cell>
          <cell r="K73" t="str">
            <v>Querosene</v>
          </cell>
          <cell r="L73" t="str">
            <v>GNC</v>
          </cell>
          <cell r="M73" t="str">
            <v>GNL</v>
          </cell>
        </row>
        <row r="74">
          <cell r="A74" t="str">
            <v>Veículos Leves</v>
          </cell>
        </row>
        <row r="75">
          <cell r="A75" t="str">
            <v>Motocicletas</v>
          </cell>
        </row>
        <row r="76">
          <cell r="A76" t="str">
            <v>On-road</v>
          </cell>
        </row>
        <row r="77">
          <cell r="A77" t="str">
            <v>Off-road</v>
          </cell>
        </row>
        <row r="78">
          <cell r="A78" t="str">
            <v>Caminhões Leves</v>
          </cell>
        </row>
        <row r="79">
          <cell r="A79" t="str">
            <v>Caminhões Pesados</v>
          </cell>
        </row>
        <row r="80">
          <cell r="A80" t="str">
            <v>Ônibus</v>
          </cell>
        </row>
        <row r="81">
          <cell r="A81" t="str">
            <v>Transporte Ferroviário</v>
          </cell>
        </row>
        <row r="82">
          <cell r="A82" t="str">
            <v>Transporte Rodoviário</v>
          </cell>
        </row>
        <row r="83">
          <cell r="A83" t="str">
            <v>Transporte Marítimo</v>
          </cell>
        </row>
        <row r="84">
          <cell r="A84" t="str">
            <v>Transporte Aéreo</v>
          </cell>
        </row>
        <row r="148">
          <cell r="A148" t="str">
            <v>Coberto - anaeróbio</v>
          </cell>
        </row>
        <row r="149">
          <cell r="A149" t="str">
            <v>Cobertura permeável - semiaeróbio</v>
          </cell>
        </row>
        <row r="150">
          <cell r="A150" t="str">
            <v>Descoberto - Profundo (&gt;5m)</v>
          </cell>
        </row>
        <row r="151">
          <cell r="A151" t="str">
            <v>Descoberto - Raso (&lt;5m)</v>
          </cell>
        </row>
        <row r="152">
          <cell r="A152" t="str">
            <v>Não categorizado</v>
          </cell>
        </row>
        <row r="172">
          <cell r="B172" t="str">
            <v>Seco Z. Temperada</v>
          </cell>
          <cell r="C172" t="str">
            <v>Úmido Z. Temperada</v>
          </cell>
          <cell r="D172" t="str">
            <v>Seco Z. Tropical</v>
          </cell>
          <cell r="E172" t="str">
            <v>Úmido Z. Tropical</v>
          </cell>
        </row>
      </sheetData>
      <sheetData sheetId="12"/>
      <sheetData sheetId="13"/>
      <sheetData sheetId="14"/>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 Autos (Datos)"/>
      <sheetName val="Import. Comer. (Datos)"/>
    </sheetNames>
    <sheetDataSet>
      <sheetData sheetId="0" refreshError="1"/>
      <sheetData sheetId="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Biodiesel (B100)</v>
          </cell>
        </row>
        <row r="3">
          <cell r="K3" t="str">
            <v>Diesel (B5)</v>
          </cell>
        </row>
        <row r="4">
          <cell r="K4" t="str">
            <v>Etanol (E100)</v>
          </cell>
        </row>
        <row r="5">
          <cell r="K5" t="str">
            <v>Gasolina</v>
          </cell>
        </row>
        <row r="6">
          <cell r="K6" t="str">
            <v>Diesel</v>
          </cell>
        </row>
        <row r="7">
          <cell r="K7" t="str">
            <v>Gas Natural (GNC)</v>
          </cell>
        </row>
        <row r="8">
          <cell r="K8" t="str">
            <v> Gas Licuado de Petróleo (GLP)</v>
          </cell>
        </row>
        <row r="9">
          <cell r="K9" t="str">
            <v>Gas Natural Licuado</v>
          </cell>
        </row>
        <row r="10">
          <cell r="K10" t="str">
            <v>Aceite PFB</v>
          </cell>
        </row>
        <row r="11">
          <cell r="K11" t="str">
            <v> Fuel oil residual (3s 5 e 6)</v>
          </cell>
        </row>
        <row r="12">
          <cell r="K12" t="str">
            <v>Grasa</v>
          </cell>
        </row>
        <row r="13">
          <cell r="K13" t="str">
            <v>Aceite Hidráulico</v>
          </cell>
        </row>
        <row r="14">
          <cell r="K14" t="str">
            <v>Aceite Lubrificante</v>
          </cell>
        </row>
        <row r="15">
          <cell r="K15" t="str">
            <v>Propano</v>
          </cell>
        </row>
        <row r="16">
          <cell r="K16" t="str">
            <v>Otros combustibles*</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CLASE I – Residuos Sólidos Peligrosos</v>
          </cell>
        </row>
      </sheetData>
      <sheetData sheetId="16">
        <row r="1">
          <cell r="P1" t="str">
            <v>CEMENTO</v>
          </cell>
        </row>
        <row r="2">
          <cell r="C2" t="str">
            <v>ABAST / REDUC (5761D)</v>
          </cell>
          <cell r="D2" t="str">
            <v>AM. LATINA E ANGOLA | LUIZ MAMERI</v>
          </cell>
          <cell r="E2" t="str">
            <v>ALESSANDRO GOMES</v>
          </cell>
          <cell r="F2" t="str">
            <v>AFONSO CELSO LEGASPE MAMEDE</v>
          </cell>
          <cell r="G2" t="str">
            <v>ANGOLA</v>
          </cell>
        </row>
        <row r="3">
          <cell r="C3" t="str">
            <v>ACE BAIXO SABOR (1603)</v>
          </cell>
          <cell r="D3" t="str">
            <v>ENGENHARIA INDUSTRIAL | MÁRCIO FARIA</v>
          </cell>
          <cell r="E3" t="str">
            <v>ANDRE RABELLO</v>
          </cell>
          <cell r="F3" t="str">
            <v>AFRANIO ALVES DE OLIVEIRA FILHO</v>
          </cell>
          <cell r="G3" t="str">
            <v>ARGENTINA</v>
          </cell>
        </row>
        <row r="4">
          <cell r="C4" t="str">
            <v>AEROPORTO INTERNACIONAL DE NACALA (1524001)</v>
          </cell>
          <cell r="D4" t="str">
            <v>ENERGIA | HENRIQUE VALLADARES</v>
          </cell>
          <cell r="E4" t="str">
            <v>ANDRÉ VITAL</v>
          </cell>
          <cell r="F4" t="str">
            <v>ALAN ABRANTES</v>
          </cell>
          <cell r="G4" t="str">
            <v>BRASIL</v>
          </cell>
        </row>
        <row r="5">
          <cell r="C5" t="str">
            <v>AHE CAMBAMBE(CNCAN)</v>
          </cell>
          <cell r="D5" t="str">
            <v>INFRAESTRUTURA | BENEDICTO JÚNIOR</v>
          </cell>
          <cell r="E5" t="str">
            <v>AUGUSTO ROQUE</v>
          </cell>
          <cell r="F5" t="str">
            <v>ALEXANDRE DIAS PORTO CHIAVEHATTO</v>
          </cell>
          <cell r="G5" t="str">
            <v>COLOMBIA</v>
          </cell>
        </row>
        <row r="6">
          <cell r="C6" t="str">
            <v>ALIANÇA CSN / ODEBRECHT AÇOS LONGOS UPV VR / RJ (9492)</v>
          </cell>
          <cell r="D6" t="str">
            <v>INTERNACIONAL | LUIZ ROCHA</v>
          </cell>
          <cell r="E6" t="str">
            <v>CARLOS ARMANDO</v>
          </cell>
          <cell r="F6" t="str">
            <v>ALEXANDRE FRANCO DE CARVALHO</v>
          </cell>
          <cell r="G6" t="str">
            <v>CUBA</v>
          </cell>
        </row>
        <row r="7">
          <cell r="C7" t="str">
            <v>ALPHA SQUARE (5107)</v>
          </cell>
          <cell r="D7" t="str">
            <v>VENEZUELA | EUZENANDO AZEVEDO</v>
          </cell>
          <cell r="E7" t="str">
            <v>DAIHA BLANDO</v>
          </cell>
          <cell r="F7" t="str">
            <v>ANDRE LUIZ RIBEIRO LIMA</v>
          </cell>
          <cell r="G7" t="str">
            <v>ECUADOR</v>
          </cell>
        </row>
        <row r="8">
          <cell r="C8" t="str">
            <v>AMPLIAÇÃO TERMINAL FERROVIÁRIO DE PONTA DA MADEIRA (3626)</v>
          </cell>
          <cell r="D8" t="str">
            <v>VP OPERAÇÕES | PAULO LACERDA</v>
          </cell>
          <cell r="E8" t="str">
            <v>DÉLIO GALVÃO</v>
          </cell>
          <cell r="F8" t="str">
            <v>ANTENOR DE CASTRO</v>
          </cell>
          <cell r="G8" t="str">
            <v>EUA</v>
          </cell>
        </row>
        <row r="9">
          <cell r="C9" t="str">
            <v>AMPLIACION GASODUCTOS NORTE Y SUR EM ARGENTINA (3044)</v>
          </cell>
          <cell r="E9" t="str">
            <v>ERNESTO BAIARDI</v>
          </cell>
          <cell r="F9" t="str">
            <v>ANTONIO AUGUSTO DE CASTRO SANTOS</v>
          </cell>
          <cell r="G9" t="str">
            <v>LIBERIA</v>
          </cell>
        </row>
        <row r="10">
          <cell r="C10" t="str">
            <v>AMPLIACIÓN REFINERÍA PUERTO LA CRUZ - OBRAS CIVILES (2801)</v>
          </cell>
          <cell r="E10" t="str">
            <v>EUZENANDO AZEVEDO</v>
          </cell>
          <cell r="F10" t="str">
            <v>ANTONIO LUIZ COSTA</v>
          </cell>
          <cell r="G10" t="str">
            <v>LIBIA</v>
          </cell>
        </row>
        <row r="11">
          <cell r="C11" t="str">
            <v>ANGRA 1 E 2 MANUTENÇÃO (5824)</v>
          </cell>
          <cell r="E11" t="str">
            <v>FÁBIO GANDOLFO</v>
          </cell>
          <cell r="F11" t="str">
            <v>ANTONIO ROBERTO GAVIOLI</v>
          </cell>
          <cell r="G11" t="str">
            <v>MÉXICO</v>
          </cell>
        </row>
        <row r="12">
          <cell r="C12" t="str">
            <v>ANGRA 2 MONT. ELETROMECÂNICA</v>
          </cell>
          <cell r="E12" t="str">
            <v>FERNANDO BARBOSA</v>
          </cell>
          <cell r="F12" t="str">
            <v>ARIEL PARENTE COSTA</v>
          </cell>
          <cell r="G12" t="str">
            <v>MOZAMBIQUE</v>
          </cell>
        </row>
        <row r="13">
          <cell r="C13" t="str">
            <v>ARENA PERNAMBUCO (2638)</v>
          </cell>
          <cell r="E13" t="str">
            <v>FERNANDO CHEIN</v>
          </cell>
          <cell r="F13" t="str">
            <v>ARLINDO SERGIO DE OLIVERA FACADIO</v>
          </cell>
          <cell r="G13" t="str">
            <v>PANAMÁ</v>
          </cell>
        </row>
        <row r="14">
          <cell r="C14" t="str">
            <v>AUTOPISTA MADDEN COLÓN FASE II (4459L)</v>
          </cell>
          <cell r="E14" t="str">
            <v>FLÁVIO FARIA </v>
          </cell>
          <cell r="F14" t="str">
            <v>BRUNO DOURADO</v>
          </cell>
          <cell r="G14" t="str">
            <v>PERÚ</v>
          </cell>
        </row>
        <row r="15">
          <cell r="C15" t="str">
            <v>BAIRRO NOVO PORTO VELHO EMPR. IMOBILIÁRIOS (5156)</v>
          </cell>
          <cell r="E15" t="str">
            <v>FRANCISCO PENTEADO</v>
          </cell>
          <cell r="F15" t="str">
            <v>CARLOS ALBERTO COUTINHO</v>
          </cell>
          <cell r="G15" t="str">
            <v>PORTUGAL</v>
          </cell>
        </row>
        <row r="16">
          <cell r="C16" t="str">
            <v>BARRAGEM DO ARROIO TAQUAREMBÓ (4813)</v>
          </cell>
          <cell r="E16" t="str">
            <v>GILBERTO NEVES</v>
          </cell>
          <cell r="F16" t="str">
            <v>CARLOS ALBERTO LIGEIRO</v>
          </cell>
          <cell r="G16" t="str">
            <v>REP. DOMINICANA</v>
          </cell>
        </row>
        <row r="17">
          <cell r="C17" t="str">
            <v>BASE DE OPERAÇÕES - OOG (2355)</v>
          </cell>
          <cell r="E17" t="str">
            <v>GUSTAVO GUERRA</v>
          </cell>
          <cell r="F17" t="str">
            <v>CARLOS FERNANDO DO VALE ANGEIRAS</v>
          </cell>
          <cell r="G17" t="str">
            <v>VENEZUELA</v>
          </cell>
        </row>
        <row r="18">
          <cell r="C18" t="str">
            <v>BASE MACAÉ - ATIVO SUL (9414)</v>
          </cell>
          <cell r="E18" t="str">
            <v>JOÃO PACÍFICO</v>
          </cell>
          <cell r="F18" t="str">
            <v>CARLOS HENRIQUE VALENTE</v>
          </cell>
        </row>
        <row r="19">
          <cell r="C19" t="str">
            <v>BASE MACAÉ - CONTRATO MANIFOLD  (9459)</v>
          </cell>
          <cell r="E19" t="str">
            <v>JORGE BARATA</v>
          </cell>
          <cell r="F19" t="str">
            <v>CARLOS MATHIAS</v>
          </cell>
        </row>
        <row r="20">
          <cell r="C20" t="str">
            <v>BASE MACAÉ - CONTRATO SHELL DO BRASIL (4807)</v>
          </cell>
          <cell r="E20" t="str">
            <v>JOSÉ CONCEIÇÃO</v>
          </cell>
          <cell r="F20" t="str">
            <v>CARLOS NOSTRE JUNIOR</v>
          </cell>
        </row>
        <row r="21">
          <cell r="C21" t="str">
            <v>BASE MACAÉ - CONTRATO TECAB NR-13 (0114009)</v>
          </cell>
          <cell r="E21" t="str">
            <v>LUIS WEYLL</v>
          </cell>
          <cell r="F21" t="str">
            <v>CARLOS ROBERTO LIMA BACELLAR</v>
          </cell>
        </row>
        <row r="22">
          <cell r="C22" t="str">
            <v>BASE MACAÉ REPAROS NAVAIS P-XVII (2383)</v>
          </cell>
          <cell r="E22" t="str">
            <v>LUIZ BUENO</v>
          </cell>
          <cell r="F22" t="str">
            <v>CASSIANO POLITI</v>
          </cell>
        </row>
        <row r="23">
          <cell r="C23" t="str">
            <v>BEIRA LAGO EMPREENDIMENTO IMOBILIÁRIO SA (5158)</v>
          </cell>
          <cell r="E23" t="str">
            <v>LUIZ MAMERI (Argentina)</v>
          </cell>
          <cell r="F23" t="str">
            <v>CELSO FONSECA RODRIGUES</v>
          </cell>
        </row>
        <row r="24">
          <cell r="C24" t="str">
            <v>BELAS BUSINESS (OABUS)</v>
          </cell>
          <cell r="E24" t="str">
            <v>LUIZ ROCHA (Portugal)</v>
          </cell>
          <cell r="F24" t="str">
            <v>CESAR MAURICIO DE BARROS E AZEVEDO CHASTINET</v>
          </cell>
        </row>
        <row r="25">
          <cell r="C25" t="str">
            <v>BOCANA - CALLAO (6284)</v>
          </cell>
          <cell r="E25" t="str">
            <v>MARCO CRUZ </v>
          </cell>
          <cell r="F25" t="str">
            <v>DANILO RIBEIRO JUNIOR</v>
          </cell>
        </row>
        <row r="26">
          <cell r="C26" t="str">
            <v>BOULEVARD SIDE EMPRESARIAL (2269)</v>
          </cell>
          <cell r="E26" t="str">
            <v>MIGUEL PERES</v>
          </cell>
          <cell r="F26" t="str">
            <v>DILMAS DELLAMAGNA SALVIA</v>
          </cell>
        </row>
        <row r="27">
          <cell r="C27" t="str">
            <v>BOULEVARD SIDE RESIDENCIAL (2268)</v>
          </cell>
          <cell r="E27" t="str">
            <v>PAULO CESENA</v>
          </cell>
          <cell r="F27" t="str">
            <v>EDER PAOLO FERRACUTI</v>
          </cell>
        </row>
        <row r="28">
          <cell r="C28" t="str">
            <v>BT - LOTE 1N CASAS VELHAS - PALHAIS (1606)</v>
          </cell>
          <cell r="E28" t="str">
            <v>RENATO RODRIGUES</v>
          </cell>
          <cell r="F28" t="str">
            <v>EDUARDO ALEXANDRE DE ATHAYDE BADIN</v>
          </cell>
        </row>
        <row r="29">
          <cell r="C29" t="str">
            <v>BUTADIENO2 (012051)</v>
          </cell>
          <cell r="E29" t="str">
            <v>RICARDO BOLEIRA</v>
          </cell>
          <cell r="F29" t="str">
            <v>EDUARDO GARRIDO FONTENELLE</v>
          </cell>
        </row>
        <row r="30">
          <cell r="C30" t="str">
            <v>CARRETERA CARHUAZ - SAN LUIS (6204)</v>
          </cell>
          <cell r="E30" t="str">
            <v>SAULO VINICIUS</v>
          </cell>
          <cell r="F30" t="str">
            <v>EDUARDO POLEY PEÇANHA</v>
          </cell>
        </row>
        <row r="31">
          <cell r="C31" t="str">
            <v>CASAS ECONOMICAS DO ZANGO</v>
          </cell>
          <cell r="E31" t="str">
            <v>SERGIO NEVES</v>
          </cell>
          <cell r="F31" t="str">
            <v>EDUARDO SALOME</v>
          </cell>
        </row>
        <row r="32">
          <cell r="C32" t="str">
            <v>CEMF-CONS EMPR MODERN FURNAS (4671)</v>
          </cell>
          <cell r="E32" t="str">
            <v>VALTER LANA</v>
          </cell>
          <cell r="F32" t="str">
            <v>ELEUBERTO ANTONIO MARTORELLI</v>
          </cell>
        </row>
        <row r="33">
          <cell r="C33" t="str">
            <v>CENTRAL DE EQUIPAMENTOS IMOBILIÁRIOS (OACEI)</v>
          </cell>
          <cell r="F33" t="str">
            <v>EMYR DINIZ COSTA JUNIOR</v>
          </cell>
        </row>
        <row r="34">
          <cell r="C34" t="str">
            <v>CENTRO INDUSTRIAL DE VIANA (OAPIV)</v>
          </cell>
          <cell r="F34" t="str">
            <v>ESTEVÃO TIMPONI FRANÇA</v>
          </cell>
        </row>
        <row r="35">
          <cell r="C35" t="str">
            <v>CETREL LUMINA (6449)</v>
          </cell>
          <cell r="F35" t="str">
            <v>FABIANO RODRIGUES MUNHOZ</v>
          </cell>
        </row>
        <row r="36">
          <cell r="C36" t="str">
            <v>CINTA COSTEIRA FASE II (4459I)</v>
          </cell>
          <cell r="F36" t="str">
            <v>FABIO ADRIANO TOSCANO REBOUÇAS</v>
          </cell>
        </row>
        <row r="37">
          <cell r="C37" t="str">
            <v>CONCESIONARIA IIRSA NORTE S.A. (CIN)</v>
          </cell>
          <cell r="F37" t="str">
            <v>FARID ABY-ZAYAN FELDBERG</v>
          </cell>
        </row>
        <row r="38">
          <cell r="C38" t="str">
            <v>CONCESIONARIA INTEROCEANICA SURSA TRAMO 2 S.A. (CISR2)</v>
          </cell>
          <cell r="F38" t="str">
            <v>FELIX AUGUSTO</v>
          </cell>
        </row>
        <row r="39">
          <cell r="C39" t="str">
            <v>CONCESIONARIA INTEROCEANICA SURSA TRAMO 3 S.A. (CISR3)</v>
          </cell>
          <cell r="F39" t="str">
            <v>FERNANDO BARINI</v>
          </cell>
        </row>
        <row r="40">
          <cell r="C40" t="str">
            <v>CONCESIONARIA RUTA DEL SOL S.A.S. (6200)</v>
          </cell>
          <cell r="F40" t="str">
            <v>GIBRAN LOOR CAMPOVERDE</v>
          </cell>
        </row>
        <row r="41">
          <cell r="C41" t="str">
            <v>CONCESSIONARIA MADDEN COLON (CMC)</v>
          </cell>
          <cell r="F41" t="str">
            <v>GILBERTO COSTA</v>
          </cell>
        </row>
        <row r="42">
          <cell r="C42" t="str">
            <v>CONCESSIONÁRIA ROTA DAS BANDEIRAS (5139)</v>
          </cell>
          <cell r="F42" t="str">
            <v>GILBERTO DE CAMARGO E SILVA</v>
          </cell>
        </row>
        <row r="43">
          <cell r="C43" t="str">
            <v>CONCESSIONÁRIA ROTA DOS COQUEIROS (5194)</v>
          </cell>
          <cell r="F43" t="str">
            <v>GIOVANNI PALACIOS</v>
          </cell>
        </row>
        <row r="44">
          <cell r="C44" t="str">
            <v>CONDOMÍNIO MONTE BELO (OAMB)</v>
          </cell>
          <cell r="F44" t="str">
            <v>GUILLERMO BORGES DE QUEIROZ</v>
          </cell>
        </row>
        <row r="45">
          <cell r="C45" t="str">
            <v>CONDOMÍNIO RIVIERA ATLÂNTICO (OARIV-A)</v>
          </cell>
          <cell r="F45" t="str">
            <v>GUSTAVO HENRIQUES</v>
          </cell>
        </row>
        <row r="46">
          <cell r="C46" t="str">
            <v>CONSÓRCIO ALCANTARA CYCLONE SPACE (0116005)</v>
          </cell>
          <cell r="F46" t="str">
            <v>GUSTAVO TEIXEIRA BELITARDO</v>
          </cell>
        </row>
        <row r="47">
          <cell r="C47" t="str">
            <v>CONSÓRCIO ANGRA MELHOR (2635)</v>
          </cell>
          <cell r="F47" t="str">
            <v>HELIO BOLEIRA GUIMARÃES</v>
          </cell>
        </row>
        <row r="48">
          <cell r="C48" t="str">
            <v>CONSÓRCIO ARCO METROPOLITANO DO RIO (3410)</v>
          </cell>
          <cell r="F48" t="str">
            <v>HENRIQUE ANTERO PIO MARCHESI</v>
          </cell>
        </row>
        <row r="49">
          <cell r="C49" t="str">
            <v>CONSÓRCIO ARENA SALVADOR (0104030)</v>
          </cell>
          <cell r="F49" t="str">
            <v>ISAIAS AMANCIO DE SOUSA</v>
          </cell>
        </row>
        <row r="50">
          <cell r="C50" t="str">
            <v>CONSÓRCIO BONNAIRE (5114)</v>
          </cell>
          <cell r="F50" t="str">
            <v>JAVIER RAMON CHUMAN ROJAS</v>
          </cell>
        </row>
        <row r="51">
          <cell r="C51" t="str">
            <v>CONSÓRCIO CANOAS (6205)</v>
          </cell>
          <cell r="F51" t="str">
            <v>JOEL VENTURA RIBEIRO NETO</v>
          </cell>
        </row>
        <row r="52">
          <cell r="C52" t="str">
            <v>CONSÓRCIO CAPIVARI II (0310)</v>
          </cell>
          <cell r="F52" t="str">
            <v>JORGE AUGUSTO REGIS GOMES </v>
          </cell>
        </row>
        <row r="53">
          <cell r="C53" t="str">
            <v>CONSÓRCIO CBPO - ZADAR (0268)</v>
          </cell>
          <cell r="F53" t="str">
            <v>JORGE BARRAGAN HOLGUIN</v>
          </cell>
        </row>
        <row r="54">
          <cell r="C54" t="str">
            <v>CONSÓRCIO CONPAR-CARTEIRA GASOLINA E COQUE UN-REPAR (9455)</v>
          </cell>
          <cell r="F54" t="str">
            <v>JORGE DA SILVA GAVINO FILHO</v>
          </cell>
        </row>
        <row r="55">
          <cell r="C55" t="str">
            <v>CONSÓRCIO CONSTRUCTOR IIRSA NORTE (COCIN)</v>
          </cell>
          <cell r="F55" t="str">
            <v>JORGE LUIS MENDOZA GOMEZ</v>
          </cell>
        </row>
        <row r="56">
          <cell r="C56" t="str">
            <v>CONSÓRCIO CONSTRUCTOR IIRSA SUR TRAMO 2 (6276)</v>
          </cell>
          <cell r="F56" t="str">
            <v>JOSÉ CARLOS AVERSA</v>
          </cell>
        </row>
        <row r="57">
          <cell r="C57" t="str">
            <v>CONSÓRCIO CONSTRUCTOR IIRSA SUR TRAMO 3 (6277)</v>
          </cell>
          <cell r="F57" t="str">
            <v>JOSÉ CARLOS CAMARGO</v>
          </cell>
        </row>
        <row r="58">
          <cell r="C58" t="str">
            <v>CONSÓRCIO CONSTRUTOR RIO BARRA (0117021)</v>
          </cell>
          <cell r="F58" t="str">
            <v>JOSÉ CARLOS PROBER</v>
          </cell>
        </row>
        <row r="59">
          <cell r="C59" t="str">
            <v>CONSÓRCIO CONSTRUTOR SIMPLICIO (4680)</v>
          </cell>
          <cell r="F59" t="str">
            <v>JOSÉ EDUARDO BOMFIM FERREIRA</v>
          </cell>
        </row>
        <row r="60">
          <cell r="C60" t="str">
            <v>CONSÓRCIO CORREDOR DUARTE (CCD)</v>
          </cell>
          <cell r="F60" t="str">
            <v>JOSÉ EDUARDO DE SOUSA QUINTELLA</v>
          </cell>
        </row>
        <row r="61">
          <cell r="C61" t="str">
            <v>CONSÓRCIO CQG / CNO / OAS PIRAPAMA (5449)</v>
          </cell>
          <cell r="F61" t="str">
            <v>JOSÉ GILBERTO MARIANO COSTA </v>
          </cell>
        </row>
        <row r="62">
          <cell r="C62" t="str">
            <v>CONSÓRCIO EDIFÍCIO PETROBRAS VITORIA (2615)</v>
          </cell>
          <cell r="F62" t="str">
            <v>JOSÉ JOAQUIM FERREIRA MARTINS</v>
          </cell>
        </row>
        <row r="63">
          <cell r="C63" t="str">
            <v>CONSÓRCIO EPC - RUTA DEL SOL II (6210)</v>
          </cell>
          <cell r="F63" t="str">
            <v>JOSÉ LUIS COUTINHO DE FARIA</v>
          </cell>
        </row>
        <row r="64">
          <cell r="C64" t="str">
            <v>CONSÓRCIO ETANOLDUTO (3708)</v>
          </cell>
          <cell r="F64" t="str">
            <v>JOSÉ LUIZ ALEXANDRE RAMOS</v>
          </cell>
        </row>
        <row r="65">
          <cell r="C65" t="str">
            <v>CONSÓRCIO GASVAP (3704)</v>
          </cell>
          <cell r="F65" t="str">
            <v>JOSÉ PERGORARO DIAS</v>
          </cell>
        </row>
        <row r="66">
          <cell r="C66" t="str">
            <v>CONSÓRCIO LÍNEA 1 DEL METRO DE PANAMÁ (CLU)</v>
          </cell>
          <cell r="F66" t="str">
            <v>JOSÉ VIEIRA</v>
          </cell>
        </row>
        <row r="67">
          <cell r="C67" t="str">
            <v>CONSÓRCIO LINEA II (2630c)</v>
          </cell>
          <cell r="F67" t="str">
            <v>JULIO LOPES RAMOS</v>
          </cell>
        </row>
        <row r="68">
          <cell r="C68" t="str">
            <v>CONSÓRCIO LUZ PARA MINAS (0121006)</v>
          </cell>
          <cell r="F68" t="str">
            <v>JULIO PERDIGÃO</v>
          </cell>
        </row>
        <row r="69">
          <cell r="C69" t="str">
            <v>CONSÓRCIO LUZ PARA TODOS - LOTE 2 (0304)</v>
          </cell>
          <cell r="F69" t="str">
            <v>JUVENALITO GUSMÃO JUNIOR</v>
          </cell>
        </row>
        <row r="70">
          <cell r="C70" t="str">
            <v>CONSÓRCIO MARACANÃ - RIO 2014 (2637)</v>
          </cell>
          <cell r="F70" t="str">
            <v>LEANDRO ANDREDE AZEVEDO</v>
          </cell>
        </row>
        <row r="71">
          <cell r="C71" t="str">
            <v>CONSÓRCIO METRO SP - LINHA 5 LILAS - LOTE7 (0117028)</v>
          </cell>
          <cell r="F71" t="str">
            <v>LEONARDO BORGATTI</v>
          </cell>
        </row>
        <row r="72">
          <cell r="C72" t="str">
            <v>CONSÓRCIO MINTAKA (5136)</v>
          </cell>
          <cell r="F72" t="str">
            <v>LEONARDO LAGO DE SOUSA</v>
          </cell>
        </row>
        <row r="73">
          <cell r="C73" t="str">
            <v>CONSÓRCIO NOVO ASFALTO (0106015)</v>
          </cell>
          <cell r="F73" t="str">
            <v>LEONARDO NARIMATSU RIBEIRO</v>
          </cell>
        </row>
        <row r="74">
          <cell r="C74" t="str">
            <v>CONSÓRCIO ODEBRECHT/CARIOCA/MELLO AZEVEDO (5455)</v>
          </cell>
          <cell r="F74" t="str">
            <v>LUCAS PRADO</v>
          </cell>
        </row>
        <row r="75">
          <cell r="C75" t="str">
            <v>CONSÓRCIO PIER NOVO (0127006)</v>
          </cell>
          <cell r="F75" t="str">
            <v>LUIS SERGIO FERRAZ DA COSTA</v>
          </cell>
        </row>
        <row r="76">
          <cell r="C76" t="str">
            <v>CONSÓRCIO PIER PETROLEIRO (0272)</v>
          </cell>
          <cell r="F76" t="str">
            <v>LUÍS TEMIDO </v>
          </cell>
        </row>
        <row r="77">
          <cell r="C77" t="str">
            <v>CONSÓRCIO PLP - TERRAPLANAGEM DA ÁREA DO JM (1608)</v>
          </cell>
          <cell r="F77" t="str">
            <v>LUIS UBIRAJARA INÁCIO DE SOUSA</v>
          </cell>
        </row>
        <row r="78">
          <cell r="C78" t="str">
            <v>CONSÓRCIO PORTO RIO GRANDE (C8000)</v>
          </cell>
          <cell r="F78" t="str">
            <v>LUIZ CESAR LINGREN COSTA</v>
          </cell>
        </row>
        <row r="79">
          <cell r="C79" t="str">
            <v>CONSÓRCIO PROYECTO MINATITLÁN (8403)</v>
          </cell>
          <cell r="F79" t="str">
            <v>LUIZ SIMON</v>
          </cell>
        </row>
        <row r="80">
          <cell r="C80" t="str">
            <v>CONSÓRCIO PVC MVC 200 KTA (9490)</v>
          </cell>
          <cell r="F80" t="str">
            <v>MANUEL RICARDO CABRAL XIMENES</v>
          </cell>
        </row>
        <row r="81">
          <cell r="C81" t="str">
            <v>CONSÓRCIO RIO COLORADO (3090)</v>
          </cell>
          <cell r="F81" t="str">
            <v>MARCELO DE VIVEIROS COLAVOLPE</v>
          </cell>
        </row>
        <row r="82">
          <cell r="C82" t="str">
            <v>CONSÓRCIO RIO MELHOR (5450)</v>
          </cell>
          <cell r="F82" t="str">
            <v>MARCELO FURQUIM PAIVA</v>
          </cell>
        </row>
        <row r="83">
          <cell r="C83" t="str">
            <v>CONSÓRCIO RIO PARAGUAÇÚ (4809)</v>
          </cell>
          <cell r="F83" t="str">
            <v>MARCELO HOLFKE</v>
          </cell>
        </row>
        <row r="84">
          <cell r="C84" t="str">
            <v>CONSÓRCIO RIOFAZ (0322)</v>
          </cell>
          <cell r="F84" t="str">
            <v>MARCELO OLIVEIRA WALTER</v>
          </cell>
        </row>
        <row r="85">
          <cell r="C85" t="str">
            <v>CONSÓRCIO RNEST CONEST (9482)</v>
          </cell>
          <cell r="F85" t="str">
            <v>MARCIO COMPANY</v>
          </cell>
        </row>
        <row r="86">
          <cell r="C86" t="str">
            <v>CONSÓRCIO RODOVIA BA 093 (CNO) (7503)</v>
          </cell>
          <cell r="F86" t="str">
            <v>MARCIO DE CASTRO RIBEIRO</v>
          </cell>
        </row>
        <row r="87">
          <cell r="C87" t="str">
            <v>CONSÓRCIO RODOVIA BR 101 (3307)</v>
          </cell>
          <cell r="F87" t="str">
            <v>MARCO ANTONIO DURAN</v>
          </cell>
        </row>
        <row r="88">
          <cell r="C88" t="str">
            <v>CONSÓRCIO SÃO SALVADOR CIVIL (4678)</v>
          </cell>
          <cell r="F88" t="str">
            <v>MARCO AURÉLIO RODRIGUES BARROS</v>
          </cell>
        </row>
        <row r="89">
          <cell r="C89" t="str">
            <v>CONSÓRCIO SAÚDE GAMBOA (5143)</v>
          </cell>
          <cell r="F89" t="str">
            <v>MARCOS JOSE MENDES TEIXEIRA</v>
          </cell>
        </row>
        <row r="90">
          <cell r="C90" t="str">
            <v>CONSÓRCIO SISTEMA ADUTOR CASTANHÃO (5444A)</v>
          </cell>
          <cell r="F90" t="str">
            <v>MARCOS TEPEDINO</v>
          </cell>
        </row>
        <row r="91">
          <cell r="C91" t="str">
            <v>CONSÓRCIO TABULEIROS LITORÂNEOS (3510)</v>
          </cell>
          <cell r="F91" t="str">
            <v>MARCOS TORRES</v>
          </cell>
        </row>
        <row r="92">
          <cell r="C92" t="str">
            <v>CONSÓRCIO TERRA E MAR - BARRA DO FURADO (0110039)</v>
          </cell>
          <cell r="F92" t="str">
            <v>MARCOS VIDIGAL DO AMARAL</v>
          </cell>
        </row>
        <row r="93">
          <cell r="C93" t="str">
            <v>CONSÓRCIO TERRAPLENAGEM (9454)</v>
          </cell>
          <cell r="F93" t="str">
            <v>MARCUS FÁBIO SOUZA AZEREDO</v>
          </cell>
        </row>
        <row r="94">
          <cell r="C94" t="str">
            <v>CONSÓRCIO TREN ELECTRICO TRAMO 2 (6288)</v>
          </cell>
          <cell r="F94" t="str">
            <v>MARCUS FELIPE DE ARAGÃO</v>
          </cell>
        </row>
        <row r="95">
          <cell r="C95" t="str">
            <v>CONSÓRCIO UHE LCB DE CARVALHO (4675)</v>
          </cell>
          <cell r="F95" t="str">
            <v>MAURICIO CRUZ</v>
          </cell>
        </row>
        <row r="96">
          <cell r="C96" t="str">
            <v>CONSORTIUM LPV 3.2B (067)</v>
          </cell>
          <cell r="F96" t="str">
            <v>MAURIZIO PONDE BASTIANELLI</v>
          </cell>
        </row>
        <row r="97">
          <cell r="C97" t="str">
            <v>CONSORTIUM PLV 9.2 (065)</v>
          </cell>
          <cell r="F97" t="str">
            <v>MAURO HUEB</v>
          </cell>
        </row>
        <row r="98">
          <cell r="C98" t="str">
            <v>CONTRATO STATOIL - MAERSK (0114010)</v>
          </cell>
          <cell r="F98" t="str">
            <v>MICHAEL DANDANELL</v>
          </cell>
        </row>
        <row r="99">
          <cell r="C99" t="str">
            <v>CORREDOR D. PEDRO I (010 6007)</v>
          </cell>
          <cell r="F99" t="str">
            <v>MIGUEL PEDROSA DE SENNA FIGUEIREDO</v>
          </cell>
        </row>
        <row r="100">
          <cell r="C100" t="str">
            <v>DG BLUMENAU (C2718)</v>
          </cell>
          <cell r="F100" t="str">
            <v>NICOLAS EDUARDO VASQUEZ TAWING</v>
          </cell>
        </row>
        <row r="101">
          <cell r="C101" t="str">
            <v>DG CAMPINAS II (2708)</v>
          </cell>
          <cell r="F101" t="str">
            <v>NILTON COELHO DE ANDRADE JUNIOR</v>
          </cell>
        </row>
        <row r="102">
          <cell r="C102" t="str">
            <v>DG QUEIMADOS (2714)</v>
          </cell>
          <cell r="F102" t="str">
            <v>NUNO RICARDO ALMEIDA TEIXEIRA</v>
          </cell>
        </row>
        <row r="103">
          <cell r="C103" t="str">
            <v>DG SALVADOR (2717)</v>
          </cell>
          <cell r="F103" t="str">
            <v>PEDRO MOREIRA</v>
          </cell>
        </row>
        <row r="104">
          <cell r="C104" t="str">
            <v>DIMENSION OFFICE E PARK (5110)</v>
          </cell>
          <cell r="F104" t="str">
            <v>PABLO BROTTIER</v>
          </cell>
        </row>
        <row r="105">
          <cell r="C105" t="str">
            <v>ECLUSAS DE TUCURUÍ (3060)</v>
          </cell>
          <cell r="F105" t="str">
            <v>PAULO ALEXANDRE BAPTISTA SIMÕES RIBEIRO</v>
          </cell>
        </row>
        <row r="106">
          <cell r="C106" t="str">
            <v>ECOMP - ESTAÇÃO DE COMPRESSORES DE GUARAREMA (9478)</v>
          </cell>
          <cell r="F106" t="str">
            <v>PAULO FALCÃO CORREA LIMA FILHO</v>
          </cell>
        </row>
        <row r="107">
          <cell r="C107" t="str">
            <v>EDIFÍCIO ODEBRECHT SÃO PAULO - ABIATAR (5180)</v>
          </cell>
          <cell r="F107" t="str">
            <v>PAULO MOREIRA BRITO</v>
          </cell>
        </row>
        <row r="108">
          <cell r="C108" t="str">
            <v>EEFC - EXPANSÃO DA ESTRADA DE FERRO CARAJÁS (3634)</v>
          </cell>
          <cell r="F108" t="str">
            <v>PAULO SÁ</v>
          </cell>
        </row>
        <row r="109">
          <cell r="C109" t="str">
            <v>EL DILUVIO</v>
          </cell>
          <cell r="F109" t="str">
            <v>PEDRO AUGUSTO CARNEIRO LEÃO NETO</v>
          </cell>
        </row>
        <row r="110">
          <cell r="C110" t="str">
            <v>ELPASO</v>
          </cell>
          <cell r="F110" t="str">
            <v>PEDRO HENRIQUE SHETTINO</v>
          </cell>
        </row>
        <row r="111">
          <cell r="C111" t="str">
            <v>EMISSÁRIO JAGUARIBE (5454)</v>
          </cell>
          <cell r="F111" t="str">
            <v>PEDRO MARTINS PINHEIRO</v>
          </cell>
        </row>
        <row r="112">
          <cell r="C112" t="str">
            <v>ESTÁDIO CORINTHIANS COPA 2014 (0134001)</v>
          </cell>
          <cell r="F112" t="str">
            <v>PEDRO PAULO TOSCA</v>
          </cell>
        </row>
        <row r="113">
          <cell r="C113" t="str">
            <v>ESTRADA CAÁLA-GANDA (OACAA)</v>
          </cell>
          <cell r="F113" t="str">
            <v>RAYMUNDO SANTOS FILHO</v>
          </cell>
        </row>
        <row r="114">
          <cell r="C114" t="str">
            <v>ESTRADA CAPANDA - CACUSO (CAPCA)</v>
          </cell>
          <cell r="F114" t="str">
            <v>REINALDO LINS DE FREITAS</v>
          </cell>
        </row>
        <row r="115">
          <cell r="C115" t="str">
            <v>ESTRADA DO GOLFE (OAEGO)</v>
          </cell>
          <cell r="F115" t="str">
            <v>RICARDO PARERES REYES</v>
          </cell>
        </row>
        <row r="116">
          <cell r="C116" t="str">
            <v>EVOLUTION CORPORATE (5159)</v>
          </cell>
          <cell r="F116" t="str">
            <v>ROBERTO CUMPLIDO</v>
          </cell>
        </row>
        <row r="117">
          <cell r="C117" t="str">
            <v>EXTENSÃO NORTE LINHA 1 - TRENSURB (3629)</v>
          </cell>
          <cell r="F117" t="str">
            <v>ROBERTO RIBEIRO SANTOS</v>
          </cell>
        </row>
        <row r="118">
          <cell r="C118" t="str">
            <v>FERROVIA TRANSNORDESTINA (0108009)</v>
          </cell>
          <cell r="F118" t="str">
            <v>RODOLFO ARMENTA</v>
          </cell>
        </row>
        <row r="119">
          <cell r="C119" t="str">
            <v>FOZ BLUMENAU (5722)</v>
          </cell>
          <cell r="F119" t="str">
            <v>RODRIGO COSTA MELO</v>
          </cell>
        </row>
        <row r="120">
          <cell r="C120" t="str">
            <v>FOZ CACHOEIRO (5718)</v>
          </cell>
          <cell r="F120" t="str">
            <v>RONALDO PAVÃO VIEIRA</v>
          </cell>
        </row>
        <row r="121">
          <cell r="C121" t="str">
            <v>FOZ JAGUARIBE (5716)</v>
          </cell>
          <cell r="F121" t="str">
            <v>RONNY LOOR CAMPOVERDE</v>
          </cell>
        </row>
        <row r="122">
          <cell r="C122" t="str">
            <v>FOZ JECEABA (5721) </v>
          </cell>
          <cell r="F122" t="str">
            <v>SERGIO BEZERRA</v>
          </cell>
        </row>
        <row r="123">
          <cell r="C123" t="str">
            <v>FOZ LIMEIRA (5710)</v>
          </cell>
          <cell r="F123" t="str">
            <v>SERGIO PANICALI</v>
          </cell>
        </row>
        <row r="124">
          <cell r="C124" t="str">
            <v>FOZ MAUÁ (5713)</v>
          </cell>
          <cell r="F124" t="str">
            <v>SÉRGIO SHIGUEMITSU MIYASHIRO</v>
          </cell>
        </row>
        <row r="125">
          <cell r="C125" t="str">
            <v>FOZ RIO CLARO (5715)</v>
          </cell>
          <cell r="F125" t="str">
            <v>SERGIO SOUZA TETTAMANTI JUNIOR</v>
          </cell>
        </row>
        <row r="126">
          <cell r="C126" t="str">
            <v>FOZ RIO DAS OSTRAS (5712)</v>
          </cell>
          <cell r="F126" t="str">
            <v>SIDNEY PASSOS RAMOS</v>
          </cell>
        </row>
        <row r="127">
          <cell r="C127" t="str">
            <v>FOZ SANTA GERTRUDES (5727)</v>
          </cell>
          <cell r="F127" t="str">
            <v>TIAGO BRITTO</v>
          </cell>
        </row>
        <row r="128">
          <cell r="C128" t="str">
            <v>GSNC - RASO (CONSÓRCIO) (0142001)</v>
          </cell>
          <cell r="F128" t="str">
            <v>VICTOR CARVALHO MARQUES</v>
          </cell>
        </row>
        <row r="129">
          <cell r="C129" t="str">
            <v>IC17-CRIL-SUB.BURACA/PONTINHA (1602)</v>
          </cell>
          <cell r="F129" t="str">
            <v>VITO FACCIOLA</v>
          </cell>
        </row>
        <row r="130">
          <cell r="C130" t="str">
            <v>JARDINS MANGUEIRAL (PPPBR)</v>
          </cell>
          <cell r="F130" t="str">
            <v>WILSON MARTINS RIBEIRO JUNIOR</v>
          </cell>
        </row>
        <row r="131">
          <cell r="C131" t="str">
            <v>KLABIN OTACÍLIO COSTA (5726)</v>
          </cell>
          <cell r="F131" t="str">
            <v>YURI KERTZMAN</v>
          </cell>
        </row>
        <row r="132">
          <cell r="C132" t="str">
            <v>LIBERIAN IRON ORE RAILWAY REHABILITATION (RAIWA)</v>
          </cell>
        </row>
        <row r="133">
          <cell r="C133" t="str">
            <v>LUANDA SUL</v>
          </cell>
        </row>
        <row r="134">
          <cell r="C134" t="str">
            <v>MALHA VIÁRIA - RJ (0314)</v>
          </cell>
        </row>
        <row r="135">
          <cell r="C135" t="str">
            <v>METRO CABLE MARICHE (2720)</v>
          </cell>
        </row>
        <row r="136">
          <cell r="C136" t="str">
            <v>METRO CARACAS LINHA 3</v>
          </cell>
        </row>
        <row r="137">
          <cell r="C137" t="str">
            <v>METRO CARACAS LINHA 4</v>
          </cell>
        </row>
        <row r="138">
          <cell r="C138" t="str">
            <v>METRO CARACAS LINHA V (2650)</v>
          </cell>
        </row>
        <row r="139">
          <cell r="C139" t="str">
            <v>METRO IPANEMA</v>
          </cell>
        </row>
        <row r="140">
          <cell r="C140" t="str">
            <v>METRO IPANEMA EXPANSÃO GENERAL OSÓRIO (0117207)</v>
          </cell>
        </row>
        <row r="141">
          <cell r="C141" t="str">
            <v>METRO LINHA 4</v>
          </cell>
        </row>
        <row r="142">
          <cell r="C142" t="str">
            <v>METROCABLE SAN AGUSTÍN (2660)</v>
          </cell>
        </row>
        <row r="143">
          <cell r="C143" t="str">
            <v>METRORAILs MIC (EU071)</v>
          </cell>
        </row>
        <row r="144">
          <cell r="C144" t="str">
            <v>MIA MOVER APM SYSTEM (EU081)</v>
          </cell>
        </row>
        <row r="145">
          <cell r="C145" t="str">
            <v>MURANO (5142)</v>
          </cell>
        </row>
        <row r="146">
          <cell r="C146" t="str">
            <v>NORBE IX (COREIA DO SUL) (2358)</v>
          </cell>
        </row>
        <row r="147">
          <cell r="C147" t="str">
            <v>NORBE VI (ABU DAHABI/EAU) (2356)</v>
          </cell>
        </row>
        <row r="148">
          <cell r="C148" t="str">
            <v>NORBE VIII (COREIA DO SUL) (2358)</v>
          </cell>
        </row>
        <row r="149">
          <cell r="C149" t="str">
            <v>NORTH TERMINAL</v>
          </cell>
        </row>
        <row r="150">
          <cell r="C150" t="str">
            <v>OBRAS BIOCOM (CNBIO)</v>
          </cell>
        </row>
        <row r="151">
          <cell r="C151" t="str">
            <v>OBRAS EMERGENCIAIS VALE (0116009)</v>
          </cell>
        </row>
        <row r="152">
          <cell r="C152" t="str">
            <v>OBRAS SALOBO (3309)</v>
          </cell>
        </row>
        <row r="153">
          <cell r="C153" t="str">
            <v>ODEq - GUARULHOS (8402)</v>
          </cell>
        </row>
        <row r="154">
          <cell r="C154" t="str">
            <v>OSEL CONTRATO VALE CAIS 8 (2507)</v>
          </cell>
        </row>
        <row r="155">
          <cell r="C155" t="str">
            <v>OSVAT 30 (9475)</v>
          </cell>
        </row>
        <row r="156">
          <cell r="C156" t="str">
            <v>PAC SMS PETROBRAS (0125050)</v>
          </cell>
        </row>
        <row r="157">
          <cell r="C157" t="str">
            <v>PALÁCIO DE FERRO (OAPF)</v>
          </cell>
        </row>
        <row r="158">
          <cell r="C158" t="str">
            <v>PARANÁ DE LAS PALMAS (CONSÓRCIO) (3047)</v>
          </cell>
        </row>
        <row r="159">
          <cell r="C159" t="str">
            <v>PINTURA INDUSTRIAL (2373)</v>
          </cell>
        </row>
        <row r="160">
          <cell r="C160" t="str">
            <v>PORTO COIMEX EMBRAPORT (0110036)</v>
          </cell>
        </row>
        <row r="161">
          <cell r="C161" t="str">
            <v>PORTO DE MARIEL - CUBA (COI10)</v>
          </cell>
        </row>
        <row r="162">
          <cell r="C162" t="str">
            <v>PORTO ITAQUI - RECUP. BERÇOS 101-102 (3867)</v>
          </cell>
        </row>
        <row r="163">
          <cell r="C163" t="str">
            <v>PROJETO AEROPORTO INTERNACIONAL DA CATUMBELA (OAAIC)</v>
          </cell>
        </row>
        <row r="164">
          <cell r="C164" t="str">
            <v>PROJETO ÁGUAS DE BENGUELA 3ª ETAPA (OSMEA)</v>
          </cell>
        </row>
        <row r="165">
          <cell r="C165" t="str">
            <v>PROJETO AHE DARDANELOS (4682)</v>
          </cell>
        </row>
        <row r="166">
          <cell r="C166" t="str">
            <v>PROJETO AQUAPOLO (0112037)</v>
          </cell>
        </row>
        <row r="167">
          <cell r="C167" t="str">
            <v>PROJETO BRASKEM</v>
          </cell>
        </row>
        <row r="168">
          <cell r="C168" t="str">
            <v>PROJETO CARVÃO MOATIZE (2502)</v>
          </cell>
        </row>
        <row r="169">
          <cell r="C169" t="str">
            <v>PROJETO CLOD DO PLANALTO CENTRAL (OACLD)</v>
          </cell>
        </row>
        <row r="170">
          <cell r="C170" t="str">
            <v>PROJETO DE REVITALIZAÇÃO DO MARTIRES DO KIFANGONDO (OALMK)</v>
          </cell>
        </row>
        <row r="171">
          <cell r="C171" t="str">
            <v>PROJETO ESTALEIRO-BASE NAVAL (ESTALEIRO)</v>
          </cell>
        </row>
        <row r="172">
          <cell r="C172" t="str">
            <v>PROJETO ETH BRENCO (0125035)</v>
          </cell>
        </row>
        <row r="173">
          <cell r="C173" t="str">
            <v>PROJETO HIDRO-AGRÍCOLA DE MICHOACAN (CEAC)</v>
          </cell>
        </row>
        <row r="174">
          <cell r="C174" t="str">
            <v>PROJETO MORADA DA PENÍNSULA (2223)</v>
          </cell>
        </row>
        <row r="175">
          <cell r="C175" t="str">
            <v>PROJETO MORAR FELIZ (6462) </v>
          </cell>
        </row>
        <row r="176">
          <cell r="C176" t="str">
            <v>PROJETO NOBLESSE RESIDENCE (OANBL)</v>
          </cell>
        </row>
        <row r="177">
          <cell r="C177" t="str">
            <v>PROJETO NOSSO SUPER OPERAÇÃO (OLVAC)</v>
          </cell>
        </row>
        <row r="178">
          <cell r="C178" t="str">
            <v>PROJETO PEDREIRA CABO LEDO (CNPED)</v>
          </cell>
        </row>
        <row r="179">
          <cell r="C179" t="str">
            <v>PROJETO PETROQUÍMICA SUAPE - PTA (9458)</v>
          </cell>
        </row>
        <row r="180">
          <cell r="C180" t="str">
            <v>PROJETO POY PET (9480)</v>
          </cell>
        </row>
        <row r="181">
          <cell r="C181" t="str">
            <v>PROJETO REFORÇO ÁGUAS DE LUANDA</v>
          </cell>
        </row>
        <row r="182">
          <cell r="C182" t="str">
            <v>PROJETO SANEAMENTO ÁGUAS LIMPAS GRANDE VITORIA (5456)</v>
          </cell>
        </row>
        <row r="183">
          <cell r="C183" t="str">
            <v>PROJETO VIAS DE LUANDA (OARVL)</v>
          </cell>
        </row>
        <row r="184">
          <cell r="C184" t="str">
            <v>PROJETO VIAS EXPRESSAS (CNVEX)</v>
          </cell>
        </row>
        <row r="185">
          <cell r="C185" t="str">
            <v>PROYECTO ACUEDUCTO SAMANÁ (SAMA)</v>
          </cell>
        </row>
        <row r="186">
          <cell r="C186" t="str">
            <v>PROYECTO AUTOPISTA DEL CORAL (CORAL)</v>
          </cell>
        </row>
        <row r="187">
          <cell r="C187" t="str">
            <v>PROYECTO CARRETERA EL RIO  - JARABACOA (JARAB)</v>
          </cell>
        </row>
        <row r="188">
          <cell r="C188" t="str">
            <v>PROYECTO CATIA LA MAR (2803)</v>
          </cell>
        </row>
        <row r="189">
          <cell r="C189" t="str">
            <v>PROYECTO CHAGLLA (6286)</v>
          </cell>
        </row>
        <row r="190">
          <cell r="C190" t="str">
            <v>PROYECTO CONGA (6285)</v>
          </cell>
        </row>
        <row r="191">
          <cell r="C191" t="str">
            <v>PROYECTO CURUNDÚ (4459J)</v>
          </cell>
        </row>
        <row r="192">
          <cell r="C192" t="str">
            <v>PROYECTO DOS MARES (4459E)</v>
          </cell>
        </row>
        <row r="193">
          <cell r="C193" t="str">
            <v>PROYECTO HIDROELÉCTRICO PALOMINO (PALO)</v>
          </cell>
        </row>
        <row r="194">
          <cell r="C194" t="str">
            <v>PROYECTO HIDROELÉCTRICO SAN FRANCISCO (5373F)</v>
          </cell>
        </row>
        <row r="195">
          <cell r="C195" t="str">
            <v>PROYECTO SOYA ANZOATEGUI (2730)</v>
          </cell>
        </row>
        <row r="196">
          <cell r="C196" t="str">
            <v>PROYECTO TRASVASE OLMOS (6278)</v>
          </cell>
        </row>
        <row r="197">
          <cell r="C197" t="str">
            <v>PROYECTO YPF-CCR (3056)</v>
          </cell>
        </row>
        <row r="198">
          <cell r="C198" t="str">
            <v>REABILITAÇÃO AMBIENTAL PRAIA DE SEPETIBA (0313)</v>
          </cell>
        </row>
        <row r="199">
          <cell r="C199" t="str">
            <v>RECUPERAÇÃO CANAIS DE CAMPOS (0312)</v>
          </cell>
        </row>
        <row r="200">
          <cell r="C200" t="str">
            <v>REDES DA GRANDE VITÓRIA (5452A)</v>
          </cell>
        </row>
        <row r="201">
          <cell r="C201" t="str">
            <v>REHABILITACIÓN HIDROELÉCTRICA JIGUEY (RHJ)</v>
          </cell>
        </row>
        <row r="202">
          <cell r="C202" t="str">
            <v>RESERVA DO PAIVA RESIDENCE SUL (5162)</v>
          </cell>
        </row>
        <row r="203">
          <cell r="C203" t="str">
            <v>RIO CORPORATE (5112)</v>
          </cell>
        </row>
        <row r="204">
          <cell r="C204" t="str">
            <v>RIOS CCC - FASE II (CNRIO)</v>
          </cell>
        </row>
        <row r="205">
          <cell r="C205" t="str">
            <v>RODOVIA BENGUELA DOMBE GRANDE (OAROD-A)</v>
          </cell>
        </row>
        <row r="206">
          <cell r="C206" t="str">
            <v>RODOVIA EKUNHA CUSSE (OAREC)</v>
          </cell>
        </row>
        <row r="207">
          <cell r="C207" t="str">
            <v>SANEAMENTO BÁSICO (CNSAN)</v>
          </cell>
        </row>
        <row r="208">
          <cell r="C208" t="str">
            <v>SANEAMENTO DA BAHIA - PTA (4459G)</v>
          </cell>
        </row>
        <row r="209">
          <cell r="C209" t="str">
            <v>SANEAMENTO DA BAHIA - TUNEL (4459F)</v>
          </cell>
        </row>
        <row r="210">
          <cell r="C210" t="str">
            <v>SANEAMENTO DE NATAL (5443)</v>
          </cell>
        </row>
        <row r="211">
          <cell r="C211" t="str">
            <v>SANEAMENTO MACAÉ (0271)</v>
          </cell>
        </row>
        <row r="212">
          <cell r="C212" t="str">
            <v>SANEAMES II (5457A)</v>
          </cell>
        </row>
        <row r="213">
          <cell r="C213" t="str">
            <v>SANEAQUA MAIRINQUE S/A (5728)</v>
          </cell>
        </row>
        <row r="214">
          <cell r="C214" t="str">
            <v>SANTO OVIDIO (1605)</v>
          </cell>
        </row>
        <row r="215">
          <cell r="C215" t="str">
            <v>SERVIÇO DE ATENDIMENTO AO CLIENTE (SAC)</v>
          </cell>
        </row>
        <row r="216">
          <cell r="C216" t="str">
            <v>SIMANDOU GUINE CRONACRI (3101)</v>
          </cell>
        </row>
        <row r="217">
          <cell r="C217" t="str">
            <v>SISTEMA DE ÁGUAS COMPERJ - ADUTORA (0112050)</v>
          </cell>
        </row>
        <row r="218">
          <cell r="C218" t="str">
            <v>SPE ALPHA CORPORATE - OEI (5113)</v>
          </cell>
        </row>
        <row r="219">
          <cell r="C219" t="str">
            <v>TERCEIRA PONTE ORINOCO (2590)</v>
          </cell>
        </row>
        <row r="220">
          <cell r="C220" t="str">
            <v>THE BLUE (5164)</v>
          </cell>
        </row>
        <row r="221">
          <cell r="C221" t="str">
            <v>THE ONE (5146)</v>
          </cell>
        </row>
        <row r="222">
          <cell r="C222" t="str">
            <v>THIRD RING ROAD IN TRIPOLY (BPCTH)</v>
          </cell>
        </row>
        <row r="223">
          <cell r="C223" t="str">
            <v>TKCSA (5725)</v>
          </cell>
        </row>
        <row r="224">
          <cell r="C224" t="str">
            <v>TRANSPORTE MASIVO CARACAS - GUARENAS - GUATIRE (2640)</v>
          </cell>
        </row>
        <row r="225">
          <cell r="C225" t="str">
            <v>TREN ELECTRICO LIMA (6283)</v>
          </cell>
        </row>
        <row r="226">
          <cell r="C226" t="str">
            <v>TRÍPOLI INTERNATIONAL AIRPORT (BPCAI)</v>
          </cell>
        </row>
        <row r="227">
          <cell r="C227" t="str">
            <v>TÚNEL DA GROTA FUNDA (0119002)</v>
          </cell>
        </row>
        <row r="228">
          <cell r="C228" t="str">
            <v>UHE GOVE (OAGOV)</v>
          </cell>
        </row>
        <row r="229">
          <cell r="C229" t="str">
            <v>UHE SANTO ANTÔNIO (4687)</v>
          </cell>
        </row>
        <row r="230">
          <cell r="C230" t="str">
            <v>UHE SANTO ANTÔNIO (MONTAGEM) (4868)</v>
          </cell>
        </row>
        <row r="231">
          <cell r="C231" t="str">
            <v>UHE TELES PIRES (4869)</v>
          </cell>
        </row>
        <row r="232">
          <cell r="C232" t="str">
            <v>UHE TOCOMA (2670)</v>
          </cell>
        </row>
        <row r="233">
          <cell r="C233" t="str">
            <v>USINA VSB JECEABA - REDE UTLIDADES (5458)</v>
          </cell>
        </row>
        <row r="234">
          <cell r="C234" t="str">
            <v>VALE SÃO LUIS - PIER IV (3872)</v>
          </cell>
        </row>
        <row r="235">
          <cell r="C235" t="str">
            <v>VILA GRIMM (2227)</v>
          </cell>
        </row>
        <row r="236">
          <cell r="C236" t="str">
            <v>VILA OLIMPIA (5181)</v>
          </cell>
        </row>
        <row r="237">
          <cell r="C237" t="str">
            <v>VIVENDAS SÃO PAULO DE LOANDA (VIVEN)</v>
          </cell>
        </row>
        <row r="238">
          <cell r="C238" t="str">
            <v>ZANIAH EMPREENDIMENTOS IMOBILIÁRIOS (5155)</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Introducción"/>
      <sheetName val="Caracterización"/>
      <sheetName val="1-Combustibles y Lubricantes"/>
      <sheetName val="2-Equipamientos (Móvil_Fijo)"/>
      <sheetName val="3-Equip. Comb. NO Adquirido"/>
      <sheetName val="4-Transporte Diário_Subcontr"/>
      <sheetName val="5-Rrefrigeración"/>
      <sheetName val="6-Corte y Soldadura "/>
      <sheetName val="7-Explosivos"/>
      <sheetName val="8-Eletriciadad"/>
      <sheetName val="9-Infra-Electrica (SF6)"/>
      <sheetName val="10-Viajens Aéreas"/>
      <sheetName val="11-Cemento_Concreto"/>
      <sheetName val="12-Acero"/>
      <sheetName val="13-Residuos Sólidos"/>
      <sheetName val="D.Resíduos"/>
      <sheetName val="DADOS"/>
      <sheetName val="14-Efluentes"/>
      <sheetName val="15-Deforestación_Refl"/>
      <sheetName val="16- Transporte de gde. cargas"/>
      <sheetName val="17-GAS_GLP"/>
      <sheetName val="Abreviações e Definições"/>
      <sheetName val="Factores de Convers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CLASE I – Residuos Sólidos Peligrosos</v>
          </cell>
        </row>
      </sheetData>
      <sheetData sheetId="16">
        <row r="1">
          <cell r="P1" t="str">
            <v>CEMENTO</v>
          </cell>
        </row>
        <row r="2">
          <cell r="C2" t="str">
            <v>ABAST / REDUC (5761D)</v>
          </cell>
          <cell r="D2" t="str">
            <v>AM. LATINA E ANGOLA | LUIZ MAMERI</v>
          </cell>
          <cell r="E2" t="str">
            <v>ALESSANDRO GOMES</v>
          </cell>
          <cell r="F2" t="str">
            <v>AFONSO CELSO LEGASPE MAMEDE</v>
          </cell>
          <cell r="G2" t="str">
            <v>ANGOLA</v>
          </cell>
        </row>
        <row r="3">
          <cell r="C3" t="str">
            <v>ACE BAIXO SABOR (1603)</v>
          </cell>
          <cell r="D3" t="str">
            <v>ENGENHARIA INDUSTRIAL | MÁRCIO FARIA</v>
          </cell>
          <cell r="E3" t="str">
            <v>ANDRE RABELLO</v>
          </cell>
          <cell r="F3" t="str">
            <v>AFRANIO ALVES DE OLIVEIRA FILHO</v>
          </cell>
          <cell r="G3" t="str">
            <v>ARGENTINA</v>
          </cell>
        </row>
        <row r="4">
          <cell r="C4" t="str">
            <v>AEROPORTO INTERNACIONAL DE NACALA (1524001)</v>
          </cell>
          <cell r="D4" t="str">
            <v>ENERGIA | HENRIQUE VALLADARES</v>
          </cell>
          <cell r="E4" t="str">
            <v>ANDRÉ VITAL</v>
          </cell>
          <cell r="F4" t="str">
            <v>ALAN ABRANTES</v>
          </cell>
          <cell r="G4" t="str">
            <v>BRASIL</v>
          </cell>
        </row>
        <row r="5">
          <cell r="C5" t="str">
            <v>AHE CAMBAMBE(CNCAN)</v>
          </cell>
          <cell r="D5" t="str">
            <v>INFRAESTRUTURA | BENEDICTO JÚNIOR</v>
          </cell>
          <cell r="E5" t="str">
            <v>AUGUSTO ROQUE</v>
          </cell>
          <cell r="F5" t="str">
            <v>ALEXANDRE DIAS PORTO CHIAVEHATTO</v>
          </cell>
          <cell r="G5" t="str">
            <v>COLOMBIA</v>
          </cell>
        </row>
        <row r="6">
          <cell r="C6" t="str">
            <v>ALIANÇA CSN / ODEBRECHT AÇOS LONGOS UPV VR / RJ (9492)</v>
          </cell>
          <cell r="D6" t="str">
            <v>INTERNACIONAL | LUIZ ROCHA</v>
          </cell>
          <cell r="E6" t="str">
            <v>CARLOS ARMANDO</v>
          </cell>
          <cell r="F6" t="str">
            <v>ALEXANDRE FRANCO DE CARVALHO</v>
          </cell>
          <cell r="G6" t="str">
            <v>CUBA</v>
          </cell>
        </row>
        <row r="7">
          <cell r="C7" t="str">
            <v>ALPHA SQUARE (5107)</v>
          </cell>
          <cell r="D7" t="str">
            <v>VENEZUELA | EUZENANDO AZEVEDO</v>
          </cell>
          <cell r="E7" t="str">
            <v>DAIHA BLANDO</v>
          </cell>
          <cell r="F7" t="str">
            <v>ANDRE LUIZ RIBEIRO LIMA</v>
          </cell>
          <cell r="G7" t="str">
            <v>ECUADOR</v>
          </cell>
        </row>
        <row r="8">
          <cell r="C8" t="str">
            <v>AMPLIAÇÃO TERMINAL FERROVIÁRIO DE PONTA DA MADEIRA (3626)</v>
          </cell>
          <cell r="D8" t="str">
            <v>VP OPERAÇÕES | PAULO LACERDA</v>
          </cell>
          <cell r="E8" t="str">
            <v>DÉLIO GALVÃO</v>
          </cell>
          <cell r="F8" t="str">
            <v>ANTENOR DE CASTRO</v>
          </cell>
          <cell r="G8" t="str">
            <v>EUA</v>
          </cell>
        </row>
        <row r="9">
          <cell r="C9" t="str">
            <v>AMPLIACION GASODUCTOS NORTE Y SUR EM ARGENTINA (3044)</v>
          </cell>
          <cell r="E9" t="str">
            <v>ERNESTO BAIARDI</v>
          </cell>
          <cell r="F9" t="str">
            <v>ANTONIO AUGUSTO DE CASTRO SANTOS</v>
          </cell>
          <cell r="G9" t="str">
            <v>LIBERIA</v>
          </cell>
        </row>
        <row r="10">
          <cell r="C10" t="str">
            <v>AMPLIACIÓN REFINERÍA PUERTO LA CRUZ - OBRAS CIVILES (2801)</v>
          </cell>
          <cell r="E10" t="str">
            <v>EUZENANDO AZEVEDO</v>
          </cell>
          <cell r="F10" t="str">
            <v>ANTONIO LUIZ COSTA</v>
          </cell>
          <cell r="G10" t="str">
            <v>LIBIA</v>
          </cell>
        </row>
        <row r="11">
          <cell r="C11" t="str">
            <v>ANGRA 1 E 2 MANUTENÇÃO (5824)</v>
          </cell>
          <cell r="E11" t="str">
            <v>FÁBIO GANDOLFO</v>
          </cell>
          <cell r="F11" t="str">
            <v>ANTONIO ROBERTO GAVIOLI</v>
          </cell>
          <cell r="G11" t="str">
            <v>MÉXICO</v>
          </cell>
        </row>
        <row r="12">
          <cell r="C12" t="str">
            <v>ANGRA 2 MONT. ELETROMECÂNICA</v>
          </cell>
          <cell r="E12" t="str">
            <v>FERNANDO BARBOSA</v>
          </cell>
          <cell r="F12" t="str">
            <v>ARIEL PARENTE COSTA</v>
          </cell>
          <cell r="G12" t="str">
            <v>MOZAMBIQUE</v>
          </cell>
        </row>
        <row r="13">
          <cell r="C13" t="str">
            <v>ARENA PERNAMBUCO (2638)</v>
          </cell>
          <cell r="E13" t="str">
            <v>FERNANDO CHEIN</v>
          </cell>
          <cell r="F13" t="str">
            <v>ARLINDO SERGIO DE OLIVERA FACADIO</v>
          </cell>
          <cell r="G13" t="str">
            <v>PANAMÁ</v>
          </cell>
        </row>
        <row r="14">
          <cell r="C14" t="str">
            <v>AUTOPISTA MADDEN COLÓN FASE II (4459L)</v>
          </cell>
          <cell r="E14" t="str">
            <v>FLÁVIO FARIA </v>
          </cell>
          <cell r="F14" t="str">
            <v>BRUNO DOURADO</v>
          </cell>
          <cell r="G14" t="str">
            <v>PERÚ</v>
          </cell>
        </row>
        <row r="15">
          <cell r="C15" t="str">
            <v>BAIRRO NOVO PORTO VELHO EMPR. IMOBILIÁRIOS (5156)</v>
          </cell>
          <cell r="E15" t="str">
            <v>FRANCISCO PENTEADO</v>
          </cell>
          <cell r="F15" t="str">
            <v>CARLOS ALBERTO COUTINHO</v>
          </cell>
          <cell r="G15" t="str">
            <v>PORTUGAL</v>
          </cell>
        </row>
        <row r="16">
          <cell r="C16" t="str">
            <v>BARRAGEM DO ARROIO TAQUAREMBÓ (4813)</v>
          </cell>
          <cell r="E16" t="str">
            <v>GILBERTO NEVES</v>
          </cell>
          <cell r="F16" t="str">
            <v>CARLOS ALBERTO LIGEIRO</v>
          </cell>
          <cell r="G16" t="str">
            <v>REP. DOMINICANA</v>
          </cell>
        </row>
        <row r="17">
          <cell r="C17" t="str">
            <v>BASE DE OPERAÇÕES - OOG (2355)</v>
          </cell>
          <cell r="E17" t="str">
            <v>GUSTAVO GUERRA</v>
          </cell>
          <cell r="F17" t="str">
            <v>CARLOS FERNANDO DO VALE ANGEIRAS</v>
          </cell>
          <cell r="G17" t="str">
            <v>VENEZUELA</v>
          </cell>
        </row>
        <row r="18">
          <cell r="C18" t="str">
            <v>BASE MACAÉ - ATIVO SUL (9414)</v>
          </cell>
          <cell r="E18" t="str">
            <v>JOÃO PACÍFICO</v>
          </cell>
          <cell r="F18" t="str">
            <v>CARLOS HENRIQUE VALENTE</v>
          </cell>
        </row>
        <row r="19">
          <cell r="C19" t="str">
            <v>BASE MACAÉ - CONTRATO MANIFOLD  (9459)</v>
          </cell>
          <cell r="E19" t="str">
            <v>JORGE BARATA</v>
          </cell>
          <cell r="F19" t="str">
            <v>CARLOS MATHIAS</v>
          </cell>
        </row>
        <row r="20">
          <cell r="C20" t="str">
            <v>BASE MACAÉ - CONTRATO SHELL DO BRASIL (4807)</v>
          </cell>
          <cell r="E20" t="str">
            <v>JOSÉ CONCEIÇÃO</v>
          </cell>
          <cell r="F20" t="str">
            <v>CARLOS NOSTRE JUNIOR</v>
          </cell>
        </row>
        <row r="21">
          <cell r="C21" t="str">
            <v>BASE MACAÉ - CONTRATO TECAB NR-13 (0114009)</v>
          </cell>
          <cell r="E21" t="str">
            <v>LUIS WEYLL</v>
          </cell>
          <cell r="F21" t="str">
            <v>CARLOS ROBERTO LIMA BACELLAR</v>
          </cell>
        </row>
        <row r="22">
          <cell r="C22" t="str">
            <v>BASE MACAÉ REPAROS NAVAIS P-XVII (2383)</v>
          </cell>
          <cell r="E22" t="str">
            <v>LUIZ BUENO</v>
          </cell>
          <cell r="F22" t="str">
            <v>CASSIANO POLITI</v>
          </cell>
        </row>
        <row r="23">
          <cell r="C23" t="str">
            <v>BEIRA LAGO EMPREENDIMENTO IMOBILIÁRIO SA (5158)</v>
          </cell>
          <cell r="E23" t="str">
            <v>LUIZ MAMERI (Argentina)</v>
          </cell>
          <cell r="F23" t="str">
            <v>CELSO FONSECA RODRIGUES</v>
          </cell>
        </row>
        <row r="24">
          <cell r="C24" t="str">
            <v>BELAS BUSINESS (OABUS)</v>
          </cell>
          <cell r="E24" t="str">
            <v>LUIZ ROCHA (Portugal)</v>
          </cell>
          <cell r="F24" t="str">
            <v>CESAR MAURICIO DE BARROS E AZEVEDO CHASTINET</v>
          </cell>
        </row>
        <row r="25">
          <cell r="C25" t="str">
            <v>BOCANA - CALLAO (6284)</v>
          </cell>
          <cell r="E25" t="str">
            <v>MARCO CRUZ </v>
          </cell>
          <cell r="F25" t="str">
            <v>DANILO RIBEIRO JUNIOR</v>
          </cell>
        </row>
        <row r="26">
          <cell r="C26" t="str">
            <v>BOULEVARD SIDE EMPRESARIAL (2269)</v>
          </cell>
          <cell r="E26" t="str">
            <v>MIGUEL PERES</v>
          </cell>
          <cell r="F26" t="str">
            <v>DILMAS DELLAMAGNA SALVIA</v>
          </cell>
        </row>
        <row r="27">
          <cell r="C27" t="str">
            <v>BOULEVARD SIDE RESIDENCIAL (2268)</v>
          </cell>
          <cell r="E27" t="str">
            <v>PAULO CESENA</v>
          </cell>
          <cell r="F27" t="str">
            <v>EDER PAOLO FERRACUTI</v>
          </cell>
        </row>
        <row r="28">
          <cell r="C28" t="str">
            <v>BT - LOTE 1N CASAS VELHAS - PALHAIS (1606)</v>
          </cell>
          <cell r="E28" t="str">
            <v>RENATO RODRIGUES</v>
          </cell>
          <cell r="F28" t="str">
            <v>EDUARDO ALEXANDRE DE ATHAYDE BADIN</v>
          </cell>
        </row>
        <row r="29">
          <cell r="C29" t="str">
            <v>BUTADIENO2 (012051)</v>
          </cell>
          <cell r="E29" t="str">
            <v>RICARDO BOLEIRA</v>
          </cell>
          <cell r="F29" t="str">
            <v>EDUARDO GARRIDO FONTENELLE</v>
          </cell>
        </row>
        <row r="30">
          <cell r="C30" t="str">
            <v>CARRETERA CARHUAZ - SAN LUIS (6204)</v>
          </cell>
          <cell r="E30" t="str">
            <v>SAULO VINICIUS</v>
          </cell>
          <cell r="F30" t="str">
            <v>EDUARDO POLEY PEÇANHA</v>
          </cell>
        </row>
        <row r="31">
          <cell r="C31" t="str">
            <v>CASAS ECONOMICAS DO ZANGO</v>
          </cell>
          <cell r="E31" t="str">
            <v>SERGIO NEVES</v>
          </cell>
          <cell r="F31" t="str">
            <v>EDUARDO SALOME</v>
          </cell>
        </row>
        <row r="32">
          <cell r="C32" t="str">
            <v>CEMF-CONS EMPR MODERN FURNAS (4671)</v>
          </cell>
          <cell r="E32" t="str">
            <v>VALTER LANA</v>
          </cell>
          <cell r="F32" t="str">
            <v>ELEUBERTO ANTONIO MARTORELLI</v>
          </cell>
        </row>
        <row r="33">
          <cell r="C33" t="str">
            <v>CENTRAL DE EQUIPAMENTOS IMOBILIÁRIOS (OACEI)</v>
          </cell>
          <cell r="F33" t="str">
            <v>EMYR DINIZ COSTA JUNIOR</v>
          </cell>
        </row>
        <row r="34">
          <cell r="C34" t="str">
            <v>CENTRO INDUSTRIAL DE VIANA (OAPIV)</v>
          </cell>
          <cell r="F34" t="str">
            <v>ESTEVÃO TIMPONI FRANÇA</v>
          </cell>
        </row>
        <row r="35">
          <cell r="C35" t="str">
            <v>CETREL LUMINA (6449)</v>
          </cell>
          <cell r="F35" t="str">
            <v>FABIANO RODRIGUES MUNHOZ</v>
          </cell>
        </row>
        <row r="36">
          <cell r="C36" t="str">
            <v>CINTA COSTEIRA FASE II (4459I)</v>
          </cell>
          <cell r="F36" t="str">
            <v>FABIO ADRIANO TOSCANO REBOUÇAS</v>
          </cell>
        </row>
        <row r="37">
          <cell r="C37" t="str">
            <v>CONCESIONARIA IIRSA NORTE S.A. (CIN)</v>
          </cell>
          <cell r="F37" t="str">
            <v>FARID ABY-ZAYAN FELDBERG</v>
          </cell>
        </row>
        <row r="38">
          <cell r="C38" t="str">
            <v>CONCESIONARIA INTEROCEANICA SURSA TRAMO 2 S.A. (CISR2)</v>
          </cell>
          <cell r="F38" t="str">
            <v>FELIX AUGUSTO</v>
          </cell>
        </row>
        <row r="39">
          <cell r="C39" t="str">
            <v>CONCESIONARIA INTEROCEANICA SURSA TRAMO 3 S.A. (CISR3)</v>
          </cell>
          <cell r="F39" t="str">
            <v>FERNANDO BARINI</v>
          </cell>
        </row>
        <row r="40">
          <cell r="C40" t="str">
            <v>CONCESIONARIA RUTA DEL SOL S.A.S. (6200)</v>
          </cell>
          <cell r="F40" t="str">
            <v>GIBRAN LOOR CAMPOVERDE</v>
          </cell>
        </row>
        <row r="41">
          <cell r="C41" t="str">
            <v>CONCESSIONARIA MADDEN COLON (CMC)</v>
          </cell>
          <cell r="F41" t="str">
            <v>GILBERTO COSTA</v>
          </cell>
        </row>
        <row r="42">
          <cell r="C42" t="str">
            <v>CONCESSIONÁRIA ROTA DAS BANDEIRAS (5139)</v>
          </cell>
          <cell r="F42" t="str">
            <v>GILBERTO DE CAMARGO E SILVA</v>
          </cell>
        </row>
        <row r="43">
          <cell r="C43" t="str">
            <v>CONCESSIONÁRIA ROTA DOS COQUEIROS (5194)</v>
          </cell>
          <cell r="F43" t="str">
            <v>GIOVANNI PALACIOS</v>
          </cell>
        </row>
        <row r="44">
          <cell r="C44" t="str">
            <v>CONDOMÍNIO MONTE BELO (OAMB)</v>
          </cell>
          <cell r="F44" t="str">
            <v>GUILLERMO BORGES DE QUEIROZ</v>
          </cell>
        </row>
        <row r="45">
          <cell r="C45" t="str">
            <v>CONDOMÍNIO RIVIERA ATLÂNTICO (OARIV-A)</v>
          </cell>
          <cell r="F45" t="str">
            <v>GUSTAVO HENRIQUES</v>
          </cell>
        </row>
        <row r="46">
          <cell r="C46" t="str">
            <v>CONSÓRCIO ALCANTARA CYCLONE SPACE (0116005)</v>
          </cell>
          <cell r="F46" t="str">
            <v>GUSTAVO TEIXEIRA BELITARDO</v>
          </cell>
        </row>
        <row r="47">
          <cell r="C47" t="str">
            <v>CONSÓRCIO ANGRA MELHOR (2635)</v>
          </cell>
          <cell r="F47" t="str">
            <v>HELIO BOLEIRA GUIMARÃES</v>
          </cell>
        </row>
        <row r="48">
          <cell r="C48" t="str">
            <v>CONSÓRCIO ARCO METROPOLITANO DO RIO (3410)</v>
          </cell>
          <cell r="F48" t="str">
            <v>HENRIQUE ANTERO PIO MARCHESI</v>
          </cell>
        </row>
        <row r="49">
          <cell r="C49" t="str">
            <v>CONSÓRCIO ARENA SALVADOR (0104030)</v>
          </cell>
          <cell r="F49" t="str">
            <v>ISAIAS AMANCIO DE SOUSA</v>
          </cell>
        </row>
        <row r="50">
          <cell r="C50" t="str">
            <v>CONSÓRCIO BONNAIRE (5114)</v>
          </cell>
          <cell r="F50" t="str">
            <v>JAVIER RAMON CHUMAN ROJAS</v>
          </cell>
        </row>
        <row r="51">
          <cell r="C51" t="str">
            <v>CONSÓRCIO CANOAS (6205)</v>
          </cell>
          <cell r="F51" t="str">
            <v>JOEL VENTURA RIBEIRO NETO</v>
          </cell>
        </row>
        <row r="52">
          <cell r="C52" t="str">
            <v>CONSÓRCIO CAPIVARI II (0310)</v>
          </cell>
          <cell r="F52" t="str">
            <v>JORGE AUGUSTO REGIS GOMES </v>
          </cell>
        </row>
        <row r="53">
          <cell r="C53" t="str">
            <v>CONSÓRCIO CBPO - ZADAR (0268)</v>
          </cell>
          <cell r="F53" t="str">
            <v>JORGE BARRAGAN HOLGUIN</v>
          </cell>
        </row>
        <row r="54">
          <cell r="C54" t="str">
            <v>CONSÓRCIO CONPAR-CARTEIRA GASOLINA E COQUE UN-REPAR (9455)</v>
          </cell>
          <cell r="F54" t="str">
            <v>JORGE DA SILVA GAVINO FILHO</v>
          </cell>
        </row>
        <row r="55">
          <cell r="C55" t="str">
            <v>CONSÓRCIO CONSTRUCTOR IIRSA NORTE (COCIN)</v>
          </cell>
          <cell r="F55" t="str">
            <v>JORGE LUIS MENDOZA GOMEZ</v>
          </cell>
        </row>
        <row r="56">
          <cell r="C56" t="str">
            <v>CONSÓRCIO CONSTRUCTOR IIRSA SUR TRAMO 2 (6276)</v>
          </cell>
          <cell r="F56" t="str">
            <v>JOSÉ CARLOS AVERSA</v>
          </cell>
        </row>
        <row r="57">
          <cell r="C57" t="str">
            <v>CONSÓRCIO CONSTRUCTOR IIRSA SUR TRAMO 3 (6277)</v>
          </cell>
          <cell r="F57" t="str">
            <v>JOSÉ CARLOS CAMARGO</v>
          </cell>
        </row>
        <row r="58">
          <cell r="C58" t="str">
            <v>CONSÓRCIO CONSTRUTOR RIO BARRA (0117021)</v>
          </cell>
          <cell r="F58" t="str">
            <v>JOSÉ CARLOS PROBER</v>
          </cell>
        </row>
        <row r="59">
          <cell r="C59" t="str">
            <v>CONSÓRCIO CONSTRUTOR SIMPLICIO (4680)</v>
          </cell>
          <cell r="F59" t="str">
            <v>JOSÉ EDUARDO BOMFIM FERREIRA</v>
          </cell>
        </row>
        <row r="60">
          <cell r="C60" t="str">
            <v>CONSÓRCIO CORREDOR DUARTE (CCD)</v>
          </cell>
          <cell r="F60" t="str">
            <v>JOSÉ EDUARDO DE SOUSA QUINTELLA</v>
          </cell>
        </row>
        <row r="61">
          <cell r="C61" t="str">
            <v>CONSÓRCIO CQG / CNO / OAS PIRAPAMA (5449)</v>
          </cell>
          <cell r="F61" t="str">
            <v>JOSÉ GILBERTO MARIANO COSTA </v>
          </cell>
        </row>
        <row r="62">
          <cell r="C62" t="str">
            <v>CONSÓRCIO EDIFÍCIO PETROBRAS VITORIA (2615)</v>
          </cell>
          <cell r="F62" t="str">
            <v>JOSÉ JOAQUIM FERREIRA MARTINS</v>
          </cell>
        </row>
        <row r="63">
          <cell r="C63" t="str">
            <v>CONSÓRCIO EPC - RUTA DEL SOL II (6210)</v>
          </cell>
          <cell r="F63" t="str">
            <v>JOSÉ LUIS COUTINHO DE FARIA</v>
          </cell>
        </row>
        <row r="64">
          <cell r="C64" t="str">
            <v>CONSÓRCIO ETANOLDUTO (3708)</v>
          </cell>
          <cell r="F64" t="str">
            <v>JOSÉ LUIZ ALEXANDRE RAMOS</v>
          </cell>
        </row>
        <row r="65">
          <cell r="C65" t="str">
            <v>CONSÓRCIO GASVAP (3704)</v>
          </cell>
          <cell r="F65" t="str">
            <v>JOSÉ PERGORARO DIAS</v>
          </cell>
        </row>
        <row r="66">
          <cell r="C66" t="str">
            <v>CONSÓRCIO LÍNEA 1 DEL METRO DE PANAMÁ (CLU)</v>
          </cell>
          <cell r="F66" t="str">
            <v>JOSÉ VIEIRA</v>
          </cell>
        </row>
        <row r="67">
          <cell r="C67" t="str">
            <v>CONSÓRCIO LINEA II (2630c)</v>
          </cell>
          <cell r="F67" t="str">
            <v>JULIO LOPES RAMOS</v>
          </cell>
        </row>
        <row r="68">
          <cell r="C68" t="str">
            <v>CONSÓRCIO LUZ PARA MINAS (0121006)</v>
          </cell>
          <cell r="F68" t="str">
            <v>JULIO PERDIGÃO</v>
          </cell>
        </row>
        <row r="69">
          <cell r="C69" t="str">
            <v>CONSÓRCIO LUZ PARA TODOS - LOTE 2 (0304)</v>
          </cell>
          <cell r="F69" t="str">
            <v>JUVENALITO GUSMÃO JUNIOR</v>
          </cell>
        </row>
        <row r="70">
          <cell r="C70" t="str">
            <v>CONSÓRCIO MARACANÃ - RIO 2014 (2637)</v>
          </cell>
          <cell r="F70" t="str">
            <v>LEANDRO ANDREDE AZEVEDO</v>
          </cell>
        </row>
        <row r="71">
          <cell r="C71" t="str">
            <v>CONSÓRCIO METRO SP - LINHA 5 LILAS - LOTE7 (0117028)</v>
          </cell>
          <cell r="F71" t="str">
            <v>LEONARDO BORGATTI</v>
          </cell>
        </row>
        <row r="72">
          <cell r="C72" t="str">
            <v>CONSÓRCIO MINTAKA (5136)</v>
          </cell>
          <cell r="F72" t="str">
            <v>LEONARDO LAGO DE SOUSA</v>
          </cell>
        </row>
        <row r="73">
          <cell r="C73" t="str">
            <v>CONSÓRCIO NOVO ASFALTO (0106015)</v>
          </cell>
          <cell r="F73" t="str">
            <v>LEONARDO NARIMATSU RIBEIRO</v>
          </cell>
        </row>
        <row r="74">
          <cell r="C74" t="str">
            <v>CONSÓRCIO ODEBRECHT/CARIOCA/MELLO AZEVEDO (5455)</v>
          </cell>
          <cell r="F74" t="str">
            <v>LUCAS PRADO</v>
          </cell>
        </row>
        <row r="75">
          <cell r="C75" t="str">
            <v>CONSÓRCIO PIER NOVO (0127006)</v>
          </cell>
          <cell r="F75" t="str">
            <v>LUIS SERGIO FERRAZ DA COSTA</v>
          </cell>
        </row>
        <row r="76">
          <cell r="C76" t="str">
            <v>CONSÓRCIO PIER PETROLEIRO (0272)</v>
          </cell>
          <cell r="F76" t="str">
            <v>LUÍS TEMIDO </v>
          </cell>
        </row>
        <row r="77">
          <cell r="C77" t="str">
            <v>CONSÓRCIO PLP - TERRAPLANAGEM DA ÁREA DO JM (1608)</v>
          </cell>
          <cell r="F77" t="str">
            <v>LUIS UBIRAJARA INÁCIO DE SOUSA</v>
          </cell>
        </row>
        <row r="78">
          <cell r="C78" t="str">
            <v>CONSÓRCIO PORTO RIO GRANDE (C8000)</v>
          </cell>
          <cell r="F78" t="str">
            <v>LUIZ CESAR LINGREN COSTA</v>
          </cell>
        </row>
        <row r="79">
          <cell r="C79" t="str">
            <v>CONSÓRCIO PROYECTO MINATITLÁN (8403)</v>
          </cell>
          <cell r="F79" t="str">
            <v>LUIZ SIMON</v>
          </cell>
        </row>
        <row r="80">
          <cell r="C80" t="str">
            <v>CONSÓRCIO PVC MVC 200 KTA (9490)</v>
          </cell>
          <cell r="F80" t="str">
            <v>MANUEL RICARDO CABRAL XIMENES</v>
          </cell>
        </row>
        <row r="81">
          <cell r="C81" t="str">
            <v>CONSÓRCIO RIO COLORADO (3090)</v>
          </cell>
          <cell r="F81" t="str">
            <v>MARCELO DE VIVEIROS COLAVOLPE</v>
          </cell>
        </row>
        <row r="82">
          <cell r="C82" t="str">
            <v>CONSÓRCIO RIO MELHOR (5450)</v>
          </cell>
          <cell r="F82" t="str">
            <v>MARCELO FURQUIM PAIVA</v>
          </cell>
        </row>
        <row r="83">
          <cell r="C83" t="str">
            <v>CONSÓRCIO RIO PARAGUAÇÚ (4809)</v>
          </cell>
          <cell r="F83" t="str">
            <v>MARCELO HOLFKE</v>
          </cell>
        </row>
        <row r="84">
          <cell r="C84" t="str">
            <v>CONSÓRCIO RIOFAZ (0322)</v>
          </cell>
          <cell r="F84" t="str">
            <v>MARCELO OLIVEIRA WALTER</v>
          </cell>
        </row>
        <row r="85">
          <cell r="C85" t="str">
            <v>CONSÓRCIO RNEST CONEST (9482)</v>
          </cell>
          <cell r="F85" t="str">
            <v>MARCIO COMPANY</v>
          </cell>
        </row>
        <row r="86">
          <cell r="C86" t="str">
            <v>CONSÓRCIO RODOVIA BA 093 (CNO) (7503)</v>
          </cell>
          <cell r="F86" t="str">
            <v>MARCIO DE CASTRO RIBEIRO</v>
          </cell>
        </row>
        <row r="87">
          <cell r="C87" t="str">
            <v>CONSÓRCIO RODOVIA BR 101 (3307)</v>
          </cell>
          <cell r="F87" t="str">
            <v>MARCO ANTONIO DURAN</v>
          </cell>
        </row>
        <row r="88">
          <cell r="C88" t="str">
            <v>CONSÓRCIO SÃO SALVADOR CIVIL (4678)</v>
          </cell>
          <cell r="F88" t="str">
            <v>MARCO AURÉLIO RODRIGUES BARROS</v>
          </cell>
        </row>
        <row r="89">
          <cell r="C89" t="str">
            <v>CONSÓRCIO SAÚDE GAMBOA (5143)</v>
          </cell>
          <cell r="F89" t="str">
            <v>MARCOS JOSE MENDES TEIXEIRA</v>
          </cell>
        </row>
        <row r="90">
          <cell r="C90" t="str">
            <v>CONSÓRCIO SISTEMA ADUTOR CASTANHÃO (5444A)</v>
          </cell>
          <cell r="F90" t="str">
            <v>MARCOS TEPEDINO</v>
          </cell>
        </row>
        <row r="91">
          <cell r="C91" t="str">
            <v>CONSÓRCIO TABULEIROS LITORÂNEOS (3510)</v>
          </cell>
          <cell r="F91" t="str">
            <v>MARCOS TORRES</v>
          </cell>
        </row>
        <row r="92">
          <cell r="C92" t="str">
            <v>CONSÓRCIO TERRA E MAR - BARRA DO FURADO (0110039)</v>
          </cell>
          <cell r="F92" t="str">
            <v>MARCOS VIDIGAL DO AMARAL</v>
          </cell>
        </row>
        <row r="93">
          <cell r="C93" t="str">
            <v>CONSÓRCIO TERRAPLENAGEM (9454)</v>
          </cell>
          <cell r="F93" t="str">
            <v>MARCUS FÁBIO SOUZA AZEREDO</v>
          </cell>
        </row>
        <row r="94">
          <cell r="C94" t="str">
            <v>CONSÓRCIO TREN ELECTRICO TRAMO 2 (6288)</v>
          </cell>
          <cell r="F94" t="str">
            <v>MARCUS FELIPE DE ARAGÃO</v>
          </cell>
        </row>
        <row r="95">
          <cell r="C95" t="str">
            <v>CONSÓRCIO UHE LCB DE CARVALHO (4675)</v>
          </cell>
          <cell r="F95" t="str">
            <v>MAURICIO CRUZ</v>
          </cell>
        </row>
        <row r="96">
          <cell r="C96" t="str">
            <v>CONSORTIUM LPV 3.2B (067)</v>
          </cell>
          <cell r="F96" t="str">
            <v>MAURIZIO PONDE BASTIANELLI</v>
          </cell>
        </row>
        <row r="97">
          <cell r="C97" t="str">
            <v>CONSORTIUM PLV 9.2 (065)</v>
          </cell>
          <cell r="F97" t="str">
            <v>MAURO HUEB</v>
          </cell>
        </row>
        <row r="98">
          <cell r="C98" t="str">
            <v>CONTRATO STATOIL - MAERSK (0114010)</v>
          </cell>
          <cell r="F98" t="str">
            <v>MICHAEL DANDANELL</v>
          </cell>
        </row>
        <row r="99">
          <cell r="C99" t="str">
            <v>CORREDOR D. PEDRO I (010 6007)</v>
          </cell>
          <cell r="F99" t="str">
            <v>MIGUEL PEDROSA DE SENNA FIGUEIREDO</v>
          </cell>
        </row>
        <row r="100">
          <cell r="C100" t="str">
            <v>DG BLUMENAU (C2718)</v>
          </cell>
          <cell r="F100" t="str">
            <v>NICOLAS EDUARDO VASQUEZ TAWING</v>
          </cell>
        </row>
        <row r="101">
          <cell r="C101" t="str">
            <v>DG CAMPINAS II (2708)</v>
          </cell>
          <cell r="F101" t="str">
            <v>NILTON COELHO DE ANDRADE JUNIOR</v>
          </cell>
        </row>
        <row r="102">
          <cell r="C102" t="str">
            <v>DG QUEIMADOS (2714)</v>
          </cell>
          <cell r="F102" t="str">
            <v>NUNO RICARDO ALMEIDA TEIXEIRA</v>
          </cell>
        </row>
        <row r="103">
          <cell r="C103" t="str">
            <v>DG SALVADOR (2717)</v>
          </cell>
          <cell r="F103" t="str">
            <v>PEDRO MOREIRA</v>
          </cell>
        </row>
        <row r="104">
          <cell r="C104" t="str">
            <v>DIMENSION OFFICE E PARK (5110)</v>
          </cell>
          <cell r="F104" t="str">
            <v>PABLO BROTTIER</v>
          </cell>
        </row>
        <row r="105">
          <cell r="C105" t="str">
            <v>ECLUSAS DE TUCURUÍ (3060)</v>
          </cell>
          <cell r="F105" t="str">
            <v>PAULO ALEXANDRE BAPTISTA SIMÕES RIBEIRO</v>
          </cell>
        </row>
        <row r="106">
          <cell r="C106" t="str">
            <v>ECOMP - ESTAÇÃO DE COMPRESSORES DE GUARAREMA (9478)</v>
          </cell>
          <cell r="F106" t="str">
            <v>PAULO FALCÃO CORREA LIMA FILHO</v>
          </cell>
        </row>
        <row r="107">
          <cell r="C107" t="str">
            <v>EDIFÍCIO ODEBRECHT SÃO PAULO - ABIATAR (5180)</v>
          </cell>
          <cell r="F107" t="str">
            <v>PAULO MOREIRA BRITO</v>
          </cell>
        </row>
        <row r="108">
          <cell r="C108" t="str">
            <v>EEFC - EXPANSÃO DA ESTRADA DE FERRO CARAJÁS (3634)</v>
          </cell>
          <cell r="F108" t="str">
            <v>PAULO SÁ</v>
          </cell>
        </row>
        <row r="109">
          <cell r="C109" t="str">
            <v>EL DILUVIO</v>
          </cell>
          <cell r="F109" t="str">
            <v>PEDRO AUGUSTO CARNEIRO LEÃO NETO</v>
          </cell>
        </row>
        <row r="110">
          <cell r="C110" t="str">
            <v>ELPASO</v>
          </cell>
          <cell r="F110" t="str">
            <v>PEDRO HENRIQUE SHETTINO</v>
          </cell>
        </row>
        <row r="111">
          <cell r="C111" t="str">
            <v>EMISSÁRIO JAGUARIBE (5454)</v>
          </cell>
          <cell r="F111" t="str">
            <v>PEDRO MARTINS PINHEIRO</v>
          </cell>
        </row>
        <row r="112">
          <cell r="C112" t="str">
            <v>ESTÁDIO CORINTHIANS COPA 2014 (0134001)</v>
          </cell>
          <cell r="F112" t="str">
            <v>PEDRO PAULO TOSCA</v>
          </cell>
        </row>
        <row r="113">
          <cell r="C113" t="str">
            <v>ESTRADA CAÁLA-GANDA (OACAA)</v>
          </cell>
          <cell r="F113" t="str">
            <v>RAYMUNDO SANTOS FILHO</v>
          </cell>
        </row>
        <row r="114">
          <cell r="C114" t="str">
            <v>ESTRADA CAPANDA - CACUSO (CAPCA)</v>
          </cell>
          <cell r="F114" t="str">
            <v>REINALDO LINS DE FREITAS</v>
          </cell>
        </row>
        <row r="115">
          <cell r="C115" t="str">
            <v>ESTRADA DO GOLFE (OAEGO)</v>
          </cell>
          <cell r="F115" t="str">
            <v>RICARDO PARERES REYES</v>
          </cell>
        </row>
        <row r="116">
          <cell r="C116" t="str">
            <v>EVOLUTION CORPORATE (5159)</v>
          </cell>
          <cell r="F116" t="str">
            <v>ROBERTO CUMPLIDO</v>
          </cell>
        </row>
        <row r="117">
          <cell r="C117" t="str">
            <v>EXTENSÃO NORTE LINHA 1 - TRENSURB (3629)</v>
          </cell>
          <cell r="F117" t="str">
            <v>ROBERTO RIBEIRO SANTOS</v>
          </cell>
        </row>
        <row r="118">
          <cell r="C118" t="str">
            <v>FERROVIA TRANSNORDESTINA (0108009)</v>
          </cell>
          <cell r="F118" t="str">
            <v>RODOLFO ARMENTA</v>
          </cell>
        </row>
        <row r="119">
          <cell r="C119" t="str">
            <v>FOZ BLUMENAU (5722)</v>
          </cell>
          <cell r="F119" t="str">
            <v>RODRIGO COSTA MELO</v>
          </cell>
        </row>
        <row r="120">
          <cell r="C120" t="str">
            <v>FOZ CACHOEIRO (5718)</v>
          </cell>
          <cell r="F120" t="str">
            <v>RONALDO PAVÃO VIEIRA</v>
          </cell>
        </row>
        <row r="121">
          <cell r="C121" t="str">
            <v>FOZ JAGUARIBE (5716)</v>
          </cell>
          <cell r="F121" t="str">
            <v>RONNY LOOR CAMPOVERDE</v>
          </cell>
        </row>
        <row r="122">
          <cell r="C122" t="str">
            <v>FOZ JECEABA (5721) </v>
          </cell>
          <cell r="F122" t="str">
            <v>SERGIO BEZERRA</v>
          </cell>
        </row>
        <row r="123">
          <cell r="C123" t="str">
            <v>FOZ LIMEIRA (5710)</v>
          </cell>
          <cell r="F123" t="str">
            <v>SERGIO PANICALI</v>
          </cell>
        </row>
        <row r="124">
          <cell r="C124" t="str">
            <v>FOZ MAUÁ (5713)</v>
          </cell>
          <cell r="F124" t="str">
            <v>SÉRGIO SHIGUEMITSU MIYASHIRO</v>
          </cell>
        </row>
        <row r="125">
          <cell r="C125" t="str">
            <v>FOZ RIO CLARO (5715)</v>
          </cell>
          <cell r="F125" t="str">
            <v>SERGIO SOUZA TETTAMANTI JUNIOR</v>
          </cell>
        </row>
        <row r="126">
          <cell r="C126" t="str">
            <v>FOZ RIO DAS OSTRAS (5712)</v>
          </cell>
          <cell r="F126" t="str">
            <v>SIDNEY PASSOS RAMOS</v>
          </cell>
        </row>
        <row r="127">
          <cell r="C127" t="str">
            <v>FOZ SANTA GERTRUDES (5727)</v>
          </cell>
          <cell r="F127" t="str">
            <v>TIAGO BRITTO</v>
          </cell>
        </row>
        <row r="128">
          <cell r="C128" t="str">
            <v>GSNC - RASO (CONSÓRCIO) (0142001)</v>
          </cell>
          <cell r="F128" t="str">
            <v>VICTOR CARVALHO MARQUES</v>
          </cell>
        </row>
        <row r="129">
          <cell r="C129" t="str">
            <v>IC17-CRIL-SUB.BURACA/PONTINHA (1602)</v>
          </cell>
          <cell r="F129" t="str">
            <v>VITO FACCIOLA</v>
          </cell>
        </row>
        <row r="130">
          <cell r="C130" t="str">
            <v>JARDINS MANGUEIRAL (PPPBR)</v>
          </cell>
          <cell r="F130" t="str">
            <v>WILSON MARTINS RIBEIRO JUNIOR</v>
          </cell>
        </row>
        <row r="131">
          <cell r="C131" t="str">
            <v>KLABIN OTACÍLIO COSTA (5726)</v>
          </cell>
          <cell r="F131" t="str">
            <v>YURI KERTZMAN</v>
          </cell>
        </row>
        <row r="132">
          <cell r="C132" t="str">
            <v>LIBERIAN IRON ORE RAILWAY REHABILITATION (RAIWA)</v>
          </cell>
        </row>
        <row r="133">
          <cell r="C133" t="str">
            <v>LUANDA SUL</v>
          </cell>
        </row>
        <row r="134">
          <cell r="C134" t="str">
            <v>MALHA VIÁRIA - RJ (0314)</v>
          </cell>
        </row>
        <row r="135">
          <cell r="C135" t="str">
            <v>METRO CABLE MARICHE (2720)</v>
          </cell>
        </row>
        <row r="136">
          <cell r="C136" t="str">
            <v>METRO CARACAS LINHA 3</v>
          </cell>
        </row>
        <row r="137">
          <cell r="C137" t="str">
            <v>METRO CARACAS LINHA 4</v>
          </cell>
        </row>
        <row r="138">
          <cell r="C138" t="str">
            <v>METRO CARACAS LINHA V (2650)</v>
          </cell>
        </row>
        <row r="139">
          <cell r="C139" t="str">
            <v>METRO IPANEMA</v>
          </cell>
        </row>
        <row r="140">
          <cell r="C140" t="str">
            <v>METRO IPANEMA EXPANSÃO GENERAL OSÓRIO (0117207)</v>
          </cell>
        </row>
        <row r="141">
          <cell r="C141" t="str">
            <v>METRO LINHA 4</v>
          </cell>
        </row>
        <row r="142">
          <cell r="C142" t="str">
            <v>METROCABLE SAN AGUSTÍN (2660)</v>
          </cell>
        </row>
        <row r="143">
          <cell r="C143" t="str">
            <v>METRORAILs MIC (EU071)</v>
          </cell>
        </row>
        <row r="144">
          <cell r="C144" t="str">
            <v>MIA MOVER APM SYSTEM (EU081)</v>
          </cell>
        </row>
        <row r="145">
          <cell r="C145" t="str">
            <v>MURANO (5142)</v>
          </cell>
        </row>
        <row r="146">
          <cell r="C146" t="str">
            <v>NORBE IX (COREIA DO SUL) (2358)</v>
          </cell>
        </row>
        <row r="147">
          <cell r="C147" t="str">
            <v>NORBE VI (ABU DAHABI/EAU) (2356)</v>
          </cell>
        </row>
        <row r="148">
          <cell r="C148" t="str">
            <v>NORBE VIII (COREIA DO SUL) (2358)</v>
          </cell>
        </row>
        <row r="149">
          <cell r="C149" t="str">
            <v>NORTH TERMINAL</v>
          </cell>
        </row>
        <row r="150">
          <cell r="C150" t="str">
            <v>OBRAS BIOCOM (CNBIO)</v>
          </cell>
        </row>
        <row r="151">
          <cell r="C151" t="str">
            <v>OBRAS EMERGENCIAIS VALE (0116009)</v>
          </cell>
        </row>
        <row r="152">
          <cell r="C152" t="str">
            <v>OBRAS SALOBO (3309)</v>
          </cell>
        </row>
        <row r="153">
          <cell r="C153" t="str">
            <v>ODEq - GUARULHOS (8402)</v>
          </cell>
        </row>
        <row r="154">
          <cell r="C154" t="str">
            <v>OSEL CONTRATO VALE CAIS 8 (2507)</v>
          </cell>
        </row>
        <row r="155">
          <cell r="C155" t="str">
            <v>OSVAT 30 (9475)</v>
          </cell>
        </row>
        <row r="156">
          <cell r="C156" t="str">
            <v>PAC SMS PETROBRAS (0125050)</v>
          </cell>
        </row>
        <row r="157">
          <cell r="C157" t="str">
            <v>PALÁCIO DE FERRO (OAPF)</v>
          </cell>
        </row>
        <row r="158">
          <cell r="C158" t="str">
            <v>PARANÁ DE LAS PALMAS (CONSÓRCIO) (3047)</v>
          </cell>
        </row>
        <row r="159">
          <cell r="C159" t="str">
            <v>PINTURA INDUSTRIAL (2373)</v>
          </cell>
        </row>
        <row r="160">
          <cell r="C160" t="str">
            <v>PORTO COIMEX EMBRAPORT (0110036)</v>
          </cell>
        </row>
        <row r="161">
          <cell r="C161" t="str">
            <v>PORTO DE MARIEL - CUBA (COI10)</v>
          </cell>
        </row>
        <row r="162">
          <cell r="C162" t="str">
            <v>PORTO ITAQUI - RECUP. BERÇOS 101-102 (3867)</v>
          </cell>
        </row>
        <row r="163">
          <cell r="C163" t="str">
            <v>PROJETO AEROPORTO INTERNACIONAL DA CATUMBELA (OAAIC)</v>
          </cell>
        </row>
        <row r="164">
          <cell r="C164" t="str">
            <v>PROJETO ÁGUAS DE BENGUELA 3ª ETAPA (OSMEA)</v>
          </cell>
        </row>
        <row r="165">
          <cell r="C165" t="str">
            <v>PROJETO AHE DARDANELOS (4682)</v>
          </cell>
        </row>
        <row r="166">
          <cell r="C166" t="str">
            <v>PROJETO AQUAPOLO (0112037)</v>
          </cell>
        </row>
        <row r="167">
          <cell r="C167" t="str">
            <v>PROJETO BRASKEM</v>
          </cell>
        </row>
        <row r="168">
          <cell r="C168" t="str">
            <v>PROJETO CARVÃO MOATIZE (2502)</v>
          </cell>
        </row>
        <row r="169">
          <cell r="C169" t="str">
            <v>PROJETO CLOD DO PLANALTO CENTRAL (OACLD)</v>
          </cell>
        </row>
        <row r="170">
          <cell r="C170" t="str">
            <v>PROJETO DE REVITALIZAÇÃO DO MARTIRES DO KIFANGONDO (OALMK)</v>
          </cell>
        </row>
        <row r="171">
          <cell r="C171" t="str">
            <v>PROJETO ESTALEIRO-BASE NAVAL (ESTALEIRO)</v>
          </cell>
        </row>
        <row r="172">
          <cell r="C172" t="str">
            <v>PROJETO ETH BRENCO (0125035)</v>
          </cell>
        </row>
        <row r="173">
          <cell r="C173" t="str">
            <v>PROJETO HIDRO-AGRÍCOLA DE MICHOACAN (CEAC)</v>
          </cell>
        </row>
        <row r="174">
          <cell r="C174" t="str">
            <v>PROJETO MORADA DA PENÍNSULA (2223)</v>
          </cell>
        </row>
        <row r="175">
          <cell r="C175" t="str">
            <v>PROJETO MORAR FELIZ (6462) </v>
          </cell>
        </row>
        <row r="176">
          <cell r="C176" t="str">
            <v>PROJETO NOBLESSE RESIDENCE (OANBL)</v>
          </cell>
        </row>
        <row r="177">
          <cell r="C177" t="str">
            <v>PROJETO NOSSO SUPER OPERAÇÃO (OLVAC)</v>
          </cell>
        </row>
        <row r="178">
          <cell r="C178" t="str">
            <v>PROJETO PEDREIRA CABO LEDO (CNPED)</v>
          </cell>
        </row>
        <row r="179">
          <cell r="C179" t="str">
            <v>PROJETO PETROQUÍMICA SUAPE - PTA (9458)</v>
          </cell>
        </row>
        <row r="180">
          <cell r="C180" t="str">
            <v>PROJETO POY PET (9480)</v>
          </cell>
        </row>
        <row r="181">
          <cell r="C181" t="str">
            <v>PROJETO REFORÇO ÁGUAS DE LUANDA</v>
          </cell>
        </row>
        <row r="182">
          <cell r="C182" t="str">
            <v>PROJETO SANEAMENTO ÁGUAS LIMPAS GRANDE VITORIA (5456)</v>
          </cell>
        </row>
        <row r="183">
          <cell r="C183" t="str">
            <v>PROJETO VIAS DE LUANDA (OARVL)</v>
          </cell>
        </row>
        <row r="184">
          <cell r="C184" t="str">
            <v>PROJETO VIAS EXPRESSAS (CNVEX)</v>
          </cell>
        </row>
        <row r="185">
          <cell r="C185" t="str">
            <v>PROYECTO ACUEDUCTO SAMANÁ (SAMA)</v>
          </cell>
        </row>
        <row r="186">
          <cell r="C186" t="str">
            <v>PROYECTO AUTOPISTA DEL CORAL (CORAL)</v>
          </cell>
        </row>
        <row r="187">
          <cell r="C187" t="str">
            <v>PROYECTO CARRETERA EL RIO  - JARABACOA (JARAB)</v>
          </cell>
        </row>
        <row r="188">
          <cell r="C188" t="str">
            <v>PROYECTO CATIA LA MAR (2803)</v>
          </cell>
        </row>
        <row r="189">
          <cell r="C189" t="str">
            <v>PROYECTO CHAGLLA (6286)</v>
          </cell>
        </row>
        <row r="190">
          <cell r="C190" t="str">
            <v>PROYECTO CONGA (6285)</v>
          </cell>
        </row>
        <row r="191">
          <cell r="C191" t="str">
            <v>PROYECTO CURUNDÚ (4459J)</v>
          </cell>
        </row>
        <row r="192">
          <cell r="C192" t="str">
            <v>PROYECTO DOS MARES (4459E)</v>
          </cell>
        </row>
        <row r="193">
          <cell r="C193" t="str">
            <v>PROYECTO HIDROELÉCTRICO PALOMINO (PALO)</v>
          </cell>
        </row>
        <row r="194">
          <cell r="C194" t="str">
            <v>PROYECTO HIDROELÉCTRICO SAN FRANCISCO (5373F)</v>
          </cell>
        </row>
        <row r="195">
          <cell r="C195" t="str">
            <v>PROYECTO SOYA ANZOATEGUI (2730)</v>
          </cell>
        </row>
        <row r="196">
          <cell r="C196" t="str">
            <v>PROYECTO TRASVASE OLMOS (6278)</v>
          </cell>
        </row>
        <row r="197">
          <cell r="C197" t="str">
            <v>PROYECTO YPF-CCR (3056)</v>
          </cell>
        </row>
        <row r="198">
          <cell r="C198" t="str">
            <v>REABILITAÇÃO AMBIENTAL PRAIA DE SEPETIBA (0313)</v>
          </cell>
        </row>
        <row r="199">
          <cell r="C199" t="str">
            <v>RECUPERAÇÃO CANAIS DE CAMPOS (0312)</v>
          </cell>
        </row>
        <row r="200">
          <cell r="C200" t="str">
            <v>REDES DA GRANDE VITÓRIA (5452A)</v>
          </cell>
        </row>
        <row r="201">
          <cell r="C201" t="str">
            <v>REHABILITACIÓN HIDROELÉCTRICA JIGUEY (RHJ)</v>
          </cell>
        </row>
        <row r="202">
          <cell r="C202" t="str">
            <v>RESERVA DO PAIVA RESIDENCE SUL (5162)</v>
          </cell>
        </row>
        <row r="203">
          <cell r="C203" t="str">
            <v>RIO CORPORATE (5112)</v>
          </cell>
        </row>
        <row r="204">
          <cell r="C204" t="str">
            <v>RIOS CCC - FASE II (CNRIO)</v>
          </cell>
        </row>
        <row r="205">
          <cell r="C205" t="str">
            <v>RODOVIA BENGUELA DOMBE GRANDE (OAROD-A)</v>
          </cell>
        </row>
        <row r="206">
          <cell r="C206" t="str">
            <v>RODOVIA EKUNHA CUSSE (OAREC)</v>
          </cell>
        </row>
        <row r="207">
          <cell r="C207" t="str">
            <v>SANEAMENTO BÁSICO (CNSAN)</v>
          </cell>
        </row>
        <row r="208">
          <cell r="C208" t="str">
            <v>SANEAMENTO DA BAHIA - PTA (4459G)</v>
          </cell>
        </row>
        <row r="209">
          <cell r="C209" t="str">
            <v>SANEAMENTO DA BAHIA - TUNEL (4459F)</v>
          </cell>
        </row>
        <row r="210">
          <cell r="C210" t="str">
            <v>SANEAMENTO DE NATAL (5443)</v>
          </cell>
        </row>
        <row r="211">
          <cell r="C211" t="str">
            <v>SANEAMENTO MACAÉ (0271)</v>
          </cell>
        </row>
        <row r="212">
          <cell r="C212" t="str">
            <v>SANEAMES II (5457A)</v>
          </cell>
        </row>
        <row r="213">
          <cell r="C213" t="str">
            <v>SANEAQUA MAIRINQUE S/A (5728)</v>
          </cell>
        </row>
        <row r="214">
          <cell r="C214" t="str">
            <v>SANTO OVIDIO (1605)</v>
          </cell>
        </row>
        <row r="215">
          <cell r="C215" t="str">
            <v>SERVIÇO DE ATENDIMENTO AO CLIENTE (SAC)</v>
          </cell>
        </row>
        <row r="216">
          <cell r="C216" t="str">
            <v>SIMANDOU GUINE CRONACRI (3101)</v>
          </cell>
        </row>
        <row r="217">
          <cell r="C217" t="str">
            <v>SISTEMA DE ÁGUAS COMPERJ - ADUTORA (0112050)</v>
          </cell>
        </row>
        <row r="218">
          <cell r="C218" t="str">
            <v>SPE ALPHA CORPORATE - OEI (5113)</v>
          </cell>
        </row>
        <row r="219">
          <cell r="C219" t="str">
            <v>TERCEIRA PONTE ORINOCO (2590)</v>
          </cell>
        </row>
        <row r="220">
          <cell r="C220" t="str">
            <v>THE BLUE (5164)</v>
          </cell>
        </row>
        <row r="221">
          <cell r="C221" t="str">
            <v>THE ONE (5146)</v>
          </cell>
        </row>
        <row r="222">
          <cell r="C222" t="str">
            <v>THIRD RING ROAD IN TRIPOLY (BPCTH)</v>
          </cell>
        </row>
        <row r="223">
          <cell r="C223" t="str">
            <v>TKCSA (5725)</v>
          </cell>
        </row>
        <row r="224">
          <cell r="C224" t="str">
            <v>TRANSPORTE MASIVO CARACAS - GUARENAS - GUATIRE (2640)</v>
          </cell>
        </row>
        <row r="225">
          <cell r="C225" t="str">
            <v>TREN ELECTRICO LIMA (6283)</v>
          </cell>
        </row>
        <row r="226">
          <cell r="C226" t="str">
            <v>TRÍPOLI INTERNATIONAL AIRPORT (BPCAI)</v>
          </cell>
        </row>
        <row r="227">
          <cell r="C227" t="str">
            <v>TÚNEL DA GROTA FUNDA (0119002)</v>
          </cell>
        </row>
        <row r="228">
          <cell r="C228" t="str">
            <v>UHE GOVE (OAGOV)</v>
          </cell>
        </row>
        <row r="229">
          <cell r="C229" t="str">
            <v>UHE SANTO ANTÔNIO (4687)</v>
          </cell>
        </row>
        <row r="230">
          <cell r="C230" t="str">
            <v>UHE SANTO ANTÔNIO (MONTAGEM) (4868)</v>
          </cell>
        </row>
        <row r="231">
          <cell r="C231" t="str">
            <v>UHE TELES PIRES (4869)</v>
          </cell>
        </row>
        <row r="232">
          <cell r="C232" t="str">
            <v>UHE TOCOMA (2670)</v>
          </cell>
        </row>
        <row r="233">
          <cell r="C233" t="str">
            <v>USINA VSB JECEABA - REDE UTLIDADES (5458)</v>
          </cell>
        </row>
        <row r="234">
          <cell r="C234" t="str">
            <v>VALE SÃO LUIS - PIER IV (3872)</v>
          </cell>
        </row>
        <row r="235">
          <cell r="C235" t="str">
            <v>VILA GRIMM (2227)</v>
          </cell>
        </row>
        <row r="236">
          <cell r="C236" t="str">
            <v>VILA OLIMPIA (5181)</v>
          </cell>
        </row>
        <row r="237">
          <cell r="C237" t="str">
            <v>VIVENDAS SÃO PAULO DE LOANDA (VIVEN)</v>
          </cell>
        </row>
        <row r="238">
          <cell r="C238" t="str">
            <v>ZANIAH EMPREENDIMENTOS IMOBILIÁRIOS (5155)</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rítica"/>
      <sheetName val="Introdução"/>
      <sheetName val="Quadro 1 - Caracterização "/>
      <sheetName val="Quadro 2.A Combustível Cont."/>
      <sheetName val="Quadro 2.B Combustivel Não Cont"/>
      <sheetName val="Quadro 3 - Aquisição Comb e Lub"/>
      <sheetName val="Quadro 4 - Transp. Diário "/>
      <sheetName val="Quadro 5 - Transporte Cargas"/>
      <sheetName val="Quadro 6 - Mobilização desmobil"/>
      <sheetName val="Quadro 7-Viagens Aéreas"/>
      <sheetName val="Quadro 8 - Refrigeração"/>
      <sheetName val="LISTAS DROP DOWN"/>
      <sheetName val="Quadro 9 - Corte e Solda"/>
      <sheetName val="Quadro 10- Energia Elétrica"/>
      <sheetName val="Quadro 11- Infra Elétrica"/>
      <sheetName val="Quadro 12- Energia Térmica Obra"/>
      <sheetName val="Quadro 13 - Materiais"/>
      <sheetName val="Quadro 14 - Explosivos"/>
      <sheetName val="Quadro 15 - Pessoal"/>
      <sheetName val="Quadro 16 - Alimentação"/>
      <sheetName val="Quadro 17-Resíduos Sólidos"/>
      <sheetName val="Quadro 18- Efluentes"/>
    </sheetNames>
    <sheetDataSet>
      <sheetData sheetId="0"/>
      <sheetData sheetId="1"/>
      <sheetData sheetId="2"/>
      <sheetData sheetId="3"/>
      <sheetData sheetId="4"/>
      <sheetData sheetId="5"/>
      <sheetData sheetId="6"/>
      <sheetData sheetId="7"/>
      <sheetData sheetId="8"/>
      <sheetData sheetId="9"/>
      <sheetData sheetId="10"/>
      <sheetData sheetId="11">
        <row r="4">
          <cell r="Y4" t="str">
            <v>S</v>
          </cell>
        </row>
        <row r="5">
          <cell r="Y5" t="str">
            <v>N</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rítica"/>
      <sheetName val="Introdução"/>
      <sheetName val="Quadro 1 - Caracterização "/>
      <sheetName val="Quadro 2.A Combustível Cont."/>
      <sheetName val="Quadro 2.B Combustivel Não Cont"/>
      <sheetName val="Quadro 3 - Aquisição Comb e Lub"/>
      <sheetName val="Quadro 4 - Transp. Diário "/>
      <sheetName val="Quadro 5 - Transporte Cargas"/>
      <sheetName val="Quadro 6 - Mobilização desmobil"/>
      <sheetName val="Quadro 7-Viagens Aéreas"/>
      <sheetName val="Quadro 8 - Refrigeração"/>
      <sheetName val="LISTAS DROP DOWN"/>
      <sheetName val="Quadro 9 - Corte e Solda"/>
      <sheetName val="Quadro 10- Energia Elétrica"/>
      <sheetName val="Quadro 11- Infra Elétrica"/>
      <sheetName val="Quadro 12- Energia Térmica Obra"/>
      <sheetName val="Quadro 13 - Materiais"/>
      <sheetName val="Quadro 14 - Explosivos"/>
      <sheetName val="Quadro 15 - Pessoal"/>
      <sheetName val="Quadro 16 - Alimentação"/>
      <sheetName val="Quadro 17-Resíduos Sólidos"/>
      <sheetName val="Quadro 18- Efluentes"/>
    </sheetNames>
    <sheetDataSet>
      <sheetData sheetId="0"/>
      <sheetData sheetId="1"/>
      <sheetData sheetId="2"/>
      <sheetData sheetId="3"/>
      <sheetData sheetId="4"/>
      <sheetData sheetId="5"/>
      <sheetData sheetId="6"/>
      <sheetData sheetId="7"/>
      <sheetData sheetId="8"/>
      <sheetData sheetId="9"/>
      <sheetData sheetId="10"/>
      <sheetData sheetId="11">
        <row r="4">
          <cell r="Y4" t="str">
            <v>S</v>
          </cell>
        </row>
        <row r="5">
          <cell r="Y5" t="str">
            <v>N</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0" refreshError="1"/>
      <sheetData sheetId="1" refreshError="1"/>
      <sheetData sheetId="2" refreshError="1"/>
      <sheetData sheetId="3" refreshError="1"/>
      <sheetData sheetId="4" refreshError="1">
        <row r="196">
          <cell r="E196">
            <v>4</v>
          </cell>
          <cell r="F196">
            <v>2.2541567500000004</v>
          </cell>
          <cell r="G196">
            <v>2254.1567500000006</v>
          </cell>
          <cell r="H196">
            <v>1.6093</v>
          </cell>
          <cell r="I196">
            <v>1400.7063630149758</v>
          </cell>
        </row>
        <row r="197">
          <cell r="E197">
            <v>5</v>
          </cell>
          <cell r="F197">
            <v>1.8033254000000003</v>
          </cell>
          <cell r="G197">
            <v>1803.3254000000004</v>
          </cell>
          <cell r="H197">
            <v>1.6093</v>
          </cell>
          <cell r="I197">
            <v>1120.5650904119807</v>
          </cell>
        </row>
        <row r="198">
          <cell r="E198">
            <v>6</v>
          </cell>
          <cell r="F198">
            <v>1.502771166666667</v>
          </cell>
          <cell r="G198">
            <v>1502.7711666666669</v>
          </cell>
          <cell r="H198">
            <v>1.6093</v>
          </cell>
          <cell r="I198">
            <v>933.8042420099838</v>
          </cell>
        </row>
        <row r="199">
          <cell r="E199">
            <v>7</v>
          </cell>
          <cell r="F199">
            <v>1.2880895714285716</v>
          </cell>
          <cell r="G199">
            <v>1288.0895714285716</v>
          </cell>
          <cell r="H199">
            <v>1.6093</v>
          </cell>
          <cell r="I199">
            <v>800.4036360085576</v>
          </cell>
        </row>
        <row r="200">
          <cell r="E200">
            <v>8</v>
          </cell>
          <cell r="F200">
            <v>1.1270783750000002</v>
          </cell>
          <cell r="G200">
            <v>1127.0783750000003</v>
          </cell>
          <cell r="H200">
            <v>1.6093</v>
          </cell>
          <cell r="I200">
            <v>700.3531815074879</v>
          </cell>
        </row>
        <row r="201">
          <cell r="E201">
            <v>9</v>
          </cell>
          <cell r="F201">
            <v>1.0018474444444445</v>
          </cell>
          <cell r="G201">
            <v>1001.8474444444445</v>
          </cell>
          <cell r="H201">
            <v>1.6093</v>
          </cell>
          <cell r="I201">
            <v>622.5361613399891</v>
          </cell>
        </row>
        <row r="202">
          <cell r="E202">
            <v>10</v>
          </cell>
          <cell r="F202">
            <v>0.9016627000000002</v>
          </cell>
          <cell r="G202">
            <v>901.6627000000002</v>
          </cell>
          <cell r="H202">
            <v>1.6093</v>
          </cell>
          <cell r="I202">
            <v>560.2825452059903</v>
          </cell>
        </row>
        <row r="203">
          <cell r="E203">
            <v>11</v>
          </cell>
          <cell r="F203">
            <v>0.8196933636363638</v>
          </cell>
          <cell r="G203">
            <v>819.6933636363638</v>
          </cell>
          <cell r="H203">
            <v>1.6093</v>
          </cell>
          <cell r="I203">
            <v>509.3477683690821</v>
          </cell>
        </row>
        <row r="204">
          <cell r="E204">
            <v>12</v>
          </cell>
          <cell r="F204">
            <v>0.7513855833333335</v>
          </cell>
          <cell r="G204">
            <v>751.3855833333334</v>
          </cell>
          <cell r="H204">
            <v>1.6093</v>
          </cell>
          <cell r="I204">
            <v>466.9021210049919</v>
          </cell>
        </row>
        <row r="205">
          <cell r="E205">
            <v>13</v>
          </cell>
          <cell r="F205">
            <v>0.6935866923076924</v>
          </cell>
          <cell r="G205">
            <v>693.5866923076925</v>
          </cell>
          <cell r="H205">
            <v>1.6093</v>
          </cell>
          <cell r="I205">
            <v>430.9865732353772</v>
          </cell>
        </row>
        <row r="206">
          <cell r="E206">
            <v>14</v>
          </cell>
          <cell r="F206">
            <v>0.6440447857142858</v>
          </cell>
          <cell r="G206">
            <v>644.0447857142858</v>
          </cell>
          <cell r="H206">
            <v>1.6093</v>
          </cell>
          <cell r="I206">
            <v>400.2018180042788</v>
          </cell>
        </row>
        <row r="207">
          <cell r="E207">
            <v>15</v>
          </cell>
          <cell r="F207">
            <v>0.6011084666666667</v>
          </cell>
          <cell r="G207">
            <v>601.1084666666667</v>
          </cell>
          <cell r="H207">
            <v>1.6093</v>
          </cell>
          <cell r="I207">
            <v>373.52169680399345</v>
          </cell>
        </row>
        <row r="208">
          <cell r="E208">
            <v>16</v>
          </cell>
          <cell r="F208">
            <v>0.5635391875000001</v>
          </cell>
          <cell r="G208">
            <v>563.5391875000001</v>
          </cell>
          <cell r="H208">
            <v>1.6093</v>
          </cell>
          <cell r="I208">
            <v>350.17659075374394</v>
          </cell>
        </row>
        <row r="209">
          <cell r="E209">
            <v>17</v>
          </cell>
          <cell r="F209">
            <v>0.5303898235294119</v>
          </cell>
          <cell r="G209">
            <v>530.3898235294118</v>
          </cell>
          <cell r="H209">
            <v>1.6093</v>
          </cell>
          <cell r="I209">
            <v>329.5779677682296</v>
          </cell>
        </row>
        <row r="210">
          <cell r="E210">
            <v>18</v>
          </cell>
          <cell r="F210">
            <v>0.5009237222222223</v>
          </cell>
          <cell r="G210">
            <v>500.92372222222224</v>
          </cell>
          <cell r="H210">
            <v>1.6093</v>
          </cell>
          <cell r="I210">
            <v>311.26808066999456</v>
          </cell>
        </row>
        <row r="211">
          <cell r="E211">
            <v>19</v>
          </cell>
          <cell r="F211">
            <v>0.47455931578947375</v>
          </cell>
          <cell r="G211">
            <v>474.55931578947377</v>
          </cell>
          <cell r="H211">
            <v>1.6093</v>
          </cell>
          <cell r="I211">
            <v>294.88555010841594</v>
          </cell>
        </row>
        <row r="212">
          <cell r="E212">
            <v>20</v>
          </cell>
          <cell r="F212">
            <v>0.4508313500000001</v>
          </cell>
          <cell r="G212">
            <v>450.8313500000001</v>
          </cell>
          <cell r="H212">
            <v>1.6093</v>
          </cell>
          <cell r="I212">
            <v>280.1412726029952</v>
          </cell>
        </row>
        <row r="213">
          <cell r="E213">
            <v>21</v>
          </cell>
          <cell r="F213">
            <v>0.42936319047619054</v>
          </cell>
          <cell r="G213">
            <v>429.36319047619054</v>
          </cell>
          <cell r="H213">
            <v>1.6093</v>
          </cell>
          <cell r="I213">
            <v>266.80121200285254</v>
          </cell>
        </row>
        <row r="214">
          <cell r="E214">
            <v>22</v>
          </cell>
          <cell r="F214">
            <v>0.4098466818181819</v>
          </cell>
          <cell r="G214">
            <v>409.8466818181819</v>
          </cell>
          <cell r="H214">
            <v>1.6093</v>
          </cell>
          <cell r="I214">
            <v>254.67388418454104</v>
          </cell>
        </row>
        <row r="215">
          <cell r="E215">
            <v>23</v>
          </cell>
          <cell r="F215">
            <v>0.3920272608695653</v>
          </cell>
          <cell r="G215">
            <v>392.0272608695653</v>
          </cell>
          <cell r="H215">
            <v>1.6093</v>
          </cell>
          <cell r="I215">
            <v>243.60110661130014</v>
          </cell>
        </row>
        <row r="216">
          <cell r="E216">
            <v>24</v>
          </cell>
          <cell r="F216">
            <v>0.37569279166666675</v>
          </cell>
          <cell r="G216">
            <v>375.6927916666667</v>
          </cell>
          <cell r="H216">
            <v>1.6093</v>
          </cell>
          <cell r="I216">
            <v>233.45106050249595</v>
          </cell>
        </row>
        <row r="217">
          <cell r="E217">
            <v>25</v>
          </cell>
          <cell r="F217">
            <v>0.3606650800000001</v>
          </cell>
          <cell r="G217">
            <v>360.6650800000001</v>
          </cell>
          <cell r="H217">
            <v>1.6093</v>
          </cell>
          <cell r="I217">
            <v>224.11301808239614</v>
          </cell>
        </row>
        <row r="218">
          <cell r="E218">
            <v>26</v>
          </cell>
          <cell r="F218">
            <v>0.3467933461538462</v>
          </cell>
          <cell r="G218">
            <v>346.79334615384624</v>
          </cell>
          <cell r="H218">
            <v>1.6093</v>
          </cell>
          <cell r="I218">
            <v>215.4932866176886</v>
          </cell>
        </row>
        <row r="219">
          <cell r="E219">
            <v>27</v>
          </cell>
          <cell r="F219">
            <v>0.3339491481481482</v>
          </cell>
          <cell r="G219">
            <v>333.9491481481482</v>
          </cell>
          <cell r="H219">
            <v>1.6093</v>
          </cell>
          <cell r="I219">
            <v>207.5120537799964</v>
          </cell>
        </row>
        <row r="220">
          <cell r="E220">
            <v>28</v>
          </cell>
          <cell r="F220">
            <v>0.3220223928571429</v>
          </cell>
          <cell r="G220">
            <v>322.0223928571429</v>
          </cell>
          <cell r="H220">
            <v>1.6093</v>
          </cell>
          <cell r="I220">
            <v>200.1009090021394</v>
          </cell>
        </row>
        <row r="221">
          <cell r="E221">
            <v>29</v>
          </cell>
          <cell r="F221">
            <v>0.31091817241379316</v>
          </cell>
          <cell r="G221">
            <v>310.9181724137932</v>
          </cell>
          <cell r="H221">
            <v>1.6093</v>
          </cell>
          <cell r="I221">
            <v>193.20087765723804</v>
          </cell>
        </row>
        <row r="222">
          <cell r="E222">
            <v>30</v>
          </cell>
          <cell r="F222">
            <v>0.30055423333333336</v>
          </cell>
          <cell r="G222">
            <v>300.55423333333334</v>
          </cell>
          <cell r="H222">
            <v>1.6093</v>
          </cell>
          <cell r="I222">
            <v>186.76084840199672</v>
          </cell>
        </row>
        <row r="223">
          <cell r="E223">
            <v>31</v>
          </cell>
          <cell r="F223">
            <v>0.29085893548387104</v>
          </cell>
          <cell r="G223">
            <v>290.85893548387105</v>
          </cell>
          <cell r="H223">
            <v>1.6093</v>
          </cell>
          <cell r="I223">
            <v>180.7363049051582</v>
          </cell>
        </row>
        <row r="224">
          <cell r="E224">
            <v>32</v>
          </cell>
          <cell r="F224">
            <v>0.28176959375000005</v>
          </cell>
          <cell r="G224">
            <v>281.76959375000007</v>
          </cell>
          <cell r="H224">
            <v>1.6093</v>
          </cell>
          <cell r="I224">
            <v>175.08829537687197</v>
          </cell>
        </row>
        <row r="225">
          <cell r="E225">
            <v>33</v>
          </cell>
          <cell r="F225">
            <v>0.27323112121212123</v>
          </cell>
          <cell r="G225">
            <v>273.23112121212125</v>
          </cell>
          <cell r="H225">
            <v>1.6093</v>
          </cell>
          <cell r="I225">
            <v>169.78258945636068</v>
          </cell>
        </row>
        <row r="226">
          <cell r="E226">
            <v>34</v>
          </cell>
          <cell r="F226">
            <v>0.26519491176470594</v>
          </cell>
          <cell r="G226">
            <v>265.1949117647059</v>
          </cell>
          <cell r="H226">
            <v>1.6093</v>
          </cell>
          <cell r="I226">
            <v>164.7889838841148</v>
          </cell>
        </row>
        <row r="227">
          <cell r="E227">
            <v>35</v>
          </cell>
          <cell r="F227">
            <v>0.25761791428571434</v>
          </cell>
          <cell r="G227">
            <v>257.61791428571433</v>
          </cell>
          <cell r="H227">
            <v>1.6093</v>
          </cell>
          <cell r="I227">
            <v>160.0807272017115</v>
          </cell>
        </row>
        <row r="228">
          <cell r="E228">
            <v>36</v>
          </cell>
          <cell r="F228">
            <v>0.25046186111111113</v>
          </cell>
          <cell r="G228">
            <v>250.46186111111112</v>
          </cell>
          <cell r="H228">
            <v>1.6093</v>
          </cell>
          <cell r="I228">
            <v>155.63404033499728</v>
          </cell>
        </row>
        <row r="229">
          <cell r="E229">
            <v>37</v>
          </cell>
          <cell r="F229">
            <v>0.24369262162162167</v>
          </cell>
          <cell r="G229">
            <v>243.69262162162167</v>
          </cell>
          <cell r="H229">
            <v>1.6093</v>
          </cell>
          <cell r="I229">
            <v>151.4277149205379</v>
          </cell>
        </row>
        <row r="230">
          <cell r="E230">
            <v>38</v>
          </cell>
          <cell r="F230">
            <v>0.23727965789473687</v>
          </cell>
          <cell r="G230">
            <v>237.27965789473689</v>
          </cell>
          <cell r="H230">
            <v>1.6093</v>
          </cell>
          <cell r="I230">
            <v>147.44277505420797</v>
          </cell>
        </row>
        <row r="231">
          <cell r="E231">
            <v>39</v>
          </cell>
          <cell r="F231">
            <v>0.23119556410256414</v>
          </cell>
          <cell r="G231">
            <v>231.19556410256413</v>
          </cell>
          <cell r="H231">
            <v>1.6093</v>
          </cell>
          <cell r="I231">
            <v>143.66219107845905</v>
          </cell>
        </row>
        <row r="232">
          <cell r="E232">
            <v>40</v>
          </cell>
          <cell r="F232">
            <v>0.22541567500000004</v>
          </cell>
          <cell r="G232">
            <v>225.41567500000005</v>
          </cell>
          <cell r="H232">
            <v>1.6093</v>
          </cell>
          <cell r="I232">
            <v>140.0706363014976</v>
          </cell>
        </row>
        <row r="233">
          <cell r="E233">
            <v>41</v>
          </cell>
          <cell r="F233">
            <v>0.2199177317073171</v>
          </cell>
          <cell r="G233">
            <v>219.9177317073171</v>
          </cell>
          <cell r="H233">
            <v>1.6093</v>
          </cell>
          <cell r="I233">
            <v>136.6542793185342</v>
          </cell>
        </row>
        <row r="234">
          <cell r="E234">
            <v>42</v>
          </cell>
          <cell r="F234">
            <v>0.21468159523809527</v>
          </cell>
          <cell r="G234">
            <v>214.68159523809527</v>
          </cell>
          <cell r="H234">
            <v>1.6093</v>
          </cell>
          <cell r="I234">
            <v>133.40060600142627</v>
          </cell>
        </row>
        <row r="235">
          <cell r="E235">
            <v>43</v>
          </cell>
          <cell r="F235">
            <v>0.20968900000000004</v>
          </cell>
          <cell r="G235">
            <v>209.68900000000005</v>
          </cell>
          <cell r="H235">
            <v>1.6093</v>
          </cell>
          <cell r="I235">
            <v>130.2982663269745</v>
          </cell>
        </row>
        <row r="236">
          <cell r="E236">
            <v>44</v>
          </cell>
          <cell r="F236">
            <v>0.20492334090909095</v>
          </cell>
          <cell r="G236">
            <v>204.92334090909094</v>
          </cell>
          <cell r="H236">
            <v>1.6093</v>
          </cell>
          <cell r="I236">
            <v>127.33694209227052</v>
          </cell>
        </row>
        <row r="237">
          <cell r="E237">
            <v>45</v>
          </cell>
          <cell r="F237">
            <v>0.20036948888888892</v>
          </cell>
          <cell r="G237">
            <v>200.36948888888892</v>
          </cell>
          <cell r="H237">
            <v>1.6093</v>
          </cell>
          <cell r="I237">
            <v>124.50723226799785</v>
          </cell>
        </row>
        <row r="238">
          <cell r="E238">
            <v>46</v>
          </cell>
          <cell r="F238">
            <v>0.19601363043478265</v>
          </cell>
          <cell r="G238">
            <v>196.01363043478264</v>
          </cell>
          <cell r="H238">
            <v>1.6093</v>
          </cell>
          <cell r="I238">
            <v>121.80055330565007</v>
          </cell>
        </row>
        <row r="239">
          <cell r="E239">
            <v>47</v>
          </cell>
          <cell r="F239">
            <v>0.1918431276595745</v>
          </cell>
          <cell r="G239">
            <v>191.84312765957452</v>
          </cell>
          <cell r="H239">
            <v>1.6093</v>
          </cell>
          <cell r="I239">
            <v>119.20905217148731</v>
          </cell>
        </row>
        <row r="240">
          <cell r="E240">
            <v>48</v>
          </cell>
          <cell r="F240">
            <v>0.18784639583333337</v>
          </cell>
          <cell r="G240">
            <v>187.84639583333336</v>
          </cell>
          <cell r="H240">
            <v>1.6093</v>
          </cell>
          <cell r="I240">
            <v>116.72553025124797</v>
          </cell>
        </row>
        <row r="241">
          <cell r="E241">
            <v>49</v>
          </cell>
          <cell r="F241">
            <v>0.1840127959183674</v>
          </cell>
          <cell r="G241">
            <v>184.0127959183674</v>
          </cell>
          <cell r="H241">
            <v>1.6093</v>
          </cell>
          <cell r="I241">
            <v>114.3433765726511</v>
          </cell>
        </row>
        <row r="242">
          <cell r="E242">
            <v>50</v>
          </cell>
          <cell r="F242">
            <v>0.18033254000000004</v>
          </cell>
          <cell r="G242">
            <v>180.33254000000005</v>
          </cell>
          <cell r="H242">
            <v>1.6093</v>
          </cell>
          <cell r="I242">
            <v>112.05650904119807</v>
          </cell>
        </row>
        <row r="243">
          <cell r="E243">
            <v>51</v>
          </cell>
          <cell r="F243">
            <v>0.17679660784313728</v>
          </cell>
          <cell r="G243">
            <v>176.79660784313728</v>
          </cell>
          <cell r="H243">
            <v>1.6093</v>
          </cell>
          <cell r="I243">
            <v>109.85932258940986</v>
          </cell>
        </row>
        <row r="244">
          <cell r="E244">
            <v>52</v>
          </cell>
          <cell r="F244">
            <v>0.1733966730769231</v>
          </cell>
          <cell r="G244">
            <v>173.39667307692312</v>
          </cell>
          <cell r="H244">
            <v>1.6093</v>
          </cell>
          <cell r="I244">
            <v>107.7466433088443</v>
          </cell>
        </row>
        <row r="245">
          <cell r="E245">
            <v>53</v>
          </cell>
          <cell r="F245">
            <v>0.17012503773584908</v>
          </cell>
          <cell r="G245">
            <v>170.12503773584908</v>
          </cell>
          <cell r="H245">
            <v>1.6093</v>
          </cell>
          <cell r="I245">
            <v>105.71368777471514</v>
          </cell>
        </row>
        <row r="246">
          <cell r="E246">
            <v>54</v>
          </cell>
          <cell r="F246">
            <v>0.1669745740740741</v>
          </cell>
          <cell r="G246">
            <v>166.9745740740741</v>
          </cell>
          <cell r="H246">
            <v>1.6093</v>
          </cell>
          <cell r="I246">
            <v>103.7560268899982</v>
          </cell>
        </row>
        <row r="247">
          <cell r="E247">
            <v>55</v>
          </cell>
          <cell r="F247">
            <v>0.16393867272727275</v>
          </cell>
          <cell r="G247">
            <v>163.93867272727275</v>
          </cell>
          <cell r="H247">
            <v>1.6093</v>
          </cell>
          <cell r="I247">
            <v>101.86955367381641</v>
          </cell>
        </row>
        <row r="248">
          <cell r="E248">
            <v>56</v>
          </cell>
          <cell r="F248">
            <v>0.16101119642857145</v>
          </cell>
          <cell r="G248">
            <v>161.01119642857145</v>
          </cell>
          <cell r="H248">
            <v>1.6093</v>
          </cell>
          <cell r="I248">
            <v>100.0504545010697</v>
          </cell>
        </row>
        <row r="249">
          <cell r="E249">
            <v>57</v>
          </cell>
          <cell r="F249">
            <v>0.15818643859649126</v>
          </cell>
          <cell r="G249">
            <v>158.18643859649126</v>
          </cell>
          <cell r="H249">
            <v>1.6093</v>
          </cell>
          <cell r="I249">
            <v>98.29518336947199</v>
          </cell>
        </row>
        <row r="250">
          <cell r="E250">
            <v>58</v>
          </cell>
          <cell r="F250">
            <v>0.15545908620689658</v>
          </cell>
          <cell r="G250">
            <v>155.4590862068966</v>
          </cell>
          <cell r="H250">
            <v>1.6093</v>
          </cell>
          <cell r="I250">
            <v>96.60043882861902</v>
          </cell>
        </row>
        <row r="251">
          <cell r="E251">
            <v>59</v>
          </cell>
          <cell r="F251">
            <v>0.152824186440678</v>
          </cell>
          <cell r="G251">
            <v>152.824186440678</v>
          </cell>
          <cell r="H251">
            <v>1.6093</v>
          </cell>
          <cell r="I251">
            <v>94.9631432552526</v>
          </cell>
        </row>
        <row r="252">
          <cell r="E252">
            <v>60</v>
          </cell>
          <cell r="F252">
            <v>0.15027711666666668</v>
          </cell>
          <cell r="G252">
            <v>150.27711666666667</v>
          </cell>
          <cell r="H252">
            <v>1.6093</v>
          </cell>
          <cell r="I252">
            <v>93.38042420099836</v>
          </cell>
        </row>
        <row r="253">
          <cell r="E253">
            <v>61</v>
          </cell>
          <cell r="F253">
            <v>0.1478135573770492</v>
          </cell>
          <cell r="G253">
            <v>147.81355737704922</v>
          </cell>
          <cell r="H253">
            <v>1.6093</v>
          </cell>
          <cell r="I253">
            <v>91.84959757475252</v>
          </cell>
        </row>
        <row r="254">
          <cell r="E254">
            <v>62</v>
          </cell>
          <cell r="F254">
            <v>0.14542946774193552</v>
          </cell>
          <cell r="G254">
            <v>145.42946774193553</v>
          </cell>
          <cell r="H254">
            <v>1.6093</v>
          </cell>
          <cell r="I254">
            <v>90.3681524525791</v>
          </cell>
        </row>
        <row r="255">
          <cell r="E255">
            <v>63</v>
          </cell>
          <cell r="F255">
            <v>0.14312106349206352</v>
          </cell>
          <cell r="G255">
            <v>143.1210634920635</v>
          </cell>
          <cell r="H255">
            <v>1.6093</v>
          </cell>
          <cell r="I255">
            <v>88.93373733428417</v>
          </cell>
        </row>
        <row r="256">
          <cell r="E256">
            <v>64</v>
          </cell>
          <cell r="F256">
            <v>0.14088479687500002</v>
          </cell>
          <cell r="G256">
            <v>140.88479687500003</v>
          </cell>
          <cell r="H256">
            <v>1.6093</v>
          </cell>
          <cell r="I256">
            <v>87.54414768843598</v>
          </cell>
        </row>
        <row r="257">
          <cell r="E257">
            <v>65</v>
          </cell>
          <cell r="F257">
            <v>0.1387173384615385</v>
          </cell>
          <cell r="G257">
            <v>138.7173384615385</v>
          </cell>
          <cell r="H257">
            <v>1.6093</v>
          </cell>
          <cell r="I257">
            <v>86.19731464707544</v>
          </cell>
        </row>
        <row r="258">
          <cell r="E258">
            <v>66</v>
          </cell>
          <cell r="F258">
            <v>0.13661556060606062</v>
          </cell>
          <cell r="G258">
            <v>136.61556060606063</v>
          </cell>
          <cell r="H258">
            <v>1.6093</v>
          </cell>
          <cell r="I258">
            <v>84.89129472818034</v>
          </cell>
        </row>
        <row r="259">
          <cell r="E259">
            <v>67</v>
          </cell>
          <cell r="F259">
            <v>0.13457652238805973</v>
          </cell>
          <cell r="G259">
            <v>134.57652238805971</v>
          </cell>
          <cell r="H259">
            <v>1.6093</v>
          </cell>
          <cell r="I259">
            <v>83.624260478506</v>
          </cell>
        </row>
      </sheetData>
      <sheetData sheetId="5" refreshError="1"/>
      <sheetData sheetId="6"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sumen"/>
      <sheetName val="DG"/>
      <sheetName val="CO"/>
      <sheetName val="IN"/>
      <sheetName val="SE"/>
      <sheetName val="CE"/>
      <sheetName val="CN"/>
      <sheetName val="Direcciones Of Actuales"/>
      <sheetName val="Of. Cerradas"/>
      <sheetName val="Asistentes Regiona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ítica"/>
      <sheetName val="Introdução"/>
      <sheetName val="Quadro 1 - Caracterização "/>
      <sheetName val="Quadro 2.A Combustível Cont."/>
      <sheetName val="Quadro 2.B Combustivel Não Cont"/>
      <sheetName val="Quadro 3 - Aquisição Comb e Lub"/>
      <sheetName val="Quadro 4 - Transp. Diário "/>
      <sheetName val="Quadro 5 - Transporte Cargas"/>
      <sheetName val="Quadro 6 - Mobilização desmobil"/>
      <sheetName val="Quadro 7-Viagens Aéreas"/>
      <sheetName val="Quadro 8 - Refrigeração"/>
      <sheetName val="LISTAS DROP DOWN"/>
      <sheetName val="Quadro 9 - Corte e Solda"/>
      <sheetName val="Quadro 10- Energia Elétrica"/>
      <sheetName val="Quadro 11- Infra Elétrica"/>
      <sheetName val="Quadro 12- Energia Térmica Obra"/>
      <sheetName val="Quadro 14 - Explosivos"/>
      <sheetName val="Quadro 13 - Materiais"/>
      <sheetName val="Quadro 15 - Pessoal"/>
      <sheetName val="Quadro 16 - Alimentação"/>
      <sheetName val="Quadro 17-Resíduos Sólidos"/>
      <sheetName val="Quadro 18- Eflu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4" t="str">
            <v>CNO</v>
          </cell>
          <cell r="E4" t="str">
            <v>Litros</v>
          </cell>
          <cell r="G4" t="str">
            <v>Diesel</v>
          </cell>
          <cell r="I4" t="str">
            <v>Aéreo</v>
          </cell>
          <cell r="K4" t="str">
            <v>Ferroviário</v>
          </cell>
          <cell r="M4" t="str">
            <v>Kg</v>
          </cell>
          <cell r="Q4" t="str">
            <v>Kg</v>
          </cell>
          <cell r="S4" t="str">
            <v>Kg</v>
          </cell>
          <cell r="U4" t="str">
            <v>Kg</v>
          </cell>
          <cell r="W4" t="str">
            <v>Aterro</v>
          </cell>
          <cell r="Y4" t="str">
            <v>S</v>
          </cell>
        </row>
        <row r="5">
          <cell r="E5" t="str">
            <v>Kg</v>
          </cell>
          <cell r="G5" t="str">
            <v>Diesel B4</v>
          </cell>
          <cell r="I5" t="str">
            <v>Ferroviário</v>
          </cell>
          <cell r="K5" t="str">
            <v>Rodoviário</v>
          </cell>
          <cell r="M5" t="str">
            <v>ton</v>
          </cell>
          <cell r="Q5" t="str">
            <v>m3</v>
          </cell>
          <cell r="S5" t="str">
            <v>ton</v>
          </cell>
          <cell r="U5" t="str">
            <v>ton</v>
          </cell>
          <cell r="W5" t="str">
            <v>Reciclagem</v>
          </cell>
          <cell r="Y5" t="str">
            <v>N</v>
          </cell>
        </row>
        <row r="6">
          <cell r="E6" t="str">
            <v>m3</v>
          </cell>
          <cell r="G6" t="str">
            <v>Diesel B10</v>
          </cell>
          <cell r="I6" t="str">
            <v>Rodoviário</v>
          </cell>
          <cell r="K6" t="str">
            <v>Maritimo longo curso</v>
          </cell>
          <cell r="M6" t="str">
            <v>m3</v>
          </cell>
          <cell r="U6" t="str">
            <v>m3</v>
          </cell>
          <cell r="W6" t="str">
            <v>Incineração</v>
          </cell>
        </row>
        <row r="7">
          <cell r="E7" t="str">
            <v>ton</v>
          </cell>
          <cell r="G7" t="str">
            <v>Diesel B20</v>
          </cell>
          <cell r="I7" t="str">
            <v>Maritimo longo curso</v>
          </cell>
          <cell r="K7" t="str">
            <v>Marítimo costeiro</v>
          </cell>
          <cell r="U7" t="str">
            <v>litros</v>
          </cell>
          <cell r="W7" t="str">
            <v>Compostagem</v>
          </cell>
        </row>
        <row r="8">
          <cell r="G8" t="str">
            <v>Diesel B25</v>
          </cell>
          <cell r="I8" t="str">
            <v>Marítimo costeiro</v>
          </cell>
          <cell r="K8" t="str">
            <v>Barcaça</v>
          </cell>
          <cell r="U8" t="str">
            <v>Unidades</v>
          </cell>
          <cell r="W8" t="str">
            <v>Reutilização</v>
          </cell>
        </row>
        <row r="9">
          <cell r="G9" t="str">
            <v>Biodiesel B100</v>
          </cell>
          <cell r="I9" t="str">
            <v>Barcaça</v>
          </cell>
          <cell r="W9" t="str">
            <v>Outro</v>
          </cell>
        </row>
        <row r="10">
          <cell r="G10" t="str">
            <v>Gasolina</v>
          </cell>
        </row>
        <row r="11">
          <cell r="G11" t="str">
            <v>Gasolina E20</v>
          </cell>
        </row>
        <row r="12">
          <cell r="G12" t="str">
            <v>Gasolina E25</v>
          </cell>
        </row>
        <row r="13">
          <cell r="G13" t="str">
            <v>Etanol</v>
          </cell>
        </row>
        <row r="14">
          <cell r="G14" t="str">
            <v>GLP</v>
          </cell>
        </row>
        <row r="15">
          <cell r="G15" t="str">
            <v>GNV</v>
          </cell>
        </row>
        <row r="16">
          <cell r="G16" t="str">
            <v>Óleo combustível</v>
          </cell>
        </row>
        <row r="17">
          <cell r="G17" t="str">
            <v>Biomassa</v>
          </cell>
        </row>
        <row r="18">
          <cell r="G18" t="str">
            <v>Carvão mineral</v>
          </cell>
        </row>
        <row r="19">
          <cell r="G19" t="str">
            <v>Coque</v>
          </cell>
        </row>
        <row r="20">
          <cell r="G20" t="str">
            <v>Graxa</v>
          </cell>
        </row>
        <row r="21">
          <cell r="G21" t="str">
            <v>Óleo Hidráulico</v>
          </cell>
        </row>
        <row r="22">
          <cell r="G22" t="str">
            <v>Óleo Lubrificante</v>
          </cell>
        </row>
        <row r="23">
          <cell r="G23" t="str">
            <v>Propano</v>
          </cell>
        </row>
        <row r="24">
          <cell r="G24" t="str">
            <v>Outros*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Resumen"/>
      <sheetName val="DG"/>
      <sheetName val="CO"/>
      <sheetName val="IN"/>
      <sheetName val="SE"/>
      <sheetName val="CE"/>
      <sheetName val="CN"/>
      <sheetName val="Direcciones Of Actuales"/>
      <sheetName val="Of. Cerradas"/>
      <sheetName val="Asistentes Regiona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esumen"/>
      <sheetName val="DG"/>
      <sheetName val="CO"/>
      <sheetName val="IN"/>
      <sheetName val="SE"/>
      <sheetName val="CE"/>
      <sheetName val="CN"/>
      <sheetName val="Direcciones Of Actuales"/>
      <sheetName val="Of. Cerradas"/>
      <sheetName val="Asistentes Regiona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esumen"/>
      <sheetName val="DG"/>
      <sheetName val="CO"/>
      <sheetName val="IN"/>
      <sheetName val="SE"/>
      <sheetName val="CE"/>
      <sheetName val="CN"/>
      <sheetName val="Direcciones Of Actuales"/>
      <sheetName val="Of. Cerradas"/>
      <sheetName val="Asistentes Regiona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Resumen"/>
      <sheetName val="DG"/>
      <sheetName val="CO"/>
      <sheetName val="IN"/>
      <sheetName val="SE"/>
      <sheetName val="CE"/>
      <sheetName val="CN"/>
      <sheetName val="Direcciones Of Actuales"/>
      <sheetName val="Of. Cerradas"/>
      <sheetName val="Asistentes Regiona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esumen"/>
      <sheetName val="DG"/>
      <sheetName val="CO"/>
      <sheetName val="IN"/>
      <sheetName val="SE"/>
      <sheetName val="CE"/>
      <sheetName val="CN"/>
      <sheetName val="Direcciones Of Actuales"/>
      <sheetName val="Of. Cerradas"/>
      <sheetName val="Asistentes Regiona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
          <cell r="C3">
            <v>100</v>
          </cell>
        </row>
        <row r="4">
          <cell r="C4">
            <v>500</v>
          </cell>
        </row>
        <row r="8">
          <cell r="C8">
            <v>20</v>
          </cell>
        </row>
      </sheetData>
      <sheetData sheetId="1" refreshError="1"/>
      <sheetData sheetId="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
          <cell r="C3">
            <v>100</v>
          </cell>
        </row>
        <row r="4">
          <cell r="C4">
            <v>500</v>
          </cell>
        </row>
        <row r="8">
          <cell r="C8">
            <v>20</v>
          </cell>
        </row>
      </sheetData>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
          <cell r="C3">
            <v>100</v>
          </cell>
        </row>
        <row r="4">
          <cell r="C4">
            <v>500</v>
          </cell>
        </row>
        <row r="8">
          <cell r="C8">
            <v>20</v>
          </cell>
        </row>
      </sheetData>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
          <cell r="C3">
            <v>100</v>
          </cell>
        </row>
        <row r="4">
          <cell r="C4">
            <v>500</v>
          </cell>
        </row>
        <row r="8">
          <cell r="C8">
            <v>20</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ítica"/>
      <sheetName val="Introdução"/>
      <sheetName val="Quadro 1 - Caracterização "/>
      <sheetName val="Quadro 2.A Combustível Cont."/>
      <sheetName val="Quadro 2.B Combustivel Não Cont"/>
      <sheetName val="Quadro 3 - Aquisição Comb e Lub"/>
      <sheetName val="Quadro 4 - Transp. Diário "/>
      <sheetName val="Quadro 5 - Transporte Cargas"/>
      <sheetName val="Quadro 6 - Mobilização desmobil"/>
      <sheetName val="Quadro 7-Viagens Aéreas"/>
      <sheetName val="Quadro 8 - Refrigeração"/>
      <sheetName val="LISTAS DROP DOWN"/>
      <sheetName val="Quadro 9 - Corte e Solda"/>
      <sheetName val="Quadro 10- Energia Elétrica"/>
      <sheetName val="Quadro 11- Infra Elétrica"/>
      <sheetName val="Quadro 12- Energia Térmica Obra"/>
      <sheetName val="Quadro 14 - Explosivos"/>
      <sheetName val="Quadro 13 - Materiais"/>
      <sheetName val="Quadro 15 - Pessoal"/>
      <sheetName val="Quadro 16 - Alimentação"/>
      <sheetName val="Quadro 17-Resíduos Sólidos"/>
      <sheetName val="Quadro 18- Eflu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4" t="str">
            <v>CNO</v>
          </cell>
          <cell r="E4" t="str">
            <v>Litros</v>
          </cell>
          <cell r="G4" t="str">
            <v>Diesel</v>
          </cell>
          <cell r="I4" t="str">
            <v>Aéreo</v>
          </cell>
          <cell r="K4" t="str">
            <v>Ferroviário</v>
          </cell>
          <cell r="M4" t="str">
            <v>Kg</v>
          </cell>
          <cell r="Q4" t="str">
            <v>Kg</v>
          </cell>
          <cell r="S4" t="str">
            <v>Kg</v>
          </cell>
          <cell r="U4" t="str">
            <v>Kg</v>
          </cell>
          <cell r="W4" t="str">
            <v>Aterro</v>
          </cell>
          <cell r="Y4" t="str">
            <v>S</v>
          </cell>
        </row>
        <row r="5">
          <cell r="E5" t="str">
            <v>Kg</v>
          </cell>
          <cell r="G5" t="str">
            <v>Diesel B4</v>
          </cell>
          <cell r="I5" t="str">
            <v>Ferroviário</v>
          </cell>
          <cell r="K5" t="str">
            <v>Rodoviário</v>
          </cell>
          <cell r="M5" t="str">
            <v>ton</v>
          </cell>
          <cell r="Q5" t="str">
            <v>m3</v>
          </cell>
          <cell r="S5" t="str">
            <v>ton</v>
          </cell>
          <cell r="U5" t="str">
            <v>ton</v>
          </cell>
          <cell r="W5" t="str">
            <v>Reciclagem</v>
          </cell>
          <cell r="Y5" t="str">
            <v>N</v>
          </cell>
        </row>
        <row r="6">
          <cell r="E6" t="str">
            <v>m3</v>
          </cell>
          <cell r="G6" t="str">
            <v>Diesel B10</v>
          </cell>
          <cell r="I6" t="str">
            <v>Rodoviário</v>
          </cell>
          <cell r="K6" t="str">
            <v>Maritimo longo curso</v>
          </cell>
          <cell r="M6" t="str">
            <v>m3</v>
          </cell>
          <cell r="U6" t="str">
            <v>m3</v>
          </cell>
          <cell r="W6" t="str">
            <v>Incineração</v>
          </cell>
        </row>
        <row r="7">
          <cell r="E7" t="str">
            <v>ton</v>
          </cell>
          <cell r="G7" t="str">
            <v>Diesel B20</v>
          </cell>
          <cell r="I7" t="str">
            <v>Maritimo longo curso</v>
          </cell>
          <cell r="K7" t="str">
            <v>Marítimo costeiro</v>
          </cell>
          <cell r="U7" t="str">
            <v>litros</v>
          </cell>
          <cell r="W7" t="str">
            <v>Compostagem</v>
          </cell>
        </row>
        <row r="8">
          <cell r="G8" t="str">
            <v>Diesel B25</v>
          </cell>
          <cell r="I8" t="str">
            <v>Marítimo costeiro</v>
          </cell>
          <cell r="K8" t="str">
            <v>Barcaça</v>
          </cell>
          <cell r="U8" t="str">
            <v>Unidades</v>
          </cell>
          <cell r="W8" t="str">
            <v>Reutilização</v>
          </cell>
        </row>
        <row r="9">
          <cell r="G9" t="str">
            <v>Biodiesel B100</v>
          </cell>
          <cell r="I9" t="str">
            <v>Barcaça</v>
          </cell>
          <cell r="W9" t="str">
            <v>Outro</v>
          </cell>
        </row>
        <row r="10">
          <cell r="G10" t="str">
            <v>Gasolina</v>
          </cell>
        </row>
        <row r="11">
          <cell r="G11" t="str">
            <v>Gasolina E20</v>
          </cell>
        </row>
        <row r="12">
          <cell r="G12" t="str">
            <v>Gasolina E25</v>
          </cell>
        </row>
        <row r="13">
          <cell r="G13" t="str">
            <v>Etanol</v>
          </cell>
        </row>
        <row r="14">
          <cell r="G14" t="str">
            <v>GLP</v>
          </cell>
        </row>
        <row r="15">
          <cell r="G15" t="str">
            <v>GNV</v>
          </cell>
        </row>
        <row r="16">
          <cell r="G16" t="str">
            <v>Óleo combustível</v>
          </cell>
        </row>
        <row r="17">
          <cell r="G17" t="str">
            <v>Biomassa</v>
          </cell>
        </row>
        <row r="18">
          <cell r="G18" t="str">
            <v>Carvão mineral</v>
          </cell>
        </row>
        <row r="19">
          <cell r="G19" t="str">
            <v>Coque</v>
          </cell>
        </row>
        <row r="20">
          <cell r="G20" t="str">
            <v>Graxa</v>
          </cell>
        </row>
        <row r="21">
          <cell r="G21" t="str">
            <v>Óleo Hidráulico</v>
          </cell>
        </row>
        <row r="22">
          <cell r="G22" t="str">
            <v>Óleo Lubrificante</v>
          </cell>
        </row>
        <row r="23">
          <cell r="G23" t="str">
            <v>Propano</v>
          </cell>
        </row>
        <row r="24">
          <cell r="G24" t="str">
            <v>Outros*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irectorio"/>
      <sheetName val="Encuestas Eficiencia"/>
      <sheetName val="N° Colaboradores"/>
      <sheetName val="Elegidos"/>
      <sheetName val="Todo"/>
      <sheetName val="faltantes"/>
      <sheetName val="EnerElec-Prov"/>
      <sheetName val="EnerElec-Lima"/>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irectorio"/>
      <sheetName val="Encuestas Eficiencia"/>
      <sheetName val="N° Colaboradores"/>
      <sheetName val="Elegidos"/>
      <sheetName val="Todo"/>
      <sheetName val="faltantes"/>
      <sheetName val="EnerElec-Prov"/>
      <sheetName val="EnerElec-Lima"/>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rectorio"/>
      <sheetName val="Encuestas Eficiencia"/>
      <sheetName val="N° Colaboradores"/>
      <sheetName val="Elegidos"/>
      <sheetName val="Todo"/>
      <sheetName val="faltantes"/>
      <sheetName val="EnerElec-Prov"/>
      <sheetName val="EnerElec-Lima"/>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irectorio"/>
      <sheetName val="Encuestas Eficiencia"/>
      <sheetName val="N° Colaboradores"/>
      <sheetName val="Elegidos"/>
      <sheetName val="Todo"/>
      <sheetName val="faltantes"/>
      <sheetName val="EnerElec-Prov"/>
      <sheetName val="EnerElec-Lima"/>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pcc-nggip.iges.or.jp/public/2006gl/spanish/pdf/2_Volume2/V2_3_Ch3_Mobile_Combustion.pdf" TargetMode="External" /><Relationship Id="rId2" Type="http://schemas.openxmlformats.org/officeDocument/2006/relationships/hyperlink" Target="http://infocarbono.arquea.works/wp-content/uploads/2016/03/Gu%C3%ADa-MTC_.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petroperu.com.pe/portalweb/Main.asp?Seccion=62" TargetMode="External" /><Relationship Id="rId2" Type="http://schemas.openxmlformats.org/officeDocument/2006/relationships/drawing" Target="../drawings/drawing13.xml" /><Relationship Id="rId3"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repsol.com/pe_es/productos_y_servicios/productos/refino/" TargetMode="External" /><Relationship Id="rId2" Type="http://schemas.openxmlformats.org/officeDocument/2006/relationships/hyperlink" Target="http://www.bvindecopi.gob.pe/normas/321.005.pdf" TargetMode="External" /><Relationship Id="rId3" Type="http://schemas.openxmlformats.org/officeDocument/2006/relationships/hyperlink" Target="http://www.bvindecopi.gob.pe/normas/321.006.pdf" TargetMode="External" /><Relationship Id="rId4" Type="http://schemas.openxmlformats.org/officeDocument/2006/relationships/hyperlink" Target="http://www.aerodromolajuliana.es/pdf/avgas.pdf" TargetMode="External" /><Relationship Id="rId5" Type="http://schemas.openxmlformats.org/officeDocument/2006/relationships/hyperlink" Target="http://www.energypiagroup.com/pdf/ficha_tecnica_ifo_380.pdf" TargetMode="External" /><Relationship Id="rId6" Type="http://schemas.openxmlformats.org/officeDocument/2006/relationships/hyperlink" Target="http://www.repsol.com/pe_es/productos_y_servicios/productos/refino/" TargetMode="External" /><Relationship Id="rId7" Type="http://schemas.openxmlformats.org/officeDocument/2006/relationships/drawing" Target="../drawings/drawing14.xml" /><Relationship Id="rId8"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drawing" Target="../drawings/drawing26.xml" /><Relationship Id="rId4"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09"/>
  <sheetViews>
    <sheetView showGridLines="0" tabSelected="1" workbookViewId="0" topLeftCell="A70">
      <selection activeCell="H96" sqref="H96"/>
    </sheetView>
  </sheetViews>
  <sheetFormatPr defaultColWidth="11.421875" defaultRowHeight="12.75"/>
  <cols>
    <col min="1" max="1" width="1.8515625" style="0" customWidth="1"/>
    <col min="2" max="2" width="13.28125" style="0" customWidth="1"/>
    <col min="3" max="14" width="11.140625" style="0" customWidth="1"/>
    <col min="15" max="15" width="12.7109375" style="0" customWidth="1"/>
    <col min="16" max="17" width="11.140625" style="0" customWidth="1"/>
  </cols>
  <sheetData>
    <row r="1" ht="8.45" customHeight="1"/>
    <row r="2" spans="2:17" ht="21.75" customHeight="1">
      <c r="B2" s="1081" t="s">
        <v>978</v>
      </c>
      <c r="C2" s="1081"/>
      <c r="D2" s="1081"/>
      <c r="E2" s="1081"/>
      <c r="F2" s="1081"/>
      <c r="G2" s="1081"/>
      <c r="H2" s="1081"/>
      <c r="I2" s="1081"/>
      <c r="J2" s="1081"/>
      <c r="K2" s="1081"/>
      <c r="L2" s="1081"/>
      <c r="M2" s="1081"/>
      <c r="N2" s="1081"/>
      <c r="O2" s="1081"/>
      <c r="P2" s="1081"/>
      <c r="Q2" s="1081"/>
    </row>
    <row r="3" spans="2:17" ht="21.75" customHeight="1">
      <c r="B3" s="1081" t="s">
        <v>992</v>
      </c>
      <c r="C3" s="1081"/>
      <c r="D3" s="1081"/>
      <c r="E3" s="1081"/>
      <c r="F3" s="1081"/>
      <c r="G3" s="1081"/>
      <c r="H3" s="1081"/>
      <c r="I3" s="1081"/>
      <c r="J3" s="1081"/>
      <c r="K3" s="1081"/>
      <c r="L3" s="1081"/>
      <c r="M3" s="1081"/>
      <c r="N3" s="1081"/>
      <c r="O3" s="1081"/>
      <c r="P3" s="1081"/>
      <c r="Q3" s="1081"/>
    </row>
    <row r="4" spans="2:17" ht="21.75" customHeight="1">
      <c r="B4" s="1081" t="s">
        <v>993</v>
      </c>
      <c r="C4" s="1081"/>
      <c r="D4" s="1081"/>
      <c r="E4" s="1081"/>
      <c r="F4" s="1081"/>
      <c r="G4" s="1081"/>
      <c r="H4" s="1081"/>
      <c r="I4" s="1081"/>
      <c r="J4" s="1081"/>
      <c r="K4" s="1081"/>
      <c r="L4" s="1081"/>
      <c r="M4" s="1081"/>
      <c r="N4" s="1081"/>
      <c r="O4" s="1081"/>
      <c r="P4" s="1081"/>
      <c r="Q4" s="1081"/>
    </row>
    <row r="5" ht="15.75" customHeight="1">
      <c r="B5" s="69"/>
    </row>
    <row r="6" spans="2:17" ht="15.75">
      <c r="B6" s="1083" t="s">
        <v>169</v>
      </c>
      <c r="C6" s="1083"/>
      <c r="D6" s="1083"/>
      <c r="E6" s="1083"/>
      <c r="F6" s="1083"/>
      <c r="G6" s="1083"/>
      <c r="H6" s="1083"/>
      <c r="I6" s="1083"/>
      <c r="J6" s="1083"/>
      <c r="K6" s="1083"/>
      <c r="L6" s="1083"/>
      <c r="M6" s="1083"/>
      <c r="N6" s="1083"/>
      <c r="O6" s="1083"/>
      <c r="P6" s="1083"/>
      <c r="Q6" s="1083"/>
    </row>
    <row r="7" spans="2:12" s="70" customFormat="1" ht="6.6" customHeight="1">
      <c r="B7" s="71"/>
      <c r="C7" s="72"/>
      <c r="D7" s="72"/>
      <c r="E7" s="72"/>
      <c r="F7" s="72"/>
      <c r="G7" s="72"/>
      <c r="H7" s="72"/>
      <c r="I7" s="72"/>
      <c r="J7" s="72"/>
      <c r="K7" s="72"/>
      <c r="L7" s="72"/>
    </row>
    <row r="8" spans="2:17" s="101" customFormat="1" ht="12.75">
      <c r="B8" s="104" t="s">
        <v>170</v>
      </c>
      <c r="C8" s="142"/>
      <c r="D8" s="142"/>
      <c r="E8" s="142"/>
      <c r="F8" s="142"/>
      <c r="G8" s="142"/>
      <c r="H8" s="142"/>
      <c r="I8" s="142"/>
      <c r="J8" s="142"/>
      <c r="K8" s="142"/>
      <c r="L8" s="142"/>
      <c r="M8" s="143"/>
      <c r="N8" s="143"/>
      <c r="O8" s="143"/>
      <c r="P8" s="143"/>
      <c r="Q8" s="143"/>
    </row>
    <row r="9" spans="2:18" s="101" customFormat="1" ht="24.75" customHeight="1">
      <c r="B9" s="1086" t="s">
        <v>994</v>
      </c>
      <c r="C9" s="1086"/>
      <c r="D9" s="1086"/>
      <c r="E9" s="1086"/>
      <c r="F9" s="1086"/>
      <c r="G9" s="1086"/>
      <c r="H9" s="1086"/>
      <c r="I9" s="1086"/>
      <c r="J9" s="1086"/>
      <c r="K9" s="1086"/>
      <c r="L9" s="1086"/>
      <c r="M9" s="1086"/>
      <c r="N9" s="1086"/>
      <c r="O9" s="1086"/>
      <c r="P9" s="1086"/>
      <c r="Q9" s="789"/>
      <c r="R9" s="789"/>
    </row>
    <row r="10" spans="2:18" s="101" customFormat="1" ht="12.75">
      <c r="B10" s="789"/>
      <c r="C10" s="789"/>
      <c r="D10" s="789"/>
      <c r="E10" s="789"/>
      <c r="F10" s="789"/>
      <c r="G10" s="789"/>
      <c r="H10" s="789"/>
      <c r="I10" s="789"/>
      <c r="J10" s="789"/>
      <c r="K10" s="789"/>
      <c r="L10" s="789"/>
      <c r="M10" s="789"/>
      <c r="N10" s="789"/>
      <c r="O10" s="789"/>
      <c r="P10" s="789"/>
      <c r="Q10" s="789"/>
      <c r="R10" s="789"/>
    </row>
    <row r="11" spans="2:18" s="101" customFormat="1" ht="12.75">
      <c r="B11" s="713" t="s">
        <v>995</v>
      </c>
      <c r="C11" s="712"/>
      <c r="D11" s="712"/>
      <c r="E11" s="712"/>
      <c r="F11" s="712"/>
      <c r="G11" s="712"/>
      <c r="H11" s="712"/>
      <c r="I11" s="712"/>
      <c r="J11" s="712"/>
      <c r="K11" s="712"/>
      <c r="L11" s="712"/>
      <c r="M11" s="712"/>
      <c r="N11" s="712"/>
      <c r="O11" s="712"/>
      <c r="P11" s="712"/>
      <c r="Q11" s="712"/>
      <c r="R11" s="712"/>
    </row>
    <row r="12" spans="2:12" s="101" customFormat="1" ht="12.75">
      <c r="B12" s="101" t="s">
        <v>343</v>
      </c>
      <c r="E12" s="72"/>
      <c r="F12" s="72"/>
      <c r="G12" s="72"/>
      <c r="H12" s="72"/>
      <c r="I12" s="72"/>
      <c r="J12" s="72"/>
      <c r="K12" s="72"/>
      <c r="L12" s="72"/>
    </row>
    <row r="13" spans="2:12" s="101" customFormat="1" ht="12.75">
      <c r="B13" s="101" t="s">
        <v>344</v>
      </c>
      <c r="E13" s="72"/>
      <c r="F13" s="72"/>
      <c r="G13" s="72"/>
      <c r="H13" s="72"/>
      <c r="I13" s="72"/>
      <c r="J13" s="72"/>
      <c r="K13" s="72"/>
      <c r="L13" s="72"/>
    </row>
    <row r="14" spans="2:12" s="101" customFormat="1" ht="12.75">
      <c r="B14" s="101" t="s">
        <v>345</v>
      </c>
      <c r="E14" s="72"/>
      <c r="F14" s="72"/>
      <c r="G14" s="72"/>
      <c r="H14" s="72"/>
      <c r="I14" s="72"/>
      <c r="J14" s="72"/>
      <c r="K14" s="72"/>
      <c r="L14" s="72"/>
    </row>
    <row r="15" spans="2:12" s="101" customFormat="1" ht="12.75">
      <c r="B15" s="101" t="s">
        <v>346</v>
      </c>
      <c r="E15" s="72"/>
      <c r="F15" s="72"/>
      <c r="G15" s="72"/>
      <c r="H15" s="72"/>
      <c r="I15" s="72"/>
      <c r="J15" s="72"/>
      <c r="K15" s="72"/>
      <c r="L15" s="72"/>
    </row>
    <row r="16" spans="2:12" s="101" customFormat="1" ht="12.75">
      <c r="B16" s="101" t="s">
        <v>562</v>
      </c>
      <c r="E16" s="72"/>
      <c r="F16" s="72"/>
      <c r="G16" s="72"/>
      <c r="H16" s="72"/>
      <c r="I16" s="72"/>
      <c r="J16" s="72"/>
      <c r="K16" s="72"/>
      <c r="L16" s="72"/>
    </row>
    <row r="17" s="106" customFormat="1" ht="12">
      <c r="B17" s="790"/>
    </row>
    <row r="18" spans="2:17" s="103" customFormat="1" ht="12.75">
      <c r="B18" s="144" t="s">
        <v>171</v>
      </c>
      <c r="C18" s="145"/>
      <c r="D18" s="141"/>
      <c r="E18" s="141"/>
      <c r="F18" s="141"/>
      <c r="G18" s="141"/>
      <c r="H18" s="141"/>
      <c r="I18" s="141"/>
      <c r="J18" s="141"/>
      <c r="K18" s="141"/>
      <c r="L18" s="141"/>
      <c r="M18" s="141"/>
      <c r="N18" s="141"/>
      <c r="O18" s="141"/>
      <c r="P18" s="141"/>
      <c r="Q18" s="141"/>
    </row>
    <row r="19" s="103" customFormat="1" ht="12.75">
      <c r="B19" s="102"/>
    </row>
    <row r="20" s="103" customFormat="1" ht="12.75">
      <c r="B20" s="1073" t="s">
        <v>985</v>
      </c>
    </row>
    <row r="21" s="103" customFormat="1" ht="12.75">
      <c r="B21" s="1073" t="s">
        <v>986</v>
      </c>
    </row>
    <row r="22" s="103" customFormat="1" ht="12.75">
      <c r="B22" s="165"/>
    </row>
    <row r="23" s="103" customFormat="1" ht="12.75"/>
    <row r="24" spans="4:15" s="103" customFormat="1" ht="12.75">
      <c r="D24" s="417" t="s">
        <v>182</v>
      </c>
      <c r="E24" s="415"/>
      <c r="F24" s="415"/>
      <c r="G24" s="415"/>
      <c r="H24" s="415"/>
      <c r="I24" s="415"/>
      <c r="J24" s="415"/>
      <c r="K24" s="415"/>
      <c r="L24" s="415"/>
      <c r="M24" s="415"/>
      <c r="N24" s="415"/>
      <c r="O24" s="415"/>
    </row>
    <row r="25" spans="4:15" s="103" customFormat="1" ht="12.75">
      <c r="D25" s="1084" t="s">
        <v>183</v>
      </c>
      <c r="E25" s="1084"/>
      <c r="F25" s="1084"/>
      <c r="G25" s="1084"/>
      <c r="H25" s="1084"/>
      <c r="I25" s="1084"/>
      <c r="J25" s="1084"/>
      <c r="K25" s="1084"/>
      <c r="L25" s="1084"/>
      <c r="M25" s="1084"/>
      <c r="N25" s="1084"/>
      <c r="O25" s="1084"/>
    </row>
    <row r="26" spans="4:15" s="103" customFormat="1" ht="12.75">
      <c r="D26" s="415"/>
      <c r="E26" s="415"/>
      <c r="F26" s="415"/>
      <c r="G26" s="415"/>
      <c r="H26" s="415"/>
      <c r="I26" s="415"/>
      <c r="J26" s="415"/>
      <c r="K26" s="415"/>
      <c r="L26" s="415"/>
      <c r="M26" s="415"/>
      <c r="N26" s="415"/>
      <c r="O26" s="415"/>
    </row>
    <row r="27" spans="4:15" s="103" customFormat="1" ht="12.75">
      <c r="D27" s="415"/>
      <c r="E27" s="415"/>
      <c r="F27" s="415"/>
      <c r="G27" s="415"/>
      <c r="H27" s="415"/>
      <c r="I27" s="415"/>
      <c r="J27" s="415"/>
      <c r="K27" s="415"/>
      <c r="L27" s="415"/>
      <c r="M27" s="415"/>
      <c r="N27" s="415"/>
      <c r="O27" s="415"/>
    </row>
    <row r="28" spans="4:15" s="103" customFormat="1" ht="8.45" customHeight="1">
      <c r="D28" s="415"/>
      <c r="E28" s="415"/>
      <c r="F28" s="415"/>
      <c r="G28" s="415"/>
      <c r="H28" s="415"/>
      <c r="I28" s="415"/>
      <c r="J28" s="415"/>
      <c r="K28" s="415"/>
      <c r="L28" s="415"/>
      <c r="M28" s="415"/>
      <c r="N28" s="415"/>
      <c r="O28" s="415"/>
    </row>
    <row r="29" spans="4:15" s="103" customFormat="1" ht="12.75">
      <c r="D29" s="415"/>
      <c r="E29" s="415"/>
      <c r="F29" s="416" t="s">
        <v>918</v>
      </c>
      <c r="G29" s="415"/>
      <c r="H29" s="415"/>
      <c r="I29" s="415"/>
      <c r="J29" s="415"/>
      <c r="K29" s="415"/>
      <c r="L29" s="415"/>
      <c r="M29" s="415"/>
      <c r="N29" s="415"/>
      <c r="O29" s="415"/>
    </row>
    <row r="30" spans="4:15" s="103" customFormat="1" ht="12.75">
      <c r="D30" s="415"/>
      <c r="E30" s="415"/>
      <c r="F30" s="415"/>
      <c r="G30" s="415"/>
      <c r="H30" s="415"/>
      <c r="I30" s="415"/>
      <c r="J30" s="415"/>
      <c r="K30" s="415"/>
      <c r="L30" s="415"/>
      <c r="M30" s="415"/>
      <c r="N30" s="415"/>
      <c r="O30" s="415"/>
    </row>
    <row r="31" spans="4:15" s="103" customFormat="1" ht="12.75">
      <c r="D31" s="1084" t="s">
        <v>184</v>
      </c>
      <c r="E31" s="1084"/>
      <c r="F31" s="1084"/>
      <c r="G31" s="1084"/>
      <c r="H31" s="1084"/>
      <c r="I31" s="1084"/>
      <c r="J31" s="1084"/>
      <c r="K31" s="1084"/>
      <c r="L31" s="1084"/>
      <c r="M31" s="1084"/>
      <c r="N31" s="1084"/>
      <c r="O31" s="1084"/>
    </row>
    <row r="32" spans="4:15" s="103" customFormat="1" ht="12.75">
      <c r="D32" s="415"/>
      <c r="E32" s="415"/>
      <c r="F32" s="415"/>
      <c r="G32" s="415"/>
      <c r="H32" s="415"/>
      <c r="I32" s="415"/>
      <c r="J32" s="415"/>
      <c r="K32" s="415"/>
      <c r="L32" s="415"/>
      <c r="M32" s="415"/>
      <c r="N32" s="415"/>
      <c r="O32" s="415"/>
    </row>
    <row r="33" spans="4:15" s="103" customFormat="1" ht="26.45" customHeight="1">
      <c r="D33" s="1085" t="s">
        <v>257</v>
      </c>
      <c r="E33" s="1085"/>
      <c r="F33" s="1085"/>
      <c r="G33" s="1085"/>
      <c r="H33" s="1085"/>
      <c r="I33" s="1085"/>
      <c r="J33" s="1085"/>
      <c r="K33" s="1085"/>
      <c r="L33" s="1085"/>
      <c r="M33" s="1085"/>
      <c r="N33" s="1085"/>
      <c r="O33" s="1085"/>
    </row>
    <row r="34" s="106" customFormat="1" ht="12"/>
    <row r="35" spans="2:17" s="103" customFormat="1" ht="12.75">
      <c r="B35" s="144" t="s">
        <v>172</v>
      </c>
      <c r="C35" s="141"/>
      <c r="D35" s="141"/>
      <c r="E35" s="141"/>
      <c r="F35" s="141"/>
      <c r="G35" s="141"/>
      <c r="H35" s="141"/>
      <c r="I35" s="141"/>
      <c r="J35" s="141"/>
      <c r="K35" s="141"/>
      <c r="L35" s="141"/>
      <c r="M35" s="141"/>
      <c r="N35" s="141"/>
      <c r="O35" s="141"/>
      <c r="P35" s="141"/>
      <c r="Q35" s="141"/>
    </row>
    <row r="36" s="103" customFormat="1" ht="12.75">
      <c r="B36" s="102"/>
    </row>
    <row r="37" spans="2:9" s="103" customFormat="1" ht="12.75">
      <c r="B37" s="421" t="s">
        <v>563</v>
      </c>
      <c r="C37" s="1082" t="s">
        <v>564</v>
      </c>
      <c r="D37" s="1082"/>
      <c r="E37" s="1082"/>
      <c r="F37" s="1082"/>
      <c r="G37" s="1082"/>
      <c r="H37" s="1082"/>
      <c r="I37" s="434"/>
    </row>
    <row r="38" spans="2:9" s="103" customFormat="1" ht="12.75">
      <c r="B38" s="422"/>
      <c r="C38" s="423" t="s">
        <v>271</v>
      </c>
      <c r="D38" s="424"/>
      <c r="E38" s="424"/>
      <c r="F38" s="424"/>
      <c r="G38" s="424"/>
      <c r="H38" s="425"/>
      <c r="I38" s="137"/>
    </row>
    <row r="39" spans="2:9" s="103" customFormat="1" ht="12.75">
      <c r="B39" s="426"/>
      <c r="C39" s="419" t="s">
        <v>173</v>
      </c>
      <c r="D39" s="137"/>
      <c r="E39" s="137"/>
      <c r="F39" s="137"/>
      <c r="G39" s="137"/>
      <c r="H39" s="427"/>
      <c r="I39" s="137"/>
    </row>
    <row r="40" spans="2:9" s="103" customFormat="1" ht="12.75">
      <c r="B40" s="428"/>
      <c r="C40" s="420" t="s">
        <v>358</v>
      </c>
      <c r="D40" s="137"/>
      <c r="E40" s="137"/>
      <c r="F40" s="137"/>
      <c r="G40" s="138"/>
      <c r="H40" s="427"/>
      <c r="I40" s="137"/>
    </row>
    <row r="41" spans="2:9" s="103" customFormat="1" ht="12.75">
      <c r="B41" s="429"/>
      <c r="C41" s="419" t="s">
        <v>367</v>
      </c>
      <c r="D41" s="137"/>
      <c r="E41" s="137"/>
      <c r="F41" s="137"/>
      <c r="G41" s="137"/>
      <c r="H41" s="427"/>
      <c r="I41" s="137"/>
    </row>
    <row r="42" spans="2:9" s="103" customFormat="1" ht="12.75">
      <c r="B42" s="430"/>
      <c r="C42" s="420" t="s">
        <v>370</v>
      </c>
      <c r="D42" s="137"/>
      <c r="E42" s="137"/>
      <c r="F42" s="137"/>
      <c r="G42" s="137"/>
      <c r="H42" s="427"/>
      <c r="I42" s="137"/>
    </row>
    <row r="43" spans="2:9" s="103" customFormat="1" ht="12.75">
      <c r="B43" s="431"/>
      <c r="C43" s="791" t="s">
        <v>919</v>
      </c>
      <c r="D43" s="432"/>
      <c r="E43" s="432"/>
      <c r="F43" s="432"/>
      <c r="G43" s="432"/>
      <c r="H43" s="433"/>
      <c r="I43" s="137"/>
    </row>
    <row r="44" s="82" customFormat="1" ht="12"/>
    <row r="45" s="82" customFormat="1" ht="12.75">
      <c r="G45" s="418" t="s">
        <v>371</v>
      </c>
    </row>
    <row r="65" spans="11:17" s="137" customFormat="1" ht="12.75" customHeight="1">
      <c r="K65" s="140"/>
      <c r="L65" s="140"/>
      <c r="M65" s="140"/>
      <c r="N65" s="140"/>
      <c r="O65" s="140"/>
      <c r="P65" s="140"/>
      <c r="Q65" s="140"/>
    </row>
    <row r="66" spans="11:17" s="137" customFormat="1" ht="12.75" customHeight="1">
      <c r="K66" s="140"/>
      <c r="L66" s="140"/>
      <c r="M66" s="140"/>
      <c r="N66" s="140"/>
      <c r="O66" s="140"/>
      <c r="P66" s="140"/>
      <c r="Q66" s="140"/>
    </row>
    <row r="67" spans="11:17" s="137" customFormat="1" ht="12.75" customHeight="1">
      <c r="K67" s="140"/>
      <c r="L67" s="140"/>
      <c r="M67" s="140"/>
      <c r="N67" s="140"/>
      <c r="O67" s="140"/>
      <c r="P67" s="140"/>
      <c r="Q67" s="140"/>
    </row>
    <row r="68" spans="11:17" s="137" customFormat="1" ht="12.75" customHeight="1">
      <c r="K68" s="140"/>
      <c r="L68" s="140"/>
      <c r="M68" s="140"/>
      <c r="N68" s="140"/>
      <c r="O68" s="140"/>
      <c r="P68" s="140"/>
      <c r="Q68" s="140"/>
    </row>
    <row r="69" spans="2:17" s="137" customFormat="1" ht="12.75" customHeight="1">
      <c r="B69" s="1074" t="s">
        <v>988</v>
      </c>
      <c r="C69"/>
      <c r="D69"/>
      <c r="E69"/>
      <c r="F69"/>
      <c r="G69"/>
      <c r="H69"/>
      <c r="I69"/>
      <c r="J69"/>
      <c r="K69" s="140"/>
      <c r="L69" s="140"/>
      <c r="M69" s="140"/>
      <c r="N69" s="140"/>
      <c r="O69" s="140"/>
      <c r="P69" s="140"/>
      <c r="Q69" s="140"/>
    </row>
    <row r="70" spans="2:17" s="137" customFormat="1" ht="12.75" customHeight="1">
      <c r="B70" s="1080" t="s">
        <v>989</v>
      </c>
      <c r="C70" s="1080"/>
      <c r="D70" s="1080"/>
      <c r="E70" s="1080"/>
      <c r="F70" s="1080"/>
      <c r="G70" s="1080"/>
      <c r="H70" s="1080"/>
      <c r="I70" s="1080"/>
      <c r="J70" s="1080"/>
      <c r="K70" s="140"/>
      <c r="L70" s="140"/>
      <c r="M70" s="140"/>
      <c r="N70" s="140"/>
      <c r="O70" s="140"/>
      <c r="P70" s="140"/>
      <c r="Q70" s="140"/>
    </row>
    <row r="71" spans="2:17" s="137" customFormat="1" ht="12.75" customHeight="1">
      <c r="B71" s="1075" t="s">
        <v>990</v>
      </c>
      <c r="C71"/>
      <c r="D71"/>
      <c r="E71"/>
      <c r="F71"/>
      <c r="G71"/>
      <c r="H71"/>
      <c r="I71"/>
      <c r="J71"/>
      <c r="K71" s="140"/>
      <c r="L71" s="140"/>
      <c r="M71" s="140"/>
      <c r="N71" s="140"/>
      <c r="O71" s="140"/>
      <c r="P71" s="140"/>
      <c r="Q71" s="140"/>
    </row>
    <row r="72" spans="2:17" s="137" customFormat="1" ht="12.75" customHeight="1">
      <c r="B72" s="1075"/>
      <c r="C72"/>
      <c r="D72"/>
      <c r="E72"/>
      <c r="F72"/>
      <c r="G72"/>
      <c r="H72"/>
      <c r="I72"/>
      <c r="J72"/>
      <c r="K72" s="140"/>
      <c r="L72" s="140"/>
      <c r="M72" s="140"/>
      <c r="N72" s="140"/>
      <c r="O72" s="140"/>
      <c r="P72" s="140"/>
      <c r="Q72" s="140"/>
    </row>
    <row r="73" spans="2:17" s="137" customFormat="1" ht="12.75" customHeight="1">
      <c r="B73" s="139"/>
      <c r="C73" s="140"/>
      <c r="D73" s="140"/>
      <c r="E73" s="140"/>
      <c r="F73" s="140"/>
      <c r="G73" s="140"/>
      <c r="H73" s="140"/>
      <c r="I73" s="140"/>
      <c r="J73" s="140"/>
      <c r="K73" s="140"/>
      <c r="L73" s="140"/>
      <c r="M73" s="140"/>
      <c r="N73" s="140"/>
      <c r="O73" s="140"/>
      <c r="P73" s="140"/>
      <c r="Q73" s="140"/>
    </row>
    <row r="74" spans="2:17" s="103" customFormat="1" ht="12.75" customHeight="1">
      <c r="B74" s="144" t="s">
        <v>174</v>
      </c>
      <c r="C74" s="144"/>
      <c r="D74" s="144"/>
      <c r="E74" s="144"/>
      <c r="F74" s="144"/>
      <c r="G74" s="144"/>
      <c r="H74" s="144"/>
      <c r="I74" s="144"/>
      <c r="J74" s="144"/>
      <c r="K74" s="144"/>
      <c r="L74" s="144"/>
      <c r="M74" s="144"/>
      <c r="N74" s="144"/>
      <c r="O74" s="144"/>
      <c r="P74" s="144"/>
      <c r="Q74" s="105"/>
    </row>
    <row r="75" spans="2:17" s="103" customFormat="1" ht="12.75" customHeight="1">
      <c r="B75" s="71"/>
      <c r="C75" s="72"/>
      <c r="D75" s="105"/>
      <c r="E75" s="105"/>
      <c r="F75" s="105"/>
      <c r="G75" s="105"/>
      <c r="H75" s="105"/>
      <c r="I75" s="105"/>
      <c r="J75" s="105"/>
      <c r="K75" s="105"/>
      <c r="L75" s="105"/>
      <c r="M75" s="105"/>
      <c r="N75" s="105"/>
      <c r="O75" s="105"/>
      <c r="P75" s="105"/>
      <c r="Q75" s="105"/>
    </row>
    <row r="76" spans="2:17" s="103" customFormat="1" ht="12.75" customHeight="1">
      <c r="B76" s="717" t="s">
        <v>175</v>
      </c>
      <c r="C76" s="436" t="s">
        <v>176</v>
      </c>
      <c r="D76" s="105"/>
      <c r="E76" s="105"/>
      <c r="F76" s="105"/>
      <c r="G76" s="105"/>
      <c r="H76" s="105"/>
      <c r="I76" s="105"/>
      <c r="J76" s="105"/>
      <c r="K76" s="105"/>
      <c r="L76" s="105"/>
      <c r="M76" s="105"/>
      <c r="N76" s="105"/>
      <c r="O76" s="105"/>
      <c r="P76" s="105"/>
      <c r="Q76" s="105"/>
    </row>
    <row r="77" spans="2:17" s="103" customFormat="1" ht="12.75" customHeight="1">
      <c r="B77" s="717" t="s">
        <v>177</v>
      </c>
      <c r="C77" s="601" t="s">
        <v>178</v>
      </c>
      <c r="D77" s="105"/>
      <c r="E77" s="105"/>
      <c r="F77" s="105"/>
      <c r="G77" s="105"/>
      <c r="H77" s="105"/>
      <c r="I77" s="105"/>
      <c r="J77" s="105"/>
      <c r="K77" s="105"/>
      <c r="L77" s="105"/>
      <c r="M77" s="105"/>
      <c r="N77" s="105"/>
      <c r="O77" s="105"/>
      <c r="P77" s="105"/>
      <c r="Q77" s="105"/>
    </row>
    <row r="78" spans="2:17" s="103" customFormat="1" ht="12.75" customHeight="1">
      <c r="B78" s="717" t="s">
        <v>109</v>
      </c>
      <c r="C78" s="601" t="s">
        <v>179</v>
      </c>
      <c r="D78" s="105"/>
      <c r="E78" s="105"/>
      <c r="F78" s="105"/>
      <c r="G78" s="105"/>
      <c r="H78" s="105"/>
      <c r="I78" s="105"/>
      <c r="J78" s="105"/>
      <c r="K78" s="105"/>
      <c r="L78" s="105"/>
      <c r="M78" s="105"/>
      <c r="N78" s="105"/>
      <c r="O78" s="105"/>
      <c r="P78" s="105"/>
      <c r="Q78" s="105"/>
    </row>
    <row r="79" spans="2:17" s="103" customFormat="1" ht="12.75" customHeight="1">
      <c r="B79" s="717" t="s">
        <v>180</v>
      </c>
      <c r="C79" s="601" t="s">
        <v>181</v>
      </c>
      <c r="D79" s="105"/>
      <c r="E79" s="105"/>
      <c r="F79" s="105"/>
      <c r="G79" s="105"/>
      <c r="H79" s="105"/>
      <c r="I79" s="105"/>
      <c r="J79" s="105"/>
      <c r="K79" s="105"/>
      <c r="L79" s="105"/>
      <c r="M79" s="105"/>
      <c r="N79" s="105"/>
      <c r="O79" s="105"/>
      <c r="P79" s="105"/>
      <c r="Q79" s="105"/>
    </row>
    <row r="80" spans="2:3" s="103" customFormat="1" ht="12.75">
      <c r="B80" s="717" t="s">
        <v>168</v>
      </c>
      <c r="C80" s="436" t="s">
        <v>203</v>
      </c>
    </row>
    <row r="81" spans="2:4" s="103" customFormat="1" ht="13.5">
      <c r="B81" s="717" t="s">
        <v>244</v>
      </c>
      <c r="C81" s="436" t="s">
        <v>205</v>
      </c>
      <c r="D81" s="72"/>
    </row>
    <row r="82" spans="2:4" s="103" customFormat="1" ht="12.75">
      <c r="B82" s="717" t="s">
        <v>206</v>
      </c>
      <c r="C82" s="436" t="s">
        <v>207</v>
      </c>
      <c r="D82" s="72"/>
    </row>
    <row r="83" spans="2:4" s="103" customFormat="1" ht="12.75">
      <c r="B83" s="717" t="s">
        <v>57</v>
      </c>
      <c r="C83" s="436" t="s">
        <v>208</v>
      </c>
      <c r="D83" s="72"/>
    </row>
    <row r="84" spans="2:4" s="103" customFormat="1" ht="12.75">
      <c r="B84" s="717" t="s">
        <v>108</v>
      </c>
      <c r="C84" s="436" t="s">
        <v>342</v>
      </c>
      <c r="D84" s="72"/>
    </row>
    <row r="85" spans="2:3" s="103" customFormat="1" ht="12.75">
      <c r="B85" s="717" t="s">
        <v>94</v>
      </c>
      <c r="C85" s="436" t="s">
        <v>240</v>
      </c>
    </row>
    <row r="86" spans="2:3" s="103" customFormat="1" ht="13.5">
      <c r="B86" s="717" t="s">
        <v>901</v>
      </c>
      <c r="C86" s="436" t="s">
        <v>239</v>
      </c>
    </row>
    <row r="87" spans="2:3" s="103" customFormat="1" ht="12.75">
      <c r="B87" s="717" t="s">
        <v>238</v>
      </c>
      <c r="C87" s="436" t="s">
        <v>341</v>
      </c>
    </row>
    <row r="88" spans="2:3" s="103" customFormat="1" ht="12.75">
      <c r="B88" s="717" t="s">
        <v>246</v>
      </c>
      <c r="C88" s="436" t="s">
        <v>247</v>
      </c>
    </row>
    <row r="89" spans="2:3" ht="12.75">
      <c r="B89" s="717" t="s">
        <v>276</v>
      </c>
      <c r="C89" s="436" t="s">
        <v>316</v>
      </c>
    </row>
    <row r="90" spans="2:3" ht="12.75">
      <c r="B90" s="717" t="s">
        <v>277</v>
      </c>
      <c r="C90" s="436" t="s">
        <v>776</v>
      </c>
    </row>
    <row r="91" spans="2:3" ht="12.75">
      <c r="B91" s="717" t="s">
        <v>314</v>
      </c>
      <c r="C91" s="436" t="s">
        <v>315</v>
      </c>
    </row>
    <row r="92" spans="2:3" ht="12.75">
      <c r="B92" s="717" t="s">
        <v>324</v>
      </c>
      <c r="C92" s="436" t="s">
        <v>325</v>
      </c>
    </row>
    <row r="93" spans="2:3" ht="13.5">
      <c r="B93" s="717" t="s">
        <v>334</v>
      </c>
      <c r="C93" s="436" t="s">
        <v>337</v>
      </c>
    </row>
    <row r="94" spans="2:3" ht="13.5">
      <c r="B94" s="717" t="s">
        <v>335</v>
      </c>
      <c r="C94" s="436" t="s">
        <v>338</v>
      </c>
    </row>
    <row r="95" spans="2:3" ht="13.5">
      <c r="B95" s="717" t="s">
        <v>336</v>
      </c>
      <c r="C95" s="436" t="s">
        <v>339</v>
      </c>
    </row>
    <row r="96" spans="2:3" ht="13.5">
      <c r="B96" s="717" t="s">
        <v>902</v>
      </c>
      <c r="C96" s="436" t="s">
        <v>340</v>
      </c>
    </row>
    <row r="97" spans="2:3" ht="12.75">
      <c r="B97" s="717" t="s">
        <v>362</v>
      </c>
      <c r="C97" s="436" t="s">
        <v>363</v>
      </c>
    </row>
    <row r="98" spans="2:3" ht="12.75">
      <c r="B98" s="717" t="s">
        <v>364</v>
      </c>
      <c r="C98" s="436" t="s">
        <v>365</v>
      </c>
    </row>
    <row r="99" spans="2:3" ht="12.75">
      <c r="B99" s="717" t="s">
        <v>777</v>
      </c>
      <c r="C99" s="436" t="s">
        <v>778</v>
      </c>
    </row>
    <row r="100" spans="2:3" ht="12.75">
      <c r="B100" s="717" t="s">
        <v>779</v>
      </c>
      <c r="C100" s="436" t="s">
        <v>780</v>
      </c>
    </row>
    <row r="101" spans="2:3" ht="12.75">
      <c r="B101" s="717" t="s">
        <v>781</v>
      </c>
      <c r="C101" s="436" t="s">
        <v>782</v>
      </c>
    </row>
    <row r="102" spans="2:3" ht="12.75">
      <c r="B102" s="717" t="s">
        <v>276</v>
      </c>
      <c r="C102" s="436" t="s">
        <v>783</v>
      </c>
    </row>
    <row r="103" spans="2:3" ht="12.75">
      <c r="B103" s="717" t="s">
        <v>784</v>
      </c>
      <c r="C103" s="436" t="s">
        <v>785</v>
      </c>
    </row>
    <row r="104" spans="2:3" ht="12.75">
      <c r="B104" s="717" t="s">
        <v>786</v>
      </c>
      <c r="C104" s="436" t="s">
        <v>787</v>
      </c>
    </row>
    <row r="105" spans="2:3" ht="12.75">
      <c r="B105" s="717" t="s">
        <v>801</v>
      </c>
      <c r="C105" s="436" t="s">
        <v>788</v>
      </c>
    </row>
    <row r="106" spans="2:3" ht="12.75">
      <c r="B106" s="717" t="s">
        <v>888</v>
      </c>
      <c r="C106" s="436" t="s">
        <v>889</v>
      </c>
    </row>
    <row r="107" spans="2:3" ht="12.75">
      <c r="B107" s="717" t="s">
        <v>753</v>
      </c>
      <c r="C107" s="436" t="s">
        <v>895</v>
      </c>
    </row>
    <row r="108" spans="2:3" ht="12.75">
      <c r="B108" s="717" t="s">
        <v>622</v>
      </c>
      <c r="C108" s="436" t="s">
        <v>896</v>
      </c>
    </row>
    <row r="109" spans="2:3" ht="12.75">
      <c r="B109" s="435"/>
      <c r="C109" s="436"/>
    </row>
  </sheetData>
  <mergeCells count="10">
    <mergeCell ref="B70:J70"/>
    <mergeCell ref="B4:Q4"/>
    <mergeCell ref="C37:H37"/>
    <mergeCell ref="B2:Q2"/>
    <mergeCell ref="B3:Q3"/>
    <mergeCell ref="B6:Q6"/>
    <mergeCell ref="D31:O31"/>
    <mergeCell ref="D33:O33"/>
    <mergeCell ref="D25:O25"/>
    <mergeCell ref="B9:P9"/>
  </mergeCells>
  <hyperlinks>
    <hyperlink ref="B20" r:id="rId1" display="http://www.ipcc-nggip.iges.or.jp/public/2006gl/spanish/pdf/2_Volume2/V2_3_Ch3_Mobile_Combustion.pdf"/>
    <hyperlink ref="B21" r:id="rId2" display="http://infocarbono.arquea.works/wp-content/uploads/2016/03/Gu%C3%ADa-MTC_.pdf"/>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5B6"/>
  </sheetPr>
  <dimension ref="B2:J26"/>
  <sheetViews>
    <sheetView showGridLines="0" zoomScale="90" zoomScaleNormal="90" workbookViewId="0" topLeftCell="A1">
      <selection activeCell="D19" sqref="D19"/>
    </sheetView>
  </sheetViews>
  <sheetFormatPr defaultColWidth="11.57421875" defaultRowHeight="12.75"/>
  <cols>
    <col min="1" max="1" width="3.421875" style="191" customWidth="1"/>
    <col min="2" max="2" width="33.57421875" style="191" customWidth="1"/>
    <col min="3" max="3" width="21.8515625" style="191" bestFit="1" customWidth="1"/>
    <col min="4" max="4" width="12.421875" style="191" bestFit="1" customWidth="1"/>
    <col min="5" max="5" width="22.28125" style="191" bestFit="1" customWidth="1"/>
    <col min="6" max="16384" width="11.57421875" style="191" customWidth="1"/>
  </cols>
  <sheetData>
    <row r="2" s="411" customFormat="1" ht="15">
      <c r="B2" s="410" t="s">
        <v>673</v>
      </c>
    </row>
    <row r="3" ht="12.75">
      <c r="F3" s="232" t="s">
        <v>361</v>
      </c>
    </row>
    <row r="5" spans="5:10" ht="12.75">
      <c r="E5" s="193"/>
      <c r="F5" s="192"/>
      <c r="J5" s="192"/>
    </row>
    <row r="6" spans="2:5" ht="12.75">
      <c r="B6" s="856"/>
      <c r="C6" s="856"/>
      <c r="D6" s="856"/>
      <c r="E6" s="856"/>
    </row>
    <row r="7" spans="2:5" ht="36">
      <c r="B7" s="857" t="s">
        <v>502</v>
      </c>
      <c r="C7" s="857" t="s">
        <v>957</v>
      </c>
      <c r="D7" s="858" t="s">
        <v>958</v>
      </c>
      <c r="E7" s="856"/>
    </row>
    <row r="8" spans="2:5" ht="12.75">
      <c r="B8" s="447" t="s">
        <v>951</v>
      </c>
      <c r="C8" s="856"/>
      <c r="D8" s="856"/>
      <c r="E8" s="856"/>
    </row>
    <row r="9" spans="2:5" ht="12" customHeight="1">
      <c r="B9" s="447" t="s">
        <v>496</v>
      </c>
      <c r="C9" s="863" t="str">
        <f>IF('infoBase 1A3c'!C67=0,"0",'infoBase 1A3c'!C67)</f>
        <v>0</v>
      </c>
      <c r="D9" s="863" t="str">
        <f>IF('infoBase 1A3c'!D67=0,"0",'infoBase 1A3c'!D67)</f>
        <v>0</v>
      </c>
      <c r="E9" s="856"/>
    </row>
    <row r="10" spans="2:5" ht="12.75">
      <c r="B10" s="447" t="s">
        <v>952</v>
      </c>
      <c r="C10" s="860"/>
      <c r="D10" s="860"/>
      <c r="E10" s="856"/>
    </row>
    <row r="11" spans="2:5" ht="12.75">
      <c r="B11" s="447" t="s">
        <v>496</v>
      </c>
      <c r="C11" s="863">
        <f>IF('infoBase 1A3c'!C69=0,'infoBase 1A3c'!C27*'infoBase 1A3c'!$C$95,'infoBase 1A3c'!C69)</f>
        <v>0</v>
      </c>
      <c r="D11" s="863">
        <f>IF('infoBase 1A3c'!D69=0,'infoBase 1A3c'!D27*'infoBase 1A3c'!$C$95,'infoBase 1A3c'!D69)</f>
        <v>0</v>
      </c>
      <c r="E11" s="856"/>
    </row>
    <row r="12" spans="2:4" ht="12.75">
      <c r="B12" s="448" t="s">
        <v>953</v>
      </c>
      <c r="C12" s="860"/>
      <c r="D12" s="860"/>
    </row>
    <row r="13" spans="2:4" ht="12.75">
      <c r="B13" s="447" t="s">
        <v>496</v>
      </c>
      <c r="C13" s="863" t="str">
        <f>IF('infoBase 1A3c'!C71=0,"0",'infoBase 1A3c'!C71)</f>
        <v>0</v>
      </c>
      <c r="D13" s="863" t="str">
        <f>IF('infoBase 1A3c'!D71=0,"0",'infoBase 1A3c'!D71)</f>
        <v>0</v>
      </c>
    </row>
    <row r="14" spans="2:4" ht="12.75">
      <c r="B14" s="447" t="s">
        <v>954</v>
      </c>
      <c r="C14" s="860"/>
      <c r="D14" s="860"/>
    </row>
    <row r="15" spans="2:4" ht="12.75">
      <c r="B15" s="447" t="s">
        <v>496</v>
      </c>
      <c r="C15" s="863" t="str">
        <f>IF('infoBase 1A3c'!C73=0,"0",'infoBase 1A3c'!C73)</f>
        <v>0</v>
      </c>
      <c r="D15" s="863" t="str">
        <f>IF('infoBase 1A3c'!D73=0,"0",'infoBase 1A3c'!D73)</f>
        <v>0</v>
      </c>
    </row>
    <row r="16" spans="2:4" ht="12.75">
      <c r="B16" s="447" t="s">
        <v>955</v>
      </c>
      <c r="C16" s="860"/>
      <c r="D16" s="860"/>
    </row>
    <row r="17" spans="2:4" ht="12.75">
      <c r="B17" s="447" t="s">
        <v>496</v>
      </c>
      <c r="C17" s="863">
        <f>IF('infoBase 1A3c'!C75=0,'infoBase 1A3c'!C42*'infoBase 1A3c'!$D$95,'infoBase 1A3c'!C75)</f>
        <v>0</v>
      </c>
      <c r="D17" s="863">
        <f>IF('infoBase 1A3c'!D75=0,'infoBase 1A3c'!D42*'infoBase 1A3c'!$D$95,'infoBase 1A3c'!D75)</f>
        <v>0</v>
      </c>
    </row>
    <row r="18" spans="2:4" ht="12.75">
      <c r="B18" s="448" t="s">
        <v>503</v>
      </c>
      <c r="C18" s="860"/>
      <c r="D18" s="860"/>
    </row>
    <row r="19" spans="2:4" ht="12.75">
      <c r="B19" s="447" t="s">
        <v>496</v>
      </c>
      <c r="C19" s="863" t="str">
        <f>IF('infoBase 1A3c'!C77=0,"0",'infoBase 1A3c'!C77)</f>
        <v>0</v>
      </c>
      <c r="D19" s="863" t="str">
        <f>IF('infoBase 1A3c'!D77=0,"0",'infoBase 1A3c'!D77)</f>
        <v>0</v>
      </c>
    </row>
    <row r="20" spans="2:4" ht="12.75">
      <c r="B20" s="859"/>
      <c r="D20" s="856"/>
    </row>
    <row r="21" spans="2:4" ht="12.75">
      <c r="B21" s="862" t="s">
        <v>960</v>
      </c>
      <c r="C21" s="861">
        <f>SUM(C9:C9,C11:C11,C13:C13,C15:C15,C17:C17,C19:C19)</f>
        <v>0</v>
      </c>
      <c r="D21" s="861">
        <f>SUM(D9:D9,D11:D11,D13:D13,D15:D15,D17:D17,D19:D19)</f>
        <v>0</v>
      </c>
    </row>
    <row r="22" ht="12.75">
      <c r="D22" s="856"/>
    </row>
    <row r="23" ht="12.75">
      <c r="D23" s="856"/>
    </row>
    <row r="24" ht="12.75">
      <c r="D24" s="856"/>
    </row>
    <row r="25" ht="12.75">
      <c r="D25" s="856"/>
    </row>
    <row r="26" ht="12.75">
      <c r="D26" s="856"/>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5B6"/>
  </sheetPr>
  <dimension ref="B2:K61"/>
  <sheetViews>
    <sheetView showGridLines="0" zoomScale="90" zoomScaleNormal="90" workbookViewId="0" topLeftCell="A31"/>
  </sheetViews>
  <sheetFormatPr defaultColWidth="11.57421875" defaultRowHeight="12.75"/>
  <cols>
    <col min="1" max="1" width="3.7109375" style="203" customWidth="1"/>
    <col min="2" max="2" width="21.28125" style="203" customWidth="1"/>
    <col min="3" max="3" width="14.421875" style="203" customWidth="1"/>
    <col min="4" max="4" width="13.28125" style="203" customWidth="1"/>
    <col min="5" max="5" width="13.7109375" style="203" bestFit="1" customWidth="1"/>
    <col min="6" max="6" width="15.140625" style="203" customWidth="1"/>
    <col min="7" max="16384" width="11.57421875" style="203" customWidth="1"/>
  </cols>
  <sheetData>
    <row r="2" s="249" customFormat="1" ht="15">
      <c r="B2" s="247" t="s">
        <v>674</v>
      </c>
    </row>
    <row r="3" s="191" customFormat="1" ht="12.75">
      <c r="J3" s="232" t="s">
        <v>361</v>
      </c>
    </row>
    <row r="4" spans="2:10" s="191" customFormat="1" ht="12.75">
      <c r="B4" s="252" t="s">
        <v>626</v>
      </c>
      <c r="J4" s="232"/>
    </row>
    <row r="5" spans="2:8" s="191" customFormat="1" ht="36">
      <c r="B5" s="250" t="s">
        <v>529</v>
      </c>
      <c r="C5" s="250" t="s">
        <v>538</v>
      </c>
      <c r="D5" s="250" t="s">
        <v>818</v>
      </c>
      <c r="E5" s="250" t="s">
        <v>85</v>
      </c>
      <c r="F5" s="250" t="s">
        <v>537</v>
      </c>
      <c r="G5" s="250" t="s">
        <v>964</v>
      </c>
      <c r="H5" s="250" t="s">
        <v>539</v>
      </c>
    </row>
    <row r="6" spans="2:11" s="191" customFormat="1" ht="12.75">
      <c r="B6" s="194" t="s">
        <v>530</v>
      </c>
      <c r="C6" s="873">
        <f>'infoBase 1A3d'!C54</f>
        <v>122</v>
      </c>
      <c r="D6" s="873">
        <f>'infoBase 1A3d'!D54</f>
        <v>18103</v>
      </c>
      <c r="E6" s="623" t="s">
        <v>540</v>
      </c>
      <c r="F6" s="874">
        <f>C6/$C$11</f>
        <v>0.28841607565011823</v>
      </c>
      <c r="G6" s="1250">
        <f>'infoBase 1A3d'!C30</f>
        <v>0</v>
      </c>
      <c r="H6" s="878">
        <f>(F6*$G$6)*D6</f>
        <v>0</v>
      </c>
      <c r="K6" s="192"/>
    </row>
    <row r="7" spans="2:8" s="191" customFormat="1" ht="12.75">
      <c r="B7" s="194" t="s">
        <v>531</v>
      </c>
      <c r="C7" s="873">
        <f>'infoBase 1A3d'!C55</f>
        <v>71</v>
      </c>
      <c r="D7" s="873">
        <f>'infoBase 1A3d'!D55</f>
        <v>50091</v>
      </c>
      <c r="E7" s="623" t="s">
        <v>540</v>
      </c>
      <c r="F7" s="874">
        <f>C7/$C$11</f>
        <v>0.16784869976359337</v>
      </c>
      <c r="G7" s="1250"/>
      <c r="H7" s="878">
        <f>(F7*$G$6)*D7</f>
        <v>0</v>
      </c>
    </row>
    <row r="8" spans="2:8" s="191" customFormat="1" ht="12.75">
      <c r="B8" s="194" t="s">
        <v>532</v>
      </c>
      <c r="C8" s="873">
        <f>'infoBase 1A3d'!C56</f>
        <v>65</v>
      </c>
      <c r="D8" s="873">
        <f>'infoBase 1A3d'!D56</f>
        <v>4059</v>
      </c>
      <c r="E8" s="875" t="s">
        <v>99</v>
      </c>
      <c r="F8" s="874">
        <f>C8/$C$11</f>
        <v>0.1536643026004728</v>
      </c>
      <c r="G8" s="1250"/>
      <c r="H8" s="878">
        <f>(F8*$G$6)*D8</f>
        <v>0</v>
      </c>
    </row>
    <row r="9" spans="2:8" ht="12.75">
      <c r="B9" s="194" t="s">
        <v>533</v>
      </c>
      <c r="C9" s="873">
        <f>'infoBase 1A3d'!C57</f>
        <v>1</v>
      </c>
      <c r="D9" s="873">
        <f>'infoBase 1A3d'!D57</f>
        <v>0</v>
      </c>
      <c r="E9" s="623"/>
      <c r="F9" s="874">
        <f>C9/$C$11</f>
        <v>0.002364066193853428</v>
      </c>
      <c r="G9" s="1250"/>
      <c r="H9" s="878">
        <f>(F9*$G$6)*D9</f>
        <v>0</v>
      </c>
    </row>
    <row r="10" spans="2:8" ht="12.75">
      <c r="B10" s="194" t="s">
        <v>534</v>
      </c>
      <c r="C10" s="873">
        <f>'infoBase 1A3d'!C58</f>
        <v>164</v>
      </c>
      <c r="D10" s="873">
        <f>'infoBase 1A3d'!D58</f>
        <v>27583</v>
      </c>
      <c r="E10" s="623" t="s">
        <v>540</v>
      </c>
      <c r="F10" s="874">
        <f>C10/$C$11</f>
        <v>0.3877068557919622</v>
      </c>
      <c r="G10" s="1250"/>
      <c r="H10" s="878">
        <f>(F10*$G$6)*D10</f>
        <v>0</v>
      </c>
    </row>
    <row r="11" spans="2:8" ht="12.75">
      <c r="B11" s="204"/>
      <c r="C11" s="474">
        <f>SUM(C6:C10)</f>
        <v>423</v>
      </c>
      <c r="D11" s="205"/>
      <c r="E11" s="205"/>
      <c r="F11" s="324">
        <f>SUM(F6:F10)</f>
        <v>1</v>
      </c>
      <c r="G11" s="205"/>
      <c r="H11" s="325">
        <f>SUM(H6:H10)</f>
        <v>0</v>
      </c>
    </row>
    <row r="12" ht="12.75">
      <c r="B12" s="320" t="s">
        <v>627</v>
      </c>
    </row>
    <row r="13" spans="2:3" ht="24">
      <c r="B13" s="250" t="s">
        <v>85</v>
      </c>
      <c r="C13" s="250" t="s">
        <v>539</v>
      </c>
    </row>
    <row r="14" spans="2:3" ht="12.75">
      <c r="B14" s="623" t="s">
        <v>540</v>
      </c>
      <c r="C14" s="872">
        <f>SUMIF($E$6:$E$10,B14,$H$6:$H$10)</f>
        <v>0</v>
      </c>
    </row>
    <row r="15" spans="2:3" ht="12.75">
      <c r="B15" s="875" t="s">
        <v>99</v>
      </c>
      <c r="C15" s="872">
        <f>SUMIF($E$6:$E$10,B15,$H$6:$H$10)</f>
        <v>0</v>
      </c>
    </row>
    <row r="17" s="249" customFormat="1" ht="15">
      <c r="B17" s="247" t="s">
        <v>675</v>
      </c>
    </row>
    <row r="19" spans="2:9" ht="12.75">
      <c r="B19" s="252" t="s">
        <v>772</v>
      </c>
      <c r="C19" s="191"/>
      <c r="D19" s="191"/>
      <c r="E19" s="191"/>
      <c r="F19" s="191"/>
      <c r="G19" s="191"/>
      <c r="H19" s="191"/>
      <c r="I19" s="252" t="s">
        <v>773</v>
      </c>
    </row>
    <row r="20" spans="2:9" ht="12.75">
      <c r="B20" s="449" t="s">
        <v>824</v>
      </c>
      <c r="C20" s="1222" t="s">
        <v>774</v>
      </c>
      <c r="D20" s="1222"/>
      <c r="E20" s="1222"/>
      <c r="F20" s="1222"/>
      <c r="G20" s="1222"/>
      <c r="H20" s="191"/>
      <c r="I20" s="252"/>
    </row>
    <row r="21" spans="2:10" ht="24">
      <c r="B21" s="250" t="s">
        <v>658</v>
      </c>
      <c r="C21" s="398" t="s">
        <v>582</v>
      </c>
      <c r="D21" s="398" t="s">
        <v>752</v>
      </c>
      <c r="E21" s="398" t="s">
        <v>105</v>
      </c>
      <c r="F21" s="398" t="s">
        <v>753</v>
      </c>
      <c r="G21" s="398" t="s">
        <v>754</v>
      </c>
      <c r="I21" s="250" t="s">
        <v>766</v>
      </c>
      <c r="J21" s="398" t="s">
        <v>775</v>
      </c>
    </row>
    <row r="22" spans="2:10" ht="12.75">
      <c r="B22" s="866" t="str">
        <f>'infoBase 1A3d'!B74</f>
        <v>Carga General</v>
      </c>
      <c r="C22" s="867">
        <f>'infoBase 1A3d'!C74/'Prop. y Fact. conversion'!$F$74*10^3</f>
        <v>0</v>
      </c>
      <c r="D22" s="867">
        <f>'infoBase 1A3d'!D74/'Prop. y Fact. conversion'!$F$71*10^3</f>
        <v>0</v>
      </c>
      <c r="E22" s="867">
        <f>'infoBase 1A3d'!E74/'Prop. y Fact. conversion'!$F$60*10^3</f>
        <v>0</v>
      </c>
      <c r="F22" s="867">
        <f>'infoBase 1A3d'!F74/'Prop. y Fact. conversion'!$F$72*10^3</f>
        <v>0</v>
      </c>
      <c r="G22" s="867">
        <f>'infoBase 1A3d'!G74/'Prop. y Fact. conversion'!$F$61*10^3</f>
        <v>0</v>
      </c>
      <c r="I22" s="598" t="s">
        <v>767</v>
      </c>
      <c r="J22" s="600">
        <f>'infoBase 1A3d'!K74/'Prop. y Fact. conversion'!$F$60*10^3</f>
        <v>0</v>
      </c>
    </row>
    <row r="23" spans="2:10" ht="12.75">
      <c r="B23" s="866" t="str">
        <f>'infoBase 1A3d'!B75</f>
        <v>TANQUEROS</v>
      </c>
      <c r="C23" s="867">
        <f>'infoBase 1A3d'!C75/'Prop. y Fact. conversion'!$F$74*10^3</f>
        <v>0</v>
      </c>
      <c r="D23" s="867">
        <f>'infoBase 1A3d'!D75/'Prop. y Fact. conversion'!$F$71*10^3</f>
        <v>0</v>
      </c>
      <c r="E23" s="867">
        <f>'infoBase 1A3d'!E75/'Prop. y Fact. conversion'!$F$60*10^3</f>
        <v>0</v>
      </c>
      <c r="F23" s="867">
        <f>'infoBase 1A3d'!F75/'Prop. y Fact. conversion'!$F$72*10^3</f>
        <v>0</v>
      </c>
      <c r="G23" s="867">
        <f>'infoBase 1A3d'!G75/'Prop. y Fact. conversion'!$F$61*10^3</f>
        <v>0</v>
      </c>
      <c r="I23" s="598" t="s">
        <v>768</v>
      </c>
      <c r="J23" s="600">
        <f>'infoBase 1A3d'!K75/'Prop. y Fact. conversion'!$F$60*10^3</f>
        <v>0</v>
      </c>
    </row>
    <row r="24" spans="2:10" ht="12.75">
      <c r="B24" s="866" t="str">
        <f>'infoBase 1A3d'!B76</f>
        <v>GRANELEROS</v>
      </c>
      <c r="C24" s="867">
        <f>'infoBase 1A3d'!C76/'Prop. y Fact. conversion'!$F$74*10^3</f>
        <v>0</v>
      </c>
      <c r="D24" s="867">
        <f>'infoBase 1A3d'!D76/'Prop. y Fact. conversion'!$F$71*10^3</f>
        <v>0</v>
      </c>
      <c r="E24" s="867">
        <f>'infoBase 1A3d'!E76/'Prop. y Fact. conversion'!$F$60*10^3</f>
        <v>0</v>
      </c>
      <c r="F24" s="867">
        <f>'infoBase 1A3d'!F76/'Prop. y Fact. conversion'!$F$72*10^3</f>
        <v>0</v>
      </c>
      <c r="G24" s="867">
        <f>'infoBase 1A3d'!G76/'Prop. y Fact. conversion'!$F$61*10^3</f>
        <v>0</v>
      </c>
      <c r="I24" s="598" t="s">
        <v>769</v>
      </c>
      <c r="J24" s="600">
        <f>'infoBase 1A3d'!K76/'Prop. y Fact. conversion'!$F$60*10^3</f>
        <v>0</v>
      </c>
    </row>
    <row r="25" spans="2:10" ht="12.75">
      <c r="B25" s="866" t="str">
        <f>'infoBase 1A3d'!B78</f>
        <v>RO-RO</v>
      </c>
      <c r="C25" s="867">
        <f>'infoBase 1A3d'!C78/'Prop. y Fact. conversion'!$F$74*10^3</f>
        <v>0</v>
      </c>
      <c r="D25" s="867">
        <f>'infoBase 1A3d'!D78/'Prop. y Fact. conversion'!$F$71*10^3</f>
        <v>0</v>
      </c>
      <c r="E25" s="867">
        <f>'infoBase 1A3d'!E78/'Prop. y Fact. conversion'!$F$60*10^3</f>
        <v>0</v>
      </c>
      <c r="F25" s="867">
        <f>'infoBase 1A3d'!F78/'Prop. y Fact. conversion'!$F$72*10^3</f>
        <v>0</v>
      </c>
      <c r="G25" s="867">
        <f>'infoBase 1A3d'!G78/'Prop. y Fact. conversion'!$F$61*10^3</f>
        <v>0</v>
      </c>
      <c r="I25" s="598" t="s">
        <v>590</v>
      </c>
      <c r="J25" s="600">
        <f>'infoBase 1A3d'!K77/'Prop. y Fact. conversion'!$F$60*10^3</f>
        <v>0</v>
      </c>
    </row>
    <row r="26" spans="2:10" ht="12.75">
      <c r="B26" s="866" t="str">
        <f>'infoBase 1A3d'!B79</f>
        <v>PASAJEROS</v>
      </c>
      <c r="C26" s="867">
        <f>'infoBase 1A3d'!C79/'Prop. y Fact. conversion'!$F$74*10^3</f>
        <v>0</v>
      </c>
      <c r="D26" s="867">
        <f>'infoBase 1A3d'!D79/'Prop. y Fact. conversion'!$F$71*10^3</f>
        <v>0</v>
      </c>
      <c r="E26" s="867">
        <f>'infoBase 1A3d'!E79/'Prop. y Fact. conversion'!$F$60*10^3</f>
        <v>0</v>
      </c>
      <c r="F26" s="867">
        <f>'infoBase 1A3d'!F79/'Prop. y Fact. conversion'!$F$72*10^3</f>
        <v>0</v>
      </c>
      <c r="G26" s="867">
        <f>'infoBase 1A3d'!G79/'Prop. y Fact. conversion'!$F$61*10^3</f>
        <v>0</v>
      </c>
      <c r="I26" s="599" t="s">
        <v>770</v>
      </c>
      <c r="J26" s="600">
        <f>'infoBase 1A3d'!K78/'Prop. y Fact. conversion'!$F$60*10^3</f>
        <v>0</v>
      </c>
    </row>
    <row r="27" spans="2:10" ht="12.75">
      <c r="B27" s="866" t="str">
        <f>'infoBase 1A3d'!B80</f>
        <v>PORTACONTENEDORES</v>
      </c>
      <c r="C27" s="867">
        <f>'infoBase 1A3d'!C80/'Prop. y Fact. conversion'!$F$74*10^3</f>
        <v>0</v>
      </c>
      <c r="D27" s="867">
        <f>'infoBase 1A3d'!D80/'Prop. y Fact. conversion'!$F$71*10^3</f>
        <v>0</v>
      </c>
      <c r="E27" s="867">
        <f>'infoBase 1A3d'!E80/'Prop. y Fact. conversion'!$F$60*10^3</f>
        <v>0</v>
      </c>
      <c r="F27" s="867">
        <f>'infoBase 1A3d'!F80/'Prop. y Fact. conversion'!$F$72*10^3</f>
        <v>0</v>
      </c>
      <c r="G27" s="867">
        <f>'infoBase 1A3d'!G80/'Prop. y Fact. conversion'!$F$61*10^3</f>
        <v>0</v>
      </c>
      <c r="I27" s="854" t="s">
        <v>50</v>
      </c>
      <c r="J27" s="855">
        <f>SUM(J22:J26)</f>
        <v>0</v>
      </c>
    </row>
    <row r="28" spans="2:7" ht="12.75">
      <c r="B28" s="866" t="str">
        <f>'infoBase 1A3d'!B81</f>
        <v>FRIGORIFICO</v>
      </c>
      <c r="C28" s="867">
        <f>'infoBase 1A3d'!C81/'Prop. y Fact. conversion'!$F$74*10^3</f>
        <v>0</v>
      </c>
      <c r="D28" s="867">
        <f>'infoBase 1A3d'!D81/'Prop. y Fact. conversion'!$F$71*10^3</f>
        <v>0</v>
      </c>
      <c r="E28" s="867">
        <f>'infoBase 1A3d'!E81/'Prop. y Fact. conversion'!$F$60*10^3</f>
        <v>0</v>
      </c>
      <c r="F28" s="867">
        <f>'infoBase 1A3d'!F81/'Prop. y Fact. conversion'!$F$72*10^3</f>
        <v>0</v>
      </c>
      <c r="G28" s="867">
        <f>'infoBase 1A3d'!G81/'Prop. y Fact. conversion'!$F$61*10^3</f>
        <v>0</v>
      </c>
    </row>
    <row r="29" spans="2:7" ht="12.75">
      <c r="B29" s="866" t="str">
        <f>'infoBase 1A3d'!B82</f>
        <v>DEPORTIVO</v>
      </c>
      <c r="C29" s="867">
        <f>'infoBase 1A3d'!C82/'Prop. y Fact. conversion'!$F$74*10^3</f>
        <v>0</v>
      </c>
      <c r="D29" s="867">
        <f>'infoBase 1A3d'!D82/'Prop. y Fact. conversion'!$F$71*10^3</f>
        <v>0</v>
      </c>
      <c r="E29" s="867">
        <f>'infoBase 1A3d'!E82/'Prop. y Fact. conversion'!$F$60*10^3</f>
        <v>0</v>
      </c>
      <c r="F29" s="867">
        <f>'infoBase 1A3d'!F82/'Prop. y Fact. conversion'!$F$72*10^3</f>
        <v>0</v>
      </c>
      <c r="G29" s="867">
        <f>'infoBase 1A3d'!G82/'Prop. y Fact. conversion'!$F$61*10^3</f>
        <v>0</v>
      </c>
    </row>
    <row r="30" spans="2:7" ht="12.75">
      <c r="B30" s="866" t="str">
        <f>'infoBase 1A3d'!B83</f>
        <v>REMOLCADOR</v>
      </c>
      <c r="C30" s="867">
        <f>'infoBase 1A3d'!C83/'Prop. y Fact. conversion'!$F$74*10^3</f>
        <v>0</v>
      </c>
      <c r="D30" s="867">
        <f>'infoBase 1A3d'!D83/'Prop. y Fact. conversion'!$F$71*10^3</f>
        <v>0</v>
      </c>
      <c r="E30" s="867">
        <f>'infoBase 1A3d'!E83/'Prop. y Fact. conversion'!$F$60*10^3</f>
        <v>0</v>
      </c>
      <c r="F30" s="867">
        <f>'infoBase 1A3d'!F83/'Prop. y Fact. conversion'!$F$72*10^3</f>
        <v>0</v>
      </c>
      <c r="G30" s="867">
        <f>'infoBase 1A3d'!G83/'Prop. y Fact. conversion'!$F$61*10^3</f>
        <v>0</v>
      </c>
    </row>
    <row r="31" spans="2:7" ht="12.75">
      <c r="B31" s="866" t="str">
        <f>'infoBase 1A3d'!B84</f>
        <v>CIENTIFICO</v>
      </c>
      <c r="C31" s="867">
        <f>'infoBase 1A3d'!C84/'Prop. y Fact. conversion'!$F$74*10^3</f>
        <v>0</v>
      </c>
      <c r="D31" s="867">
        <f>'infoBase 1A3d'!D84/'Prop. y Fact. conversion'!$F$71*10^3</f>
        <v>0</v>
      </c>
      <c r="E31" s="867">
        <f>'infoBase 1A3d'!E84/'Prop. y Fact. conversion'!$F$60*10^3</f>
        <v>0</v>
      </c>
      <c r="F31" s="867">
        <f>'infoBase 1A3d'!F84/'Prop. y Fact. conversion'!$F$72*10^3</f>
        <v>0</v>
      </c>
      <c r="G31" s="867">
        <f>'infoBase 1A3d'!G84/'Prop. y Fact. conversion'!$F$61*10^3</f>
        <v>0</v>
      </c>
    </row>
    <row r="32" spans="2:7" ht="12.75">
      <c r="B32" s="866" t="str">
        <f>'infoBase 1A3d'!B85</f>
        <v>OTROS</v>
      </c>
      <c r="C32" s="867">
        <f>'infoBase 1A3d'!C85/'Prop. y Fact. conversion'!$F$74*10^3</f>
        <v>0</v>
      </c>
      <c r="D32" s="867">
        <f>'infoBase 1A3d'!D85/'Prop. y Fact. conversion'!$F$71*10^3</f>
        <v>0</v>
      </c>
      <c r="E32" s="867">
        <f>'infoBase 1A3d'!E85/'Prop. y Fact. conversion'!$F$60*10^3</f>
        <v>0</v>
      </c>
      <c r="F32" s="867">
        <f>'infoBase 1A3d'!F85/'Prop. y Fact. conversion'!$F$72*10^3</f>
        <v>0</v>
      </c>
      <c r="G32" s="867">
        <f>'infoBase 1A3d'!G85/'Prop. y Fact. conversion'!$F$61*10^3</f>
        <v>0</v>
      </c>
    </row>
    <row r="33" spans="2:7" ht="12.75">
      <c r="B33" s="868" t="s">
        <v>50</v>
      </c>
      <c r="C33" s="869">
        <f>SUM(C22:C32)</f>
        <v>0</v>
      </c>
      <c r="D33" s="869">
        <f>SUM(D22:D32)</f>
        <v>0</v>
      </c>
      <c r="E33" s="869">
        <f>SUM(E22:E32)</f>
        <v>0</v>
      </c>
      <c r="F33" s="869">
        <f>SUM(F22:F32)</f>
        <v>0</v>
      </c>
      <c r="G33" s="869">
        <f>SUM(G22:G32)</f>
        <v>0</v>
      </c>
    </row>
    <row r="35" spans="2:7" ht="12.75">
      <c r="B35" s="252" t="s">
        <v>772</v>
      </c>
      <c r="C35" s="191"/>
      <c r="D35" s="191"/>
      <c r="E35" s="191"/>
      <c r="F35" s="191"/>
      <c r="G35" s="191"/>
    </row>
    <row r="36" spans="2:9" ht="12.75">
      <c r="B36" s="449" t="s">
        <v>825</v>
      </c>
      <c r="C36" s="1222" t="s">
        <v>774</v>
      </c>
      <c r="D36" s="1222"/>
      <c r="E36" s="1222"/>
      <c r="F36" s="1222"/>
      <c r="G36" s="1222"/>
      <c r="H36" s="191"/>
      <c r="I36" s="252"/>
    </row>
    <row r="37" spans="2:9" ht="24">
      <c r="B37" s="250" t="s">
        <v>658</v>
      </c>
      <c r="C37" s="398" t="s">
        <v>582</v>
      </c>
      <c r="D37" s="398" t="s">
        <v>752</v>
      </c>
      <c r="E37" s="398" t="s">
        <v>105</v>
      </c>
      <c r="F37" s="398" t="s">
        <v>753</v>
      </c>
      <c r="G37" s="398" t="s">
        <v>754</v>
      </c>
      <c r="H37" s="191"/>
      <c r="I37" s="252"/>
    </row>
    <row r="38" spans="2:7" ht="12.75">
      <c r="B38" s="866" t="str">
        <f>'infoBase 1A3d'!B91</f>
        <v>Carga General</v>
      </c>
      <c r="C38" s="867">
        <f>'infoBase 1A3d'!C91/'Prop. y Fact. conversion'!$F$74*10^3</f>
        <v>0</v>
      </c>
      <c r="D38" s="867">
        <f>'infoBase 1A3d'!D91/'Prop. y Fact. conversion'!$F$71*10^3</f>
        <v>0</v>
      </c>
      <c r="E38" s="867">
        <f>'infoBase 1A3d'!E91/'Prop. y Fact. conversion'!$F$60*10^3</f>
        <v>0</v>
      </c>
      <c r="F38" s="867">
        <f>'infoBase 1A3d'!F91/'Prop. y Fact. conversion'!$F$72*10^3</f>
        <v>0</v>
      </c>
      <c r="G38" s="867">
        <f>'infoBase 1A3d'!G91/'Prop. y Fact. conversion'!$F$61*10^3</f>
        <v>0</v>
      </c>
    </row>
    <row r="39" spans="2:7" ht="12.75">
      <c r="B39" s="866" t="str">
        <f>'infoBase 1A3d'!B92</f>
        <v>TANQUEROS</v>
      </c>
      <c r="C39" s="867">
        <f>'infoBase 1A3d'!C92/'Prop. y Fact. conversion'!$F$74*10^3</f>
        <v>0</v>
      </c>
      <c r="D39" s="867">
        <f>'infoBase 1A3d'!D92/'Prop. y Fact. conversion'!$F$71*10^3</f>
        <v>0</v>
      </c>
      <c r="E39" s="867">
        <f>'infoBase 1A3d'!E92/'Prop. y Fact. conversion'!$F$60*10^3</f>
        <v>0</v>
      </c>
      <c r="F39" s="867">
        <f>'infoBase 1A3d'!F92/'Prop. y Fact. conversion'!$F$72*10^3</f>
        <v>0</v>
      </c>
      <c r="G39" s="867">
        <f>'infoBase 1A3d'!G92/'Prop. y Fact. conversion'!$F$61*10^3</f>
        <v>0</v>
      </c>
    </row>
    <row r="40" spans="2:7" ht="12.75">
      <c r="B40" s="866" t="str">
        <f>'infoBase 1A3d'!B93</f>
        <v>GRANELEROS</v>
      </c>
      <c r="C40" s="867">
        <f>'infoBase 1A3d'!C93/'Prop. y Fact. conversion'!$F$74*10^3</f>
        <v>0</v>
      </c>
      <c r="D40" s="867">
        <f>'infoBase 1A3d'!D93/'Prop. y Fact. conversion'!$F$71*10^3</f>
        <v>0</v>
      </c>
      <c r="E40" s="867">
        <f>'infoBase 1A3d'!E93/'Prop. y Fact. conversion'!$F$60*10^3</f>
        <v>0</v>
      </c>
      <c r="F40" s="867">
        <f>'infoBase 1A3d'!F93/'Prop. y Fact. conversion'!$F$72*10^3</f>
        <v>0</v>
      </c>
      <c r="G40" s="867">
        <f>'infoBase 1A3d'!G93/'Prop. y Fact. conversion'!$F$61*10^3</f>
        <v>0</v>
      </c>
    </row>
    <row r="41" spans="2:7" ht="12.75">
      <c r="B41" s="866" t="str">
        <f>'infoBase 1A3d'!B95</f>
        <v>RO-RO</v>
      </c>
      <c r="C41" s="867">
        <f>'infoBase 1A3d'!C95/'Prop. y Fact. conversion'!$F$74*10^3</f>
        <v>0</v>
      </c>
      <c r="D41" s="867">
        <f>'infoBase 1A3d'!D95/'Prop. y Fact. conversion'!$F$71*10^3</f>
        <v>0</v>
      </c>
      <c r="E41" s="867">
        <f>'infoBase 1A3d'!E95/'Prop. y Fact. conversion'!$F$60*10^3</f>
        <v>0</v>
      </c>
      <c r="F41" s="867">
        <f>'infoBase 1A3d'!F95/'Prop. y Fact. conversion'!$F$72*10^3</f>
        <v>0</v>
      </c>
      <c r="G41" s="867">
        <f>'infoBase 1A3d'!G95/'Prop. y Fact. conversion'!$F$61*10^3</f>
        <v>0</v>
      </c>
    </row>
    <row r="42" spans="2:7" ht="12.75">
      <c r="B42" s="866" t="str">
        <f>'infoBase 1A3d'!B96</f>
        <v>PASAJEROS</v>
      </c>
      <c r="C42" s="867">
        <f>'infoBase 1A3d'!C96/'Prop. y Fact. conversion'!$F$74*10^3</f>
        <v>0</v>
      </c>
      <c r="D42" s="867">
        <f>'infoBase 1A3d'!D96/'Prop. y Fact. conversion'!$F$71*10^3</f>
        <v>0</v>
      </c>
      <c r="E42" s="867">
        <f>'infoBase 1A3d'!E96/'Prop. y Fact. conversion'!$F$60*10^3</f>
        <v>0</v>
      </c>
      <c r="F42" s="867">
        <f>'infoBase 1A3d'!F96/'Prop. y Fact. conversion'!$F$72*10^3</f>
        <v>0</v>
      </c>
      <c r="G42" s="867">
        <f>'infoBase 1A3d'!G96/'Prop. y Fact. conversion'!$F$61*10^3</f>
        <v>0</v>
      </c>
    </row>
    <row r="43" spans="2:7" ht="12.75">
      <c r="B43" s="866" t="str">
        <f>'infoBase 1A3d'!B97</f>
        <v>PORTACONTENEDORES</v>
      </c>
      <c r="C43" s="867">
        <f>'infoBase 1A3d'!C97/'Prop. y Fact. conversion'!$F$74*10^3</f>
        <v>0</v>
      </c>
      <c r="D43" s="867">
        <f>'infoBase 1A3d'!D97/'Prop. y Fact. conversion'!$F$71*10^3</f>
        <v>0</v>
      </c>
      <c r="E43" s="867">
        <f>'infoBase 1A3d'!E97/'Prop. y Fact. conversion'!$F$60*10^3</f>
        <v>0</v>
      </c>
      <c r="F43" s="867">
        <f>'infoBase 1A3d'!F97/'Prop. y Fact. conversion'!$F$72*10^3</f>
        <v>0</v>
      </c>
      <c r="G43" s="867">
        <f>'infoBase 1A3d'!G97/'Prop. y Fact. conversion'!$F$61*10^3</f>
        <v>0</v>
      </c>
    </row>
    <row r="44" spans="2:7" ht="12.75">
      <c r="B44" s="866" t="str">
        <f>'infoBase 1A3d'!B98</f>
        <v>FRIGORIFICO</v>
      </c>
      <c r="C44" s="867">
        <f>'infoBase 1A3d'!C98/'Prop. y Fact. conversion'!$F$74*10^3</f>
        <v>0</v>
      </c>
      <c r="D44" s="867">
        <f>'infoBase 1A3d'!D98/'Prop. y Fact. conversion'!$F$71*10^3</f>
        <v>0</v>
      </c>
      <c r="E44" s="867">
        <f>'infoBase 1A3d'!E98/'Prop. y Fact. conversion'!$F$60*10^3</f>
        <v>0</v>
      </c>
      <c r="F44" s="867">
        <f>'infoBase 1A3d'!F98/'Prop. y Fact. conversion'!$F$72*10^3</f>
        <v>0</v>
      </c>
      <c r="G44" s="867">
        <f>'infoBase 1A3d'!G98/'Prop. y Fact. conversion'!$F$61*10^3</f>
        <v>0</v>
      </c>
    </row>
    <row r="45" spans="2:7" ht="12.75">
      <c r="B45" s="866" t="str">
        <f>'infoBase 1A3d'!B99</f>
        <v>DEPORTIVO</v>
      </c>
      <c r="C45" s="867">
        <f>'infoBase 1A3d'!C99/'Prop. y Fact. conversion'!$F$74*10^3</f>
        <v>0</v>
      </c>
      <c r="D45" s="867">
        <f>'infoBase 1A3d'!D99/'Prop. y Fact. conversion'!$F$71*10^3</f>
        <v>0</v>
      </c>
      <c r="E45" s="867">
        <f>'infoBase 1A3d'!E99/'Prop. y Fact. conversion'!$F$60*10^3</f>
        <v>0</v>
      </c>
      <c r="F45" s="867">
        <f>'infoBase 1A3d'!F99/'Prop. y Fact. conversion'!$F$72*10^3</f>
        <v>0</v>
      </c>
      <c r="G45" s="867">
        <f>'infoBase 1A3d'!G99/'Prop. y Fact. conversion'!$F$61*10^3</f>
        <v>0</v>
      </c>
    </row>
    <row r="46" spans="2:7" ht="12.75">
      <c r="B46" s="866" t="str">
        <f>'infoBase 1A3d'!B100</f>
        <v>REMOLCADOR</v>
      </c>
      <c r="C46" s="867">
        <f>'infoBase 1A3d'!C100/'Prop. y Fact. conversion'!$F$74*10^3</f>
        <v>0</v>
      </c>
      <c r="D46" s="867">
        <f>'infoBase 1A3d'!D100/'Prop. y Fact. conversion'!$F$71*10^3</f>
        <v>0</v>
      </c>
      <c r="E46" s="867">
        <f>'infoBase 1A3d'!E100/'Prop. y Fact. conversion'!$F$60*10^3</f>
        <v>0</v>
      </c>
      <c r="F46" s="867">
        <f>'infoBase 1A3d'!F100/'Prop. y Fact. conversion'!$F$72*10^3</f>
        <v>0</v>
      </c>
      <c r="G46" s="867">
        <f>'infoBase 1A3d'!G100/'Prop. y Fact. conversion'!$F$61*10^3</f>
        <v>0</v>
      </c>
    </row>
    <row r="47" spans="2:7" ht="12.75">
      <c r="B47" s="866" t="str">
        <f>'infoBase 1A3d'!B101</f>
        <v>CIENTIFICO</v>
      </c>
      <c r="C47" s="867">
        <f>'infoBase 1A3d'!C101/'Prop. y Fact. conversion'!$F$74*10^3</f>
        <v>0</v>
      </c>
      <c r="D47" s="867">
        <f>'infoBase 1A3d'!D101/'Prop. y Fact. conversion'!$F$71*10^3</f>
        <v>0</v>
      </c>
      <c r="E47" s="867">
        <f>'infoBase 1A3d'!E101/'Prop. y Fact. conversion'!$F$60*10^3</f>
        <v>0</v>
      </c>
      <c r="F47" s="867">
        <f>'infoBase 1A3d'!F101/'Prop. y Fact. conversion'!$F$72*10^3</f>
        <v>0</v>
      </c>
      <c r="G47" s="867">
        <f>'infoBase 1A3d'!G101/'Prop. y Fact. conversion'!$F$61*10^3</f>
        <v>0</v>
      </c>
    </row>
    <row r="48" spans="2:7" ht="12.75">
      <c r="B48" s="866" t="str">
        <f>'infoBase 1A3d'!B102</f>
        <v>OTROS</v>
      </c>
      <c r="C48" s="867">
        <f>'infoBase 1A3d'!C102/'Prop. y Fact. conversion'!$F$74*10^3</f>
        <v>0</v>
      </c>
      <c r="D48" s="867">
        <f>'infoBase 1A3d'!D102/'Prop. y Fact. conversion'!$F$71*10^3</f>
        <v>0</v>
      </c>
      <c r="E48" s="867">
        <f>'infoBase 1A3d'!E102/'Prop. y Fact. conversion'!$F$60*10^3</f>
        <v>0</v>
      </c>
      <c r="F48" s="867">
        <f>'infoBase 1A3d'!F102/'Prop. y Fact. conversion'!$F$72*10^3</f>
        <v>0</v>
      </c>
      <c r="G48" s="867">
        <f>'infoBase 1A3d'!G102/'Prop. y Fact. conversion'!$F$61*10^3</f>
        <v>0</v>
      </c>
    </row>
    <row r="49" spans="2:7" ht="12.75">
      <c r="B49" s="868" t="s">
        <v>50</v>
      </c>
      <c r="C49" s="869">
        <f>SUM(C38:C48)</f>
        <v>0</v>
      </c>
      <c r="D49" s="869">
        <f>SUM(D38:D48)</f>
        <v>0</v>
      </c>
      <c r="E49" s="869">
        <f>SUM(E38:E48)</f>
        <v>0</v>
      </c>
      <c r="F49" s="869">
        <f>SUM(F38:F48)</f>
        <v>0</v>
      </c>
      <c r="G49" s="869">
        <f>SUM(G38:G48)</f>
        <v>0</v>
      </c>
    </row>
    <row r="51" ht="12.75">
      <c r="B51" s="320" t="s">
        <v>662</v>
      </c>
    </row>
    <row r="52" spans="2:5" ht="24">
      <c r="B52" s="250" t="s">
        <v>85</v>
      </c>
      <c r="C52" s="250" t="s">
        <v>829</v>
      </c>
      <c r="D52" s="250" t="s">
        <v>830</v>
      </c>
      <c r="E52" s="250" t="s">
        <v>539</v>
      </c>
    </row>
    <row r="53" spans="2:5" ht="12.75">
      <c r="B53" s="870" t="s">
        <v>582</v>
      </c>
      <c r="C53" s="871">
        <f>C33</f>
        <v>0</v>
      </c>
      <c r="D53" s="871">
        <f>C49</f>
        <v>0</v>
      </c>
      <c r="E53" s="872">
        <f>SUM(C53:D53)</f>
        <v>0</v>
      </c>
    </row>
    <row r="54" spans="2:5" ht="12.75">
      <c r="B54" s="870" t="s">
        <v>752</v>
      </c>
      <c r="C54" s="871">
        <f>D33</f>
        <v>0</v>
      </c>
      <c r="D54" s="871">
        <f>D49</f>
        <v>0</v>
      </c>
      <c r="E54" s="872">
        <f>SUM(C54:D54)</f>
        <v>0</v>
      </c>
    </row>
    <row r="55" spans="2:5" ht="12.75">
      <c r="B55" s="870" t="s">
        <v>105</v>
      </c>
      <c r="C55" s="871">
        <f>E33+J27</f>
        <v>0</v>
      </c>
      <c r="D55" s="871">
        <f>E49</f>
        <v>0</v>
      </c>
      <c r="E55" s="872">
        <f>SUM(C55:D55)</f>
        <v>0</v>
      </c>
    </row>
    <row r="56" spans="2:5" ht="12.75">
      <c r="B56" s="870" t="s">
        <v>753</v>
      </c>
      <c r="C56" s="871">
        <f>F33</f>
        <v>0</v>
      </c>
      <c r="D56" s="871">
        <f>F49</f>
        <v>0</v>
      </c>
      <c r="E56" s="872">
        <f>SUM(C56:D56)</f>
        <v>0</v>
      </c>
    </row>
    <row r="57" spans="2:5" ht="12.75">
      <c r="B57" s="870" t="s">
        <v>754</v>
      </c>
      <c r="C57" s="871">
        <f>G33</f>
        <v>0</v>
      </c>
      <c r="D57" s="871">
        <f>G49</f>
        <v>0</v>
      </c>
      <c r="E57" s="872">
        <f>SUM(C57:D57)</f>
        <v>0</v>
      </c>
    </row>
    <row r="59" spans="3:5" ht="12.75">
      <c r="C59" s="633"/>
      <c r="D59" s="633"/>
      <c r="E59" s="633"/>
    </row>
    <row r="60" spans="3:4" ht="12.75">
      <c r="C60" s="649"/>
      <c r="D60" s="649"/>
    </row>
    <row r="61" ht="12.75">
      <c r="E61" s="649"/>
    </row>
  </sheetData>
  <mergeCells count="3">
    <mergeCell ref="G6:G10"/>
    <mergeCell ref="C20:G20"/>
    <mergeCell ref="C36:G3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5B6"/>
  </sheetPr>
  <dimension ref="B2:G14"/>
  <sheetViews>
    <sheetView showGridLines="0" zoomScale="90" zoomScaleNormal="90" workbookViewId="0" topLeftCell="A1"/>
  </sheetViews>
  <sheetFormatPr defaultColWidth="11.57421875" defaultRowHeight="12.75"/>
  <cols>
    <col min="1" max="1" width="3.7109375" style="203" customWidth="1"/>
    <col min="2" max="2" width="21.28125" style="203" customWidth="1"/>
    <col min="3" max="3" width="15.28125" style="203" customWidth="1"/>
    <col min="4" max="4" width="14.00390625" style="203" bestFit="1" customWidth="1"/>
    <col min="5" max="16384" width="11.57421875" style="203" customWidth="1"/>
  </cols>
  <sheetData>
    <row r="2" s="248" customFormat="1" ht="15">
      <c r="B2" s="247" t="s">
        <v>715</v>
      </c>
    </row>
    <row r="3" s="191" customFormat="1" ht="12.75"/>
    <row r="4" spans="2:7" s="191" customFormat="1" ht="12.75">
      <c r="B4" s="252" t="s">
        <v>592</v>
      </c>
      <c r="G4" s="232" t="s">
        <v>361</v>
      </c>
    </row>
    <row r="5" spans="3:4" s="191" customFormat="1" ht="12.75">
      <c r="C5" s="1251" t="s">
        <v>591</v>
      </c>
      <c r="D5" s="1252"/>
    </row>
    <row r="6" spans="2:4" s="191" customFormat="1" ht="12.75">
      <c r="B6" s="251" t="s">
        <v>589</v>
      </c>
      <c r="C6" s="251" t="s">
        <v>25</v>
      </c>
      <c r="D6" s="251" t="s">
        <v>582</v>
      </c>
    </row>
    <row r="7" spans="2:7" s="191" customFormat="1" ht="12.75">
      <c r="B7" s="482" t="s">
        <v>583</v>
      </c>
      <c r="C7" s="483">
        <f>SUMIFS('infoBase 1A3e'!$D$16:$D$68,'infoBase 1A3e'!$C$16:$C$68,'InfoProc 1A3e'!B7)</f>
        <v>0</v>
      </c>
      <c r="D7" s="483">
        <f>SUMIFS('infoBase 1A3e'!$E$16:$E$68,'infoBase 1A3e'!$C$16:$C$68,'InfoProc 1A3e'!C7)</f>
        <v>0</v>
      </c>
      <c r="G7" s="192"/>
    </row>
    <row r="8" spans="2:4" s="191" customFormat="1" ht="12.75">
      <c r="B8" s="482" t="s">
        <v>584</v>
      </c>
      <c r="C8" s="483">
        <f>SUMIFS('infoBase 1A3e'!$D$16:$D$68,'infoBase 1A3e'!$C$16:$C$68,'InfoProc 1A3e'!B8)</f>
        <v>0</v>
      </c>
      <c r="D8" s="483">
        <f>SUMIFS('infoBase 1A3e'!$D$16:$D$68,'infoBase 1A3e'!$C$16:$C$68,'InfoProc 1A3e'!C8)</f>
        <v>0</v>
      </c>
    </row>
    <row r="9" spans="2:4" s="191" customFormat="1" ht="12.75">
      <c r="B9" s="482" t="s">
        <v>585</v>
      </c>
      <c r="C9" s="483">
        <f>SUMIFS('infoBase 1A3e'!$D$16:$D$68,'infoBase 1A3e'!$C$16:$C$68,'InfoProc 1A3e'!B9)</f>
        <v>0</v>
      </c>
      <c r="D9" s="483">
        <f>SUMIFS('infoBase 1A3e'!$D$16:$D$68,'infoBase 1A3e'!$C$16:$C$68,'InfoProc 1A3e'!C9)</f>
        <v>0</v>
      </c>
    </row>
    <row r="10" spans="2:4" ht="12.75">
      <c r="B10" s="482" t="s">
        <v>586</v>
      </c>
      <c r="C10" s="483">
        <f>SUMIFS('infoBase 1A3e'!$D$16:$D$68,'infoBase 1A3e'!$C$16:$C$68,'InfoProc 1A3e'!B10)</f>
        <v>0</v>
      </c>
      <c r="D10" s="483">
        <f>SUMIFS('infoBase 1A3e'!$D$16:$D$68,'infoBase 1A3e'!$C$16:$C$68,'InfoProc 1A3e'!C10)</f>
        <v>0</v>
      </c>
    </row>
    <row r="11" spans="2:4" ht="12.75">
      <c r="B11" s="482" t="s">
        <v>55</v>
      </c>
      <c r="C11" s="483">
        <f>SUMIFS('infoBase 1A3e'!$D$16:$D$68,'infoBase 1A3e'!$C$16:$C$68,'InfoProc 1A3e'!B11)</f>
        <v>0</v>
      </c>
      <c r="D11" s="483">
        <f>SUMIFS('infoBase 1A3e'!$D$16:$D$68,'infoBase 1A3e'!$C$16:$C$68,'InfoProc 1A3e'!C11)</f>
        <v>0</v>
      </c>
    </row>
    <row r="12" spans="2:4" ht="12.75">
      <c r="B12" s="482" t="s">
        <v>587</v>
      </c>
      <c r="C12" s="483">
        <f>SUMIFS('infoBase 1A3e'!$D$16:$D$68,'infoBase 1A3e'!$C$16:$C$68,'InfoProc 1A3e'!B12)</f>
        <v>0</v>
      </c>
      <c r="D12" s="483">
        <f>SUMIFS('infoBase 1A3e'!$D$16:$D$68,'infoBase 1A3e'!$C$16:$C$68,'InfoProc 1A3e'!C12)</f>
        <v>0</v>
      </c>
    </row>
    <row r="13" spans="2:4" ht="12.75">
      <c r="B13" s="482" t="s">
        <v>588</v>
      </c>
      <c r="C13" s="483">
        <f>SUMIFS('infoBase 1A3e'!$D$16:$D$68,'infoBase 1A3e'!$C$16:$C$68,'InfoProc 1A3e'!B13)</f>
        <v>0</v>
      </c>
      <c r="D13" s="483">
        <f>SUMIFS('infoBase 1A3e'!$D$16:$D$68,'infoBase 1A3e'!$C$16:$C$68,'InfoProc 1A3e'!C13)</f>
        <v>0</v>
      </c>
    </row>
    <row r="14" spans="2:4" ht="12.75">
      <c r="B14" s="484" t="s">
        <v>473</v>
      </c>
      <c r="C14" s="485">
        <f>SUM(C7:C13)</f>
        <v>0</v>
      </c>
      <c r="D14" s="485">
        <f>SUM(D7:D13)</f>
        <v>0</v>
      </c>
    </row>
  </sheetData>
  <mergeCells count="1">
    <mergeCell ref="C5:D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B2:Y57"/>
  <sheetViews>
    <sheetView showGridLines="0" zoomScale="90" zoomScaleNormal="90" workbookViewId="0" topLeftCell="A12">
      <selection activeCell="J53" sqref="J53"/>
    </sheetView>
  </sheetViews>
  <sheetFormatPr defaultColWidth="11.421875" defaultRowHeight="12.75"/>
  <cols>
    <col min="1" max="1" width="5.421875" style="32" customWidth="1"/>
    <col min="2" max="2" width="17.28125" style="32" customWidth="1"/>
    <col min="3" max="3" width="14.57421875" style="32" bestFit="1" customWidth="1"/>
    <col min="4" max="12" width="11.421875" style="32" customWidth="1"/>
    <col min="13" max="13" width="7.00390625" style="32" customWidth="1"/>
    <col min="14" max="16384" width="11.421875" style="32" customWidth="1"/>
  </cols>
  <sheetData>
    <row r="2" s="253" customFormat="1" ht="15.75">
      <c r="B2" s="254" t="s">
        <v>968</v>
      </c>
    </row>
    <row r="4" spans="2:14" ht="12.75">
      <c r="B4" s="1259" t="s">
        <v>185</v>
      </c>
      <c r="C4" s="1259"/>
      <c r="D4" s="1259"/>
      <c r="E4" s="1259"/>
      <c r="F4" s="1259"/>
      <c r="G4" s="1259"/>
      <c r="H4" s="1259"/>
      <c r="I4" s="1259"/>
      <c r="J4" s="1259"/>
      <c r="K4" s="1259"/>
      <c r="N4" s="232" t="s">
        <v>361</v>
      </c>
    </row>
    <row r="5" spans="2:11" ht="12.75">
      <c r="B5" s="78" t="s">
        <v>186</v>
      </c>
      <c r="C5" s="1157" t="s">
        <v>49</v>
      </c>
      <c r="D5" s="1157"/>
      <c r="E5" s="1157"/>
      <c r="F5" s="1157"/>
      <c r="G5" s="1157"/>
      <c r="H5" s="1157"/>
      <c r="I5" s="1157"/>
      <c r="J5" s="1157"/>
      <c r="K5" s="1157"/>
    </row>
    <row r="6" spans="2:11" ht="12.75">
      <c r="B6" s="77" t="s">
        <v>187</v>
      </c>
      <c r="C6" s="1157"/>
      <c r="D6" s="1157"/>
      <c r="E6" s="1157"/>
      <c r="F6" s="1157"/>
      <c r="G6" s="1157"/>
      <c r="H6" s="1157"/>
      <c r="I6" s="1157"/>
      <c r="J6" s="1157"/>
      <c r="K6" s="1157"/>
    </row>
    <row r="7" spans="2:11" ht="12.75">
      <c r="B7" s="1260" t="s">
        <v>188</v>
      </c>
      <c r="C7" s="211" t="s">
        <v>189</v>
      </c>
      <c r="D7" s="255" t="s">
        <v>676</v>
      </c>
      <c r="E7" s="255"/>
      <c r="F7" s="255"/>
      <c r="G7" s="255"/>
      <c r="H7" s="255"/>
      <c r="I7" s="255"/>
      <c r="J7" s="255"/>
      <c r="K7" s="255"/>
    </row>
    <row r="8" spans="2:11" ht="12.75">
      <c r="B8" s="1261"/>
      <c r="C8" s="212" t="s">
        <v>190</v>
      </c>
      <c r="D8" s="1157" t="s">
        <v>262</v>
      </c>
      <c r="E8" s="1157"/>
      <c r="F8" s="1157"/>
      <c r="G8" s="1157"/>
      <c r="H8" s="1157"/>
      <c r="I8" s="1157"/>
      <c r="J8" s="1157"/>
      <c r="K8" s="1157"/>
    </row>
    <row r="9" spans="2:11" ht="12.75">
      <c r="B9" s="1261"/>
      <c r="C9" s="183" t="s">
        <v>191</v>
      </c>
      <c r="D9" s="1157" t="s">
        <v>125</v>
      </c>
      <c r="E9" s="1157"/>
      <c r="F9" s="1157"/>
      <c r="G9" s="1157"/>
      <c r="H9" s="1157"/>
      <c r="I9" s="1157"/>
      <c r="J9" s="1157"/>
      <c r="K9" s="1157"/>
    </row>
    <row r="10" spans="2:11" ht="12.75">
      <c r="B10" s="1262"/>
      <c r="C10" s="183" t="s">
        <v>192</v>
      </c>
      <c r="D10" s="1157"/>
      <c r="E10" s="1157"/>
      <c r="F10" s="1157"/>
      <c r="G10" s="1157"/>
      <c r="H10" s="1157"/>
      <c r="I10" s="1157"/>
      <c r="J10" s="1157"/>
      <c r="K10" s="1157"/>
    </row>
    <row r="11" spans="2:11" ht="12.75">
      <c r="B11" s="77" t="s">
        <v>193</v>
      </c>
      <c r="C11" s="225" t="s">
        <v>194</v>
      </c>
      <c r="D11" s="225" t="s">
        <v>260</v>
      </c>
      <c r="E11" s="225" t="s">
        <v>195</v>
      </c>
      <c r="F11" s="213" t="s">
        <v>261</v>
      </c>
      <c r="G11" s="213" t="s">
        <v>196</v>
      </c>
      <c r="H11" s="213"/>
      <c r="I11" s="236"/>
      <c r="J11" s="237"/>
      <c r="K11" s="236"/>
    </row>
    <row r="12" spans="2:11" ht="12.75">
      <c r="B12" s="256" t="s">
        <v>349</v>
      </c>
      <c r="C12" s="1263" t="s">
        <v>258</v>
      </c>
      <c r="D12" s="1264"/>
      <c r="E12" s="1264"/>
      <c r="F12" s="1264"/>
      <c r="G12" s="1264"/>
      <c r="H12" s="1264"/>
      <c r="I12" s="1264"/>
      <c r="J12" s="1264"/>
      <c r="K12" s="1264"/>
    </row>
    <row r="13" spans="2:11" ht="12.75">
      <c r="B13" s="246" t="s">
        <v>197</v>
      </c>
      <c r="C13" s="257"/>
      <c r="D13" s="257"/>
      <c r="E13" s="257"/>
      <c r="F13" s="257"/>
      <c r="G13" s="257"/>
      <c r="H13" s="257"/>
      <c r="I13" s="257"/>
      <c r="J13" s="257"/>
      <c r="K13" s="258"/>
    </row>
    <row r="14" ht="12.75" thickBot="1"/>
    <row r="15" spans="2:13" ht="12.75">
      <c r="B15" s="114"/>
      <c r="C15" s="115"/>
      <c r="D15" s="115"/>
      <c r="E15" s="115"/>
      <c r="F15" s="115"/>
      <c r="G15" s="115"/>
      <c r="H15" s="115"/>
      <c r="I15" s="115"/>
      <c r="J15" s="115"/>
      <c r="K15" s="115"/>
      <c r="L15" s="115"/>
      <c r="M15" s="116"/>
    </row>
    <row r="16" spans="2:13" ht="12.75" thickBot="1">
      <c r="B16" s="118"/>
      <c r="C16" s="146" t="s">
        <v>259</v>
      </c>
      <c r="D16" s="48"/>
      <c r="E16" s="48"/>
      <c r="F16" s="48"/>
      <c r="G16" s="48"/>
      <c r="H16" s="48"/>
      <c r="I16" s="48"/>
      <c r="J16" s="48"/>
      <c r="K16" s="48"/>
      <c r="L16" s="48"/>
      <c r="M16" s="117"/>
    </row>
    <row r="17" spans="2:13" ht="12.75">
      <c r="B17" s="118"/>
      <c r="C17" s="486" t="s">
        <v>113</v>
      </c>
      <c r="D17" s="487"/>
      <c r="E17" s="487"/>
      <c r="F17" s="487"/>
      <c r="G17" s="487"/>
      <c r="H17" s="487"/>
      <c r="I17" s="487"/>
      <c r="J17" s="487"/>
      <c r="K17" s="488"/>
      <c r="L17" s="48"/>
      <c r="M17" s="117"/>
    </row>
    <row r="18" spans="2:13" ht="12.75">
      <c r="B18" s="118"/>
      <c r="C18" s="489" t="s">
        <v>114</v>
      </c>
      <c r="D18" s="112"/>
      <c r="E18" s="112"/>
      <c r="F18" s="112"/>
      <c r="G18" s="112"/>
      <c r="H18" s="112"/>
      <c r="I18" s="112"/>
      <c r="J18" s="112"/>
      <c r="K18" s="490"/>
      <c r="L18" s="48"/>
      <c r="M18" s="117"/>
    </row>
    <row r="19" spans="2:13" ht="12.75">
      <c r="B19" s="118"/>
      <c r="C19" s="491" t="s">
        <v>115</v>
      </c>
      <c r="D19" s="112"/>
      <c r="E19" s="112"/>
      <c r="F19" s="112"/>
      <c r="G19" s="112"/>
      <c r="H19" s="112"/>
      <c r="I19" s="112"/>
      <c r="J19" s="112"/>
      <c r="K19" s="490"/>
      <c r="L19" s="48"/>
      <c r="M19" s="117"/>
    </row>
    <row r="20" spans="2:13" ht="12.75">
      <c r="B20" s="118"/>
      <c r="C20" s="491" t="s">
        <v>116</v>
      </c>
      <c r="D20" s="112"/>
      <c r="E20" s="112"/>
      <c r="F20" s="112"/>
      <c r="G20" s="112"/>
      <c r="H20" s="112"/>
      <c r="I20" s="112"/>
      <c r="J20" s="112"/>
      <c r="K20" s="490"/>
      <c r="L20" s="48"/>
      <c r="M20" s="117"/>
    </row>
    <row r="21" spans="2:14" ht="13.5" thickBot="1">
      <c r="B21" s="118"/>
      <c r="C21" s="492" t="s">
        <v>117</v>
      </c>
      <c r="D21" s="493"/>
      <c r="E21" s="494"/>
      <c r="F21" s="494"/>
      <c r="G21" s="494"/>
      <c r="H21" s="494"/>
      <c r="I21" s="494"/>
      <c r="J21" s="494"/>
      <c r="K21" s="495"/>
      <c r="L21" s="109"/>
      <c r="M21" s="119"/>
      <c r="N21" s="29"/>
    </row>
    <row r="22" spans="2:14" ht="12.75">
      <c r="B22" s="118"/>
      <c r="C22" s="110" t="s">
        <v>118</v>
      </c>
      <c r="D22" s="111" t="s">
        <v>119</v>
      </c>
      <c r="E22" s="109"/>
      <c r="F22" s="48"/>
      <c r="G22" s="48"/>
      <c r="H22" s="48"/>
      <c r="I22" s="48"/>
      <c r="J22" s="48"/>
      <c r="K22" s="48"/>
      <c r="L22" s="48"/>
      <c r="M22" s="117"/>
      <c r="N22" s="29"/>
    </row>
    <row r="23" spans="2:14" ht="12.75">
      <c r="B23" s="118"/>
      <c r="C23" s="48"/>
      <c r="D23" s="111" t="s">
        <v>120</v>
      </c>
      <c r="E23" s="109"/>
      <c r="F23" s="48"/>
      <c r="G23" s="48"/>
      <c r="H23" s="48"/>
      <c r="I23" s="48"/>
      <c r="J23" s="48"/>
      <c r="K23" s="48"/>
      <c r="L23" s="48"/>
      <c r="M23" s="117"/>
      <c r="N23" s="29"/>
    </row>
    <row r="24" spans="2:14" ht="12.75">
      <c r="B24" s="118"/>
      <c r="C24" s="48"/>
      <c r="D24" s="111" t="s">
        <v>211</v>
      </c>
      <c r="E24" s="109"/>
      <c r="F24" s="48"/>
      <c r="G24" s="48"/>
      <c r="H24" s="48"/>
      <c r="I24" s="48"/>
      <c r="J24" s="48"/>
      <c r="K24" s="48"/>
      <c r="L24" s="48"/>
      <c r="M24" s="117"/>
      <c r="N24" s="29"/>
    </row>
    <row r="25" spans="2:13" ht="12.75">
      <c r="B25" s="118"/>
      <c r="C25" s="48"/>
      <c r="D25" s="109"/>
      <c r="E25" s="48"/>
      <c r="F25" s="48"/>
      <c r="G25" s="48"/>
      <c r="H25" s="48"/>
      <c r="I25" s="48"/>
      <c r="J25" s="48"/>
      <c r="K25" s="48"/>
      <c r="L25" s="48"/>
      <c r="M25" s="117"/>
    </row>
    <row r="26" spans="2:17" s="38" customFormat="1" ht="12.75">
      <c r="B26" s="120"/>
      <c r="C26" s="147" t="s">
        <v>263</v>
      </c>
      <c r="D26" s="112"/>
      <c r="E26" s="112"/>
      <c r="F26" s="112"/>
      <c r="G26" s="112"/>
      <c r="H26" s="112"/>
      <c r="I26" s="107"/>
      <c r="J26" s="107"/>
      <c r="K26" s="107"/>
      <c r="L26" s="107"/>
      <c r="M26" s="121"/>
      <c r="N26" s="107"/>
      <c r="O26" s="107"/>
      <c r="P26" s="107"/>
      <c r="Q26" s="107"/>
    </row>
    <row r="27" spans="2:13" ht="28.5" customHeight="1">
      <c r="B27" s="118"/>
      <c r="C27" s="1253" t="s">
        <v>348</v>
      </c>
      <c r="D27" s="1253"/>
      <c r="E27" s="1253"/>
      <c r="F27" s="1253"/>
      <c r="G27" s="1253"/>
      <c r="H27" s="1253"/>
      <c r="I27" s="1253"/>
      <c r="J27" s="1253"/>
      <c r="K27" s="1253"/>
      <c r="L27" s="1253"/>
      <c r="M27" s="117"/>
    </row>
    <row r="28" spans="2:13" ht="32.25" customHeight="1">
      <c r="B28" s="118"/>
      <c r="C28" s="496" t="s">
        <v>121</v>
      </c>
      <c r="D28" s="1254" t="s">
        <v>122</v>
      </c>
      <c r="E28" s="1254"/>
      <c r="F28" s="1254"/>
      <c r="G28" s="1254"/>
      <c r="H28" s="1254"/>
      <c r="I28" s="1254"/>
      <c r="J28" s="1254"/>
      <c r="K28" s="1254"/>
      <c r="L28" s="1254"/>
      <c r="M28" s="117"/>
    </row>
    <row r="29" spans="2:13" ht="12" customHeight="1">
      <c r="B29" s="118"/>
      <c r="C29" s="1255" t="s">
        <v>62</v>
      </c>
      <c r="D29" s="1258" t="s">
        <v>123</v>
      </c>
      <c r="E29" s="1258"/>
      <c r="F29" s="1258"/>
      <c r="G29" s="1258"/>
      <c r="H29" s="1258"/>
      <c r="I29" s="1258"/>
      <c r="J29" s="1258"/>
      <c r="K29" s="1258"/>
      <c r="L29" s="1258"/>
      <c r="M29" s="117"/>
    </row>
    <row r="30" spans="2:13" ht="12.75">
      <c r="B30" s="118"/>
      <c r="C30" s="1256"/>
      <c r="D30" s="1258"/>
      <c r="E30" s="1258"/>
      <c r="F30" s="1258"/>
      <c r="G30" s="1258"/>
      <c r="H30" s="1258"/>
      <c r="I30" s="1258"/>
      <c r="J30" s="1258"/>
      <c r="K30" s="1258"/>
      <c r="L30" s="1258"/>
      <c r="M30" s="117"/>
    </row>
    <row r="31" spans="2:13" ht="12.75">
      <c r="B31" s="118"/>
      <c r="C31" s="1256"/>
      <c r="D31" s="1258"/>
      <c r="E31" s="1258"/>
      <c r="F31" s="1258"/>
      <c r="G31" s="1258"/>
      <c r="H31" s="1258"/>
      <c r="I31" s="1258"/>
      <c r="J31" s="1258"/>
      <c r="K31" s="1258"/>
      <c r="L31" s="1258"/>
      <c r="M31" s="117"/>
    </row>
    <row r="32" spans="2:25" ht="12" customHeight="1">
      <c r="B32" s="118"/>
      <c r="C32" s="1256"/>
      <c r="D32" s="1258"/>
      <c r="E32" s="1258"/>
      <c r="F32" s="1258"/>
      <c r="G32" s="1258"/>
      <c r="H32" s="1258"/>
      <c r="I32" s="1258"/>
      <c r="J32" s="1258"/>
      <c r="K32" s="1258"/>
      <c r="L32" s="1258"/>
      <c r="M32" s="117"/>
      <c r="X32" s="39"/>
      <c r="Y32" s="39"/>
    </row>
    <row r="33" spans="2:25" ht="12.75">
      <c r="B33" s="118"/>
      <c r="C33" s="1256"/>
      <c r="D33" s="1258"/>
      <c r="E33" s="1258"/>
      <c r="F33" s="1258"/>
      <c r="G33" s="1258"/>
      <c r="H33" s="1258"/>
      <c r="I33" s="1258"/>
      <c r="J33" s="1258"/>
      <c r="K33" s="1258"/>
      <c r="L33" s="1258"/>
      <c r="M33" s="117"/>
      <c r="X33" s="39"/>
      <c r="Y33" s="39"/>
    </row>
    <row r="34" spans="2:13" ht="12.75">
      <c r="B34" s="118"/>
      <c r="C34" s="1257"/>
      <c r="D34" s="1258"/>
      <c r="E34" s="1258"/>
      <c r="F34" s="1258"/>
      <c r="G34" s="1258"/>
      <c r="H34" s="1258"/>
      <c r="I34" s="1258"/>
      <c r="J34" s="1258"/>
      <c r="K34" s="1258"/>
      <c r="L34" s="1258"/>
      <c r="M34" s="117"/>
    </row>
    <row r="35" spans="2:13" ht="12" customHeight="1">
      <c r="B35" s="118"/>
      <c r="C35" s="1255" t="s">
        <v>64</v>
      </c>
      <c r="D35" s="1258" t="s">
        <v>124</v>
      </c>
      <c r="E35" s="1258"/>
      <c r="F35" s="1258"/>
      <c r="G35" s="1258"/>
      <c r="H35" s="1258"/>
      <c r="I35" s="1258"/>
      <c r="J35" s="1258"/>
      <c r="K35" s="1258"/>
      <c r="L35" s="1258"/>
      <c r="M35" s="117"/>
    </row>
    <row r="36" spans="2:13" ht="12.75">
      <c r="B36" s="118"/>
      <c r="C36" s="1256"/>
      <c r="D36" s="1258"/>
      <c r="E36" s="1258"/>
      <c r="F36" s="1258"/>
      <c r="G36" s="1258"/>
      <c r="H36" s="1258"/>
      <c r="I36" s="1258"/>
      <c r="J36" s="1258"/>
      <c r="K36" s="1258"/>
      <c r="L36" s="1258"/>
      <c r="M36" s="117"/>
    </row>
    <row r="37" spans="2:13" ht="12.75">
      <c r="B37" s="118"/>
      <c r="C37" s="1256"/>
      <c r="D37" s="1258"/>
      <c r="E37" s="1258"/>
      <c r="F37" s="1258"/>
      <c r="G37" s="1258"/>
      <c r="H37" s="1258"/>
      <c r="I37" s="1258"/>
      <c r="J37" s="1258"/>
      <c r="K37" s="1258"/>
      <c r="L37" s="1258"/>
      <c r="M37" s="117"/>
    </row>
    <row r="38" spans="2:13" ht="12.75">
      <c r="B38" s="118"/>
      <c r="C38" s="1256"/>
      <c r="D38" s="1258"/>
      <c r="E38" s="1258"/>
      <c r="F38" s="1258"/>
      <c r="G38" s="1258"/>
      <c r="H38" s="1258"/>
      <c r="I38" s="1258"/>
      <c r="J38" s="1258"/>
      <c r="K38" s="1258"/>
      <c r="L38" s="1258"/>
      <c r="M38" s="117"/>
    </row>
    <row r="39" spans="2:13" ht="12.75">
      <c r="B39" s="118"/>
      <c r="C39" s="1256"/>
      <c r="D39" s="1258"/>
      <c r="E39" s="1258"/>
      <c r="F39" s="1258"/>
      <c r="G39" s="1258"/>
      <c r="H39" s="1258"/>
      <c r="I39" s="1258"/>
      <c r="J39" s="1258"/>
      <c r="K39" s="1258"/>
      <c r="L39" s="1258"/>
      <c r="M39" s="117"/>
    </row>
    <row r="40" spans="2:13" ht="12.75">
      <c r="B40" s="118"/>
      <c r="C40" s="1257"/>
      <c r="D40" s="1258"/>
      <c r="E40" s="1258"/>
      <c r="F40" s="1258"/>
      <c r="G40" s="1258"/>
      <c r="H40" s="1258"/>
      <c r="I40" s="1258"/>
      <c r="J40" s="1258"/>
      <c r="K40" s="1258"/>
      <c r="L40" s="1258"/>
      <c r="M40" s="117"/>
    </row>
    <row r="41" spans="2:13" ht="12.75">
      <c r="B41" s="118"/>
      <c r="C41" s="1265" t="s">
        <v>347</v>
      </c>
      <c r="D41" s="1265"/>
      <c r="E41" s="1265"/>
      <c r="F41" s="1265"/>
      <c r="G41" s="1265"/>
      <c r="H41" s="1265"/>
      <c r="I41" s="1265"/>
      <c r="J41" s="1265"/>
      <c r="K41" s="1265"/>
      <c r="L41" s="1265"/>
      <c r="M41" s="117"/>
    </row>
    <row r="42" spans="2:13" ht="12.75">
      <c r="B42" s="118"/>
      <c r="C42" s="1266"/>
      <c r="D42" s="1266"/>
      <c r="E42" s="1266"/>
      <c r="F42" s="1266"/>
      <c r="G42" s="1266"/>
      <c r="H42" s="1266"/>
      <c r="I42" s="1266"/>
      <c r="J42" s="1266"/>
      <c r="K42" s="1266"/>
      <c r="L42" s="1266"/>
      <c r="M42" s="117"/>
    </row>
    <row r="43" spans="2:13" ht="12.75">
      <c r="B43" s="118"/>
      <c r="C43" s="80"/>
      <c r="D43" s="80"/>
      <c r="E43" s="80"/>
      <c r="F43" s="80"/>
      <c r="G43" s="80"/>
      <c r="H43" s="80"/>
      <c r="I43" s="80"/>
      <c r="J43" s="80"/>
      <c r="K43" s="80"/>
      <c r="L43" s="80"/>
      <c r="M43" s="117"/>
    </row>
    <row r="44" spans="2:13" ht="12.75">
      <c r="B44" s="118"/>
      <c r="C44" s="48"/>
      <c r="D44" s="48"/>
      <c r="E44" s="48"/>
      <c r="F44" s="48"/>
      <c r="G44" s="48"/>
      <c r="H44" s="48"/>
      <c r="I44" s="48"/>
      <c r="J44" s="48"/>
      <c r="K44" s="48"/>
      <c r="L44" s="48"/>
      <c r="M44" s="117"/>
    </row>
    <row r="45" spans="2:17" s="38" customFormat="1" ht="12.75">
      <c r="B45" s="120"/>
      <c r="C45" s="147" t="s">
        <v>892</v>
      </c>
      <c r="D45" s="112"/>
      <c r="E45" s="112"/>
      <c r="F45" s="112"/>
      <c r="G45" s="112"/>
      <c r="H45" s="112"/>
      <c r="I45" s="107"/>
      <c r="J45" s="107"/>
      <c r="K45" s="107"/>
      <c r="L45" s="107"/>
      <c r="M45" s="121"/>
      <c r="N45" s="107"/>
      <c r="O45" s="107"/>
      <c r="P45" s="107"/>
      <c r="Q45" s="107"/>
    </row>
    <row r="46" spans="2:13" ht="12" customHeight="1">
      <c r="B46" s="118"/>
      <c r="C46" s="1253" t="s">
        <v>125</v>
      </c>
      <c r="D46" s="1253"/>
      <c r="E46" s="1253"/>
      <c r="F46" s="1253"/>
      <c r="G46" s="1253"/>
      <c r="H46" s="1253"/>
      <c r="I46" s="1253"/>
      <c r="J46" s="1253"/>
      <c r="K46" s="48"/>
      <c r="L46" s="48"/>
      <c r="M46" s="117"/>
    </row>
    <row r="47" spans="2:13" ht="12.75">
      <c r="B47" s="118"/>
      <c r="C47" s="1253"/>
      <c r="D47" s="1253"/>
      <c r="E47" s="1253"/>
      <c r="F47" s="1253"/>
      <c r="G47" s="1253"/>
      <c r="H47" s="1253"/>
      <c r="I47" s="1253"/>
      <c r="J47" s="1253"/>
      <c r="K47" s="48"/>
      <c r="L47" s="48"/>
      <c r="M47" s="117"/>
    </row>
    <row r="48" spans="2:13" ht="12.75">
      <c r="B48" s="118"/>
      <c r="C48" s="498" t="s">
        <v>84</v>
      </c>
      <c r="D48" s="1267" t="s">
        <v>126</v>
      </c>
      <c r="E48" s="1267"/>
      <c r="F48" s="1267"/>
      <c r="G48" s="1267"/>
      <c r="H48" s="1267"/>
      <c r="I48" s="1268"/>
      <c r="J48" s="496" t="s">
        <v>127</v>
      </c>
      <c r="K48" s="48"/>
      <c r="L48" s="48"/>
      <c r="M48" s="117"/>
    </row>
    <row r="49" spans="2:13" ht="12.75">
      <c r="B49" s="118"/>
      <c r="C49" s="1272" t="s">
        <v>98</v>
      </c>
      <c r="D49" s="1273" t="s">
        <v>128</v>
      </c>
      <c r="E49" s="1273"/>
      <c r="F49" s="1273"/>
      <c r="G49" s="1273"/>
      <c r="H49" s="1273"/>
      <c r="I49" s="1273"/>
      <c r="J49" s="97"/>
      <c r="K49" s="48"/>
      <c r="L49" s="48"/>
      <c r="M49" s="117"/>
    </row>
    <row r="50" spans="2:13" ht="12.75">
      <c r="B50" s="118"/>
      <c r="C50" s="1272"/>
      <c r="D50" s="1273"/>
      <c r="E50" s="1273"/>
      <c r="F50" s="1273"/>
      <c r="G50" s="1273"/>
      <c r="H50" s="1273"/>
      <c r="I50" s="1273"/>
      <c r="J50" s="161">
        <v>0.078</v>
      </c>
      <c r="K50" s="48"/>
      <c r="L50" s="48"/>
      <c r="M50" s="117"/>
    </row>
    <row r="51" spans="2:13" ht="12.75">
      <c r="B51" s="118"/>
      <c r="C51" s="1272"/>
      <c r="D51" s="1273"/>
      <c r="E51" s="1273"/>
      <c r="F51" s="1273"/>
      <c r="G51" s="1273"/>
      <c r="H51" s="1273"/>
      <c r="I51" s="1273"/>
      <c r="J51" s="162"/>
      <c r="K51" s="48"/>
      <c r="L51" s="48"/>
      <c r="M51" s="117"/>
    </row>
    <row r="52" spans="2:13" ht="12" customHeight="1">
      <c r="B52" s="118"/>
      <c r="C52" s="1272" t="s">
        <v>129</v>
      </c>
      <c r="D52" s="1273" t="s">
        <v>130</v>
      </c>
      <c r="E52" s="1273"/>
      <c r="F52" s="1273"/>
      <c r="G52" s="1273"/>
      <c r="H52" s="1273"/>
      <c r="I52" s="1273"/>
      <c r="J52" s="163"/>
      <c r="K52" s="48"/>
      <c r="L52" s="48"/>
      <c r="M52" s="117"/>
    </row>
    <row r="53" spans="2:13" ht="12.75">
      <c r="B53" s="118"/>
      <c r="C53" s="1272"/>
      <c r="D53" s="1273"/>
      <c r="E53" s="1273"/>
      <c r="F53" s="1273"/>
      <c r="G53" s="1273"/>
      <c r="H53" s="1273"/>
      <c r="I53" s="1273"/>
      <c r="J53" s="164">
        <v>0.05</v>
      </c>
      <c r="K53" s="48"/>
      <c r="L53" s="48"/>
      <c r="M53" s="117"/>
    </row>
    <row r="54" spans="2:13" ht="12.75">
      <c r="B54" s="118"/>
      <c r="C54" s="1272"/>
      <c r="D54" s="1273"/>
      <c r="E54" s="1273"/>
      <c r="F54" s="1273"/>
      <c r="G54" s="1273"/>
      <c r="H54" s="1273"/>
      <c r="I54" s="1273"/>
      <c r="J54" s="98"/>
      <c r="K54" s="48"/>
      <c r="L54" s="48"/>
      <c r="M54" s="117"/>
    </row>
    <row r="55" spans="2:13" ht="12.75">
      <c r="B55" s="118"/>
      <c r="C55" s="593" t="s">
        <v>582</v>
      </c>
      <c r="D55" s="1269"/>
      <c r="E55" s="1270"/>
      <c r="F55" s="1270"/>
      <c r="G55" s="1270"/>
      <c r="H55" s="1270"/>
      <c r="I55" s="1271"/>
      <c r="J55" s="594">
        <v>0.02</v>
      </c>
      <c r="K55" s="48"/>
      <c r="L55" s="48"/>
      <c r="M55" s="117"/>
    </row>
    <row r="56" spans="2:13" ht="12.75">
      <c r="B56" s="118"/>
      <c r="C56" s="113" t="s">
        <v>131</v>
      </c>
      <c r="D56" s="48"/>
      <c r="E56" s="48"/>
      <c r="F56" s="48"/>
      <c r="G56" s="48"/>
      <c r="H56" s="48"/>
      <c r="I56" s="48"/>
      <c r="J56" s="48"/>
      <c r="K56" s="48"/>
      <c r="L56" s="48"/>
      <c r="M56" s="117"/>
    </row>
    <row r="57" spans="2:13" ht="12.75" thickBot="1">
      <c r="B57" s="122"/>
      <c r="C57" s="123"/>
      <c r="D57" s="123"/>
      <c r="E57" s="123"/>
      <c r="F57" s="123"/>
      <c r="G57" s="123"/>
      <c r="H57" s="123"/>
      <c r="I57" s="123"/>
      <c r="J57" s="123"/>
      <c r="K57" s="123"/>
      <c r="L57" s="123"/>
      <c r="M57" s="124"/>
    </row>
  </sheetData>
  <mergeCells count="22">
    <mergeCell ref="D55:I55"/>
    <mergeCell ref="C49:C51"/>
    <mergeCell ref="D49:I51"/>
    <mergeCell ref="C52:C54"/>
    <mergeCell ref="D52:I54"/>
    <mergeCell ref="C35:C40"/>
    <mergeCell ref="D35:L40"/>
    <mergeCell ref="C41:L42"/>
    <mergeCell ref="C46:J47"/>
    <mergeCell ref="D48:I48"/>
    <mergeCell ref="C27:L27"/>
    <mergeCell ref="D28:L28"/>
    <mergeCell ref="C29:C34"/>
    <mergeCell ref="D29:L34"/>
    <mergeCell ref="B4:K4"/>
    <mergeCell ref="C5:K5"/>
    <mergeCell ref="C6:K6"/>
    <mergeCell ref="B7:B10"/>
    <mergeCell ref="D9:K9"/>
    <mergeCell ref="D8:K8"/>
    <mergeCell ref="D10:K10"/>
    <mergeCell ref="C12:K12"/>
  </mergeCells>
  <hyperlinks>
    <hyperlink ref="C12" r:id="rId1" display="http://www.petroperu.com.pe/portalweb/Main.asp?Seccion=62"/>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B2:Q98"/>
  <sheetViews>
    <sheetView showGridLines="0" zoomScale="90" zoomScaleNormal="90" workbookViewId="0" topLeftCell="A1"/>
  </sheetViews>
  <sheetFormatPr defaultColWidth="11.421875" defaultRowHeight="12.75"/>
  <cols>
    <col min="1" max="1" width="4.28125" style="31" customWidth="1"/>
    <col min="2" max="2" width="29.7109375" style="31" customWidth="1"/>
    <col min="3" max="3" width="12.28125" style="31" bestFit="1" customWidth="1"/>
    <col min="4" max="4" width="10.421875" style="31" bestFit="1" customWidth="1"/>
    <col min="5" max="5" width="22.140625" style="31" bestFit="1" customWidth="1"/>
    <col min="6" max="6" width="69.00390625" style="31" customWidth="1"/>
    <col min="7" max="7" width="19.7109375" style="31" customWidth="1"/>
    <col min="8" max="8" width="9.8515625" style="31" bestFit="1" customWidth="1"/>
    <col min="9" max="9" width="10.7109375" style="31" bestFit="1" customWidth="1"/>
    <col min="10" max="10" width="7.00390625" style="31" bestFit="1" customWidth="1"/>
    <col min="11" max="11" width="15.7109375" style="31" bestFit="1" customWidth="1"/>
    <col min="12" max="12" width="11.421875" style="31" customWidth="1"/>
    <col min="13" max="13" width="13.7109375" style="31" customWidth="1"/>
    <col min="14" max="14" width="9.7109375" style="31" bestFit="1" customWidth="1"/>
    <col min="15" max="15" width="5.8515625" style="31" bestFit="1" customWidth="1"/>
    <col min="16" max="16" width="4.7109375" style="31" bestFit="1" customWidth="1"/>
    <col min="17" max="16384" width="11.421875" style="31" customWidth="1"/>
  </cols>
  <sheetData>
    <row r="2" s="262" customFormat="1" ht="15.75">
      <c r="B2" s="261" t="s">
        <v>212</v>
      </c>
    </row>
    <row r="3" spans="2:10" ht="12.75">
      <c r="B3" s="29"/>
      <c r="C3" s="29"/>
      <c r="D3" s="29"/>
      <c r="E3" s="29"/>
      <c r="F3" s="29"/>
      <c r="G3" s="29"/>
      <c r="H3" s="29"/>
      <c r="I3" s="29"/>
      <c r="J3" s="29"/>
    </row>
    <row r="4" spans="2:8" ht="12.75">
      <c r="B4" s="752" t="s">
        <v>904</v>
      </c>
      <c r="H4" s="232" t="s">
        <v>361</v>
      </c>
    </row>
    <row r="5" spans="2:15" ht="25.5" customHeight="1">
      <c r="B5" s="499" t="s">
        <v>16</v>
      </c>
      <c r="C5" s="318" t="s">
        <v>831</v>
      </c>
      <c r="D5" s="318" t="s">
        <v>832</v>
      </c>
      <c r="E5" s="318" t="s">
        <v>7</v>
      </c>
      <c r="F5" s="318" t="s">
        <v>95</v>
      </c>
      <c r="G5" s="32"/>
      <c r="H5" s="32"/>
      <c r="I5" s="32"/>
      <c r="J5" s="32"/>
      <c r="K5" s="32"/>
      <c r="L5" s="32"/>
      <c r="M5" s="32"/>
      <c r="N5" s="32"/>
      <c r="O5" s="32"/>
    </row>
    <row r="6" spans="2:15" ht="12.75">
      <c r="B6" s="718" t="s">
        <v>106</v>
      </c>
      <c r="C6" s="719">
        <v>0.542</v>
      </c>
      <c r="D6" s="221"/>
      <c r="E6" s="88" t="s">
        <v>214</v>
      </c>
      <c r="F6" s="879" t="s">
        <v>97</v>
      </c>
      <c r="G6" s="32"/>
      <c r="H6" s="32"/>
      <c r="I6" s="32"/>
      <c r="J6" s="32"/>
      <c r="K6" s="32"/>
      <c r="L6" s="32"/>
      <c r="M6" s="32"/>
      <c r="N6" s="32"/>
      <c r="O6" s="32"/>
    </row>
    <row r="7" spans="2:15" ht="12" customHeight="1">
      <c r="B7" s="720" t="s">
        <v>105</v>
      </c>
      <c r="C7" s="719">
        <v>0.8422</v>
      </c>
      <c r="D7" s="221"/>
      <c r="E7" s="88" t="s">
        <v>214</v>
      </c>
      <c r="F7" s="879" t="s">
        <v>97</v>
      </c>
      <c r="G7" s="32"/>
      <c r="H7" s="32"/>
      <c r="I7" s="32"/>
      <c r="J7" s="32"/>
      <c r="K7" s="32"/>
      <c r="L7" s="32"/>
      <c r="M7" s="32"/>
      <c r="N7" s="32"/>
      <c r="O7" s="32"/>
    </row>
    <row r="8" spans="2:15" ht="12.75">
      <c r="B8" s="721" t="s">
        <v>25</v>
      </c>
      <c r="C8" s="719">
        <v>0.739</v>
      </c>
      <c r="D8" s="221"/>
      <c r="E8" s="88" t="s">
        <v>214</v>
      </c>
      <c r="F8" s="879" t="s">
        <v>97</v>
      </c>
      <c r="G8" s="32"/>
      <c r="H8" s="32"/>
      <c r="I8" s="32"/>
      <c r="J8" s="32"/>
      <c r="K8" s="32"/>
      <c r="L8" s="32"/>
      <c r="M8" s="32"/>
      <c r="N8" s="32"/>
      <c r="O8" s="32"/>
    </row>
    <row r="9" spans="2:15" ht="13.5">
      <c r="B9" s="718" t="s">
        <v>17</v>
      </c>
      <c r="C9" s="719">
        <v>0.75</v>
      </c>
      <c r="D9" s="221"/>
      <c r="E9" s="88" t="s">
        <v>215</v>
      </c>
      <c r="F9" s="879" t="s">
        <v>213</v>
      </c>
      <c r="G9" s="32"/>
      <c r="H9" s="32"/>
      <c r="I9" s="32"/>
      <c r="J9" s="32"/>
      <c r="K9" s="32"/>
      <c r="L9" s="32"/>
      <c r="M9" s="32"/>
      <c r="N9" s="32"/>
      <c r="O9" s="32"/>
    </row>
    <row r="10" spans="2:12" ht="12" customHeight="1">
      <c r="B10" s="722" t="s">
        <v>99</v>
      </c>
      <c r="C10" s="723">
        <v>0.708</v>
      </c>
      <c r="D10" s="723">
        <v>0.719</v>
      </c>
      <c r="E10" s="94" t="s">
        <v>237</v>
      </c>
      <c r="F10" s="879" t="s">
        <v>241</v>
      </c>
      <c r="G10" s="715" t="s">
        <v>897</v>
      </c>
      <c r="H10" s="32"/>
      <c r="I10" s="32"/>
      <c r="J10" s="32"/>
      <c r="K10" s="32"/>
      <c r="L10" s="32"/>
    </row>
    <row r="11" spans="2:12" ht="13.5">
      <c r="B11" s="722" t="s">
        <v>100</v>
      </c>
      <c r="C11" s="723">
        <v>0.712</v>
      </c>
      <c r="D11" s="723">
        <v>0.731</v>
      </c>
      <c r="E11" s="94" t="s">
        <v>237</v>
      </c>
      <c r="F11" s="879" t="s">
        <v>241</v>
      </c>
      <c r="G11" s="715" t="s">
        <v>897</v>
      </c>
      <c r="H11" s="32"/>
      <c r="I11" s="32"/>
      <c r="J11" s="32"/>
      <c r="K11" s="32"/>
      <c r="L11" s="32"/>
    </row>
    <row r="12" spans="2:12" ht="13.5">
      <c r="B12" s="722" t="s">
        <v>101</v>
      </c>
      <c r="C12" s="723">
        <v>0.709</v>
      </c>
      <c r="D12" s="723">
        <v>0.727</v>
      </c>
      <c r="E12" s="94" t="s">
        <v>237</v>
      </c>
      <c r="F12" s="880" t="s">
        <v>241</v>
      </c>
      <c r="G12" s="715" t="s">
        <v>897</v>
      </c>
      <c r="H12" s="35"/>
      <c r="I12" s="35"/>
      <c r="J12" s="33"/>
      <c r="K12" s="34"/>
      <c r="L12" s="34"/>
    </row>
    <row r="13" spans="2:7" ht="13.5">
      <c r="B13" s="722" t="s">
        <v>103</v>
      </c>
      <c r="C13" s="723">
        <v>0.758</v>
      </c>
      <c r="D13" s="723">
        <v>0.779</v>
      </c>
      <c r="E13" s="94" t="s">
        <v>237</v>
      </c>
      <c r="F13" s="879" t="s">
        <v>241</v>
      </c>
      <c r="G13" s="715" t="s">
        <v>897</v>
      </c>
    </row>
    <row r="14" spans="2:7" ht="13.5">
      <c r="B14" s="724" t="s">
        <v>487</v>
      </c>
      <c r="C14" s="725">
        <v>775</v>
      </c>
      <c r="D14" s="725">
        <v>840</v>
      </c>
      <c r="E14" s="88" t="s">
        <v>215</v>
      </c>
      <c r="F14" s="879" t="s">
        <v>241</v>
      </c>
      <c r="G14" s="715" t="s">
        <v>897</v>
      </c>
    </row>
    <row r="15" spans="2:7" ht="13.5">
      <c r="B15" s="726" t="s">
        <v>558</v>
      </c>
      <c r="C15" s="725">
        <v>0.87</v>
      </c>
      <c r="D15" s="222"/>
      <c r="E15" s="94" t="s">
        <v>237</v>
      </c>
      <c r="F15" s="879" t="s">
        <v>241</v>
      </c>
      <c r="G15" s="715" t="s">
        <v>897</v>
      </c>
    </row>
    <row r="16" spans="2:7" ht="13.5">
      <c r="B16" s="727" t="s">
        <v>559</v>
      </c>
      <c r="C16" s="725">
        <v>0.758</v>
      </c>
      <c r="D16" s="725">
        <v>0.779</v>
      </c>
      <c r="E16" s="94" t="s">
        <v>237</v>
      </c>
      <c r="F16" s="879" t="s">
        <v>241</v>
      </c>
      <c r="G16" s="715" t="s">
        <v>897</v>
      </c>
    </row>
    <row r="17" spans="2:7" ht="12.75">
      <c r="B17" s="728" t="s">
        <v>623</v>
      </c>
      <c r="C17" s="729">
        <v>0.95</v>
      </c>
      <c r="D17" s="399"/>
      <c r="E17" s="400" t="s">
        <v>624</v>
      </c>
      <c r="F17" s="881" t="s">
        <v>97</v>
      </c>
      <c r="G17" s="36"/>
    </row>
    <row r="18" spans="2:7" ht="13.5">
      <c r="B18" s="730" t="s">
        <v>622</v>
      </c>
      <c r="C18" s="731">
        <v>936</v>
      </c>
      <c r="D18" s="560"/>
      <c r="E18" s="561" t="s">
        <v>215</v>
      </c>
      <c r="F18" s="879" t="s">
        <v>762</v>
      </c>
      <c r="G18" s="36"/>
    </row>
    <row r="19" spans="2:7" ht="13.5">
      <c r="B19" s="732" t="s">
        <v>753</v>
      </c>
      <c r="C19" s="725">
        <v>947</v>
      </c>
      <c r="D19" s="584"/>
      <c r="E19" s="585" t="s">
        <v>215</v>
      </c>
      <c r="F19" s="879" t="s">
        <v>762</v>
      </c>
      <c r="G19" s="36"/>
    </row>
    <row r="20" spans="2:7" ht="13.5">
      <c r="B20" s="733" t="s">
        <v>746</v>
      </c>
      <c r="C20" s="725">
        <v>700</v>
      </c>
      <c r="D20" s="725">
        <v>720</v>
      </c>
      <c r="E20" s="586" t="s">
        <v>215</v>
      </c>
      <c r="F20" s="879" t="s">
        <v>751</v>
      </c>
      <c r="G20" s="36"/>
    </row>
    <row r="21" spans="2:15" s="588" customFormat="1" ht="12" customHeight="1">
      <c r="B21" s="721" t="s">
        <v>582</v>
      </c>
      <c r="C21" s="586">
        <v>0.8439</v>
      </c>
      <c r="D21" s="589"/>
      <c r="E21" s="586" t="s">
        <v>214</v>
      </c>
      <c r="F21" s="879" t="s">
        <v>97</v>
      </c>
      <c r="G21" s="590"/>
      <c r="H21" s="590"/>
      <c r="I21" s="590"/>
      <c r="J21" s="590"/>
      <c r="K21" s="590"/>
      <c r="L21" s="590"/>
      <c r="M21" s="590"/>
      <c r="N21" s="590"/>
      <c r="O21" s="590"/>
    </row>
    <row r="22" spans="2:15" s="588" customFormat="1" ht="12" customHeight="1">
      <c r="B22" s="734" t="s">
        <v>854</v>
      </c>
      <c r="C22" s="586">
        <v>0.885</v>
      </c>
      <c r="D22" s="589"/>
      <c r="E22" s="94" t="s">
        <v>237</v>
      </c>
      <c r="F22" s="879" t="s">
        <v>855</v>
      </c>
      <c r="G22" s="590"/>
      <c r="H22" s="590"/>
      <c r="I22" s="590"/>
      <c r="J22" s="590"/>
      <c r="K22" s="590"/>
      <c r="L22" s="590"/>
      <c r="M22" s="590"/>
      <c r="N22" s="590"/>
      <c r="O22" s="590"/>
    </row>
    <row r="23" spans="2:7" ht="12.75">
      <c r="B23" s="714" t="s">
        <v>899</v>
      </c>
      <c r="C23" s="36"/>
      <c r="D23" s="36"/>
      <c r="E23" s="36"/>
      <c r="F23" s="36"/>
      <c r="G23" s="36"/>
    </row>
    <row r="24" spans="2:7" ht="12.75">
      <c r="B24" s="36"/>
      <c r="C24" s="36"/>
      <c r="D24" s="36"/>
      <c r="E24" s="36"/>
      <c r="F24" s="36"/>
      <c r="G24" s="36"/>
    </row>
    <row r="25" s="262" customFormat="1" ht="15.75">
      <c r="B25" s="261" t="s">
        <v>368</v>
      </c>
    </row>
    <row r="26" spans="2:11" ht="12.75">
      <c r="B26" s="29"/>
      <c r="C26" s="29"/>
      <c r="D26" s="29"/>
      <c r="E26" s="29"/>
      <c r="F26" s="29"/>
      <c r="G26" s="29"/>
      <c r="H26" s="29"/>
      <c r="I26" s="29"/>
      <c r="J26" s="29"/>
      <c r="K26" s="29"/>
    </row>
    <row r="27" spans="2:5" ht="12.75">
      <c r="B27" s="753" t="s">
        <v>905</v>
      </c>
      <c r="C27" s="29"/>
      <c r="D27" s="29"/>
      <c r="E27" s="29"/>
    </row>
    <row r="28" spans="2:6" ht="12.75">
      <c r="B28" s="500" t="s">
        <v>16</v>
      </c>
      <c r="C28" s="500" t="s">
        <v>109</v>
      </c>
      <c r="D28" s="500" t="s">
        <v>110</v>
      </c>
      <c r="E28" s="1276" t="s">
        <v>95</v>
      </c>
      <c r="F28" s="1276"/>
    </row>
    <row r="29" spans="2:6" ht="12.75">
      <c r="B29" s="37" t="s">
        <v>106</v>
      </c>
      <c r="C29" s="735">
        <v>0.0473</v>
      </c>
      <c r="D29" s="28" t="s">
        <v>111</v>
      </c>
      <c r="E29" s="1274" t="s">
        <v>97</v>
      </c>
      <c r="F29" s="1274"/>
    </row>
    <row r="30" spans="2:6" ht="12.75">
      <c r="B30" s="87" t="s">
        <v>105</v>
      </c>
      <c r="C30" s="735">
        <v>0.0422</v>
      </c>
      <c r="D30" s="28" t="s">
        <v>111</v>
      </c>
      <c r="E30" s="1274" t="s">
        <v>97</v>
      </c>
      <c r="F30" s="1274"/>
    </row>
    <row r="31" spans="2:6" ht="12.75">
      <c r="B31" s="650" t="s">
        <v>25</v>
      </c>
      <c r="C31" s="735">
        <v>0.0443</v>
      </c>
      <c r="D31" s="28" t="s">
        <v>111</v>
      </c>
      <c r="E31" s="1274" t="s">
        <v>97</v>
      </c>
      <c r="F31" s="1274"/>
    </row>
    <row r="32" spans="2:6" ht="12.75">
      <c r="B32" s="37" t="s">
        <v>17</v>
      </c>
      <c r="C32" s="735">
        <v>0.0363</v>
      </c>
      <c r="D32" s="28" t="s">
        <v>112</v>
      </c>
      <c r="E32" s="1274" t="s">
        <v>97</v>
      </c>
      <c r="F32" s="1274"/>
    </row>
    <row r="33" spans="2:6" ht="12.75">
      <c r="B33" s="93" t="s">
        <v>99</v>
      </c>
      <c r="C33" s="92"/>
      <c r="D33" s="92"/>
      <c r="E33" s="1275"/>
      <c r="F33" s="1275"/>
    </row>
    <row r="34" spans="2:6" ht="12.75">
      <c r="B34" s="93" t="s">
        <v>100</v>
      </c>
      <c r="C34" s="92"/>
      <c r="D34" s="92"/>
      <c r="E34" s="1275"/>
      <c r="F34" s="1275"/>
    </row>
    <row r="35" spans="2:6" ht="12.75">
      <c r="B35" s="93" t="s">
        <v>101</v>
      </c>
      <c r="C35" s="92"/>
      <c r="D35" s="92"/>
      <c r="E35" s="1275"/>
      <c r="F35" s="1275"/>
    </row>
    <row r="36" spans="2:6" ht="12.75">
      <c r="B36" s="93" t="s">
        <v>103</v>
      </c>
      <c r="C36" s="92"/>
      <c r="D36" s="92"/>
      <c r="E36" s="1275"/>
      <c r="F36" s="1275"/>
    </row>
    <row r="37" spans="2:6" ht="12.75">
      <c r="B37" s="93" t="s">
        <v>487</v>
      </c>
      <c r="C37" s="736">
        <v>42.8</v>
      </c>
      <c r="D37" s="565" t="s">
        <v>748</v>
      </c>
      <c r="E37" s="1274" t="s">
        <v>747</v>
      </c>
      <c r="F37" s="1274"/>
    </row>
    <row r="38" spans="2:6" ht="12.75">
      <c r="B38" s="659" t="s">
        <v>98</v>
      </c>
      <c r="C38" s="735">
        <v>0.0443</v>
      </c>
      <c r="D38" s="570" t="s">
        <v>111</v>
      </c>
      <c r="E38" s="1274" t="s">
        <v>97</v>
      </c>
      <c r="F38" s="1274"/>
    </row>
    <row r="39" spans="2:6" ht="12.75">
      <c r="B39" s="322" t="s">
        <v>623</v>
      </c>
      <c r="C39" s="737">
        <v>0.0404</v>
      </c>
      <c r="D39" s="403" t="s">
        <v>111</v>
      </c>
      <c r="E39" s="1274" t="s">
        <v>97</v>
      </c>
      <c r="F39" s="1274"/>
    </row>
    <row r="40" spans="2:6" ht="12.75">
      <c r="B40" s="562" t="s">
        <v>622</v>
      </c>
      <c r="C40" s="738">
        <v>10531</v>
      </c>
      <c r="D40" s="563" t="s">
        <v>661</v>
      </c>
      <c r="E40" s="1279" t="s">
        <v>834</v>
      </c>
      <c r="F40" s="1279"/>
    </row>
    <row r="41" spans="2:6" ht="12.75">
      <c r="B41" s="564" t="s">
        <v>746</v>
      </c>
      <c r="C41" s="736">
        <v>43.5</v>
      </c>
      <c r="D41" s="565" t="s">
        <v>748</v>
      </c>
      <c r="E41" s="1274" t="s">
        <v>750</v>
      </c>
      <c r="F41" s="1274"/>
    </row>
    <row r="42" spans="2:6" ht="12.75">
      <c r="B42" s="564" t="s">
        <v>582</v>
      </c>
      <c r="C42" s="735">
        <v>0.0427</v>
      </c>
      <c r="D42" s="565" t="s">
        <v>111</v>
      </c>
      <c r="E42" s="1274" t="s">
        <v>97</v>
      </c>
      <c r="F42" s="1274"/>
    </row>
    <row r="43" spans="2:6" ht="12.75">
      <c r="B43" s="659" t="s">
        <v>854</v>
      </c>
      <c r="C43" s="735">
        <v>27</v>
      </c>
      <c r="D43" s="660" t="s">
        <v>856</v>
      </c>
      <c r="E43" s="1280" t="s">
        <v>857</v>
      </c>
      <c r="F43" s="1280"/>
    </row>
    <row r="45" s="262" customFormat="1" ht="15.75">
      <c r="B45" s="261" t="s">
        <v>229</v>
      </c>
    </row>
    <row r="46" spans="2:14" ht="12.75">
      <c r="B46"/>
      <c r="C46"/>
      <c r="D46"/>
      <c r="E46"/>
      <c r="F46"/>
      <c r="G46"/>
      <c r="H46" s="82"/>
      <c r="I46" s="82"/>
      <c r="J46" s="82"/>
      <c r="K46" s="82"/>
      <c r="L46"/>
      <c r="M46"/>
      <c r="N46"/>
    </row>
    <row r="47" spans="2:14" ht="12.75">
      <c r="B47" s="761" t="s">
        <v>906</v>
      </c>
      <c r="C47"/>
      <c r="D47"/>
      <c r="E47"/>
      <c r="F47"/>
      <c r="G47" s="762" t="s">
        <v>907</v>
      </c>
      <c r="H47" s="82"/>
      <c r="I47" s="82"/>
      <c r="J47" s="82"/>
      <c r="K47" s="82"/>
      <c r="L47"/>
      <c r="M47"/>
      <c r="N47"/>
    </row>
    <row r="48" spans="2:13" ht="12.75">
      <c r="B48" s="1281" t="s">
        <v>92</v>
      </c>
      <c r="C48" s="1282"/>
      <c r="D48" s="1283"/>
      <c r="E48"/>
      <c r="F48"/>
      <c r="G48" s="1284" t="s">
        <v>218</v>
      </c>
      <c r="H48" s="1284"/>
      <c r="I48" s="1284"/>
      <c r="J48" s="1284"/>
      <c r="K48"/>
      <c r="L48"/>
      <c r="M48"/>
    </row>
    <row r="49" spans="2:13" ht="13.15" customHeight="1">
      <c r="B49" s="84" t="s">
        <v>216</v>
      </c>
      <c r="C49" s="739">
        <v>0.003785</v>
      </c>
      <c r="D49" s="85" t="s">
        <v>243</v>
      </c>
      <c r="E49"/>
      <c r="F49"/>
      <c r="G49" s="501" t="s">
        <v>219</v>
      </c>
      <c r="H49" s="501" t="s">
        <v>43</v>
      </c>
      <c r="I49" s="501" t="s">
        <v>220</v>
      </c>
      <c r="J49" s="501" t="s">
        <v>221</v>
      </c>
      <c r="K49" s="502" t="s">
        <v>230</v>
      </c>
      <c r="L49" s="503"/>
      <c r="M49" s="504"/>
    </row>
    <row r="50" spans="2:17" ht="12.75">
      <c r="B50" s="84" t="s">
        <v>216</v>
      </c>
      <c r="C50" s="740">
        <v>3.785409668</v>
      </c>
      <c r="D50" s="95" t="s">
        <v>94</v>
      </c>
      <c r="E50"/>
      <c r="F50"/>
      <c r="G50" s="86">
        <v>1000000000</v>
      </c>
      <c r="H50" s="90" t="s">
        <v>222</v>
      </c>
      <c r="I50" s="90" t="s">
        <v>223</v>
      </c>
      <c r="J50" s="90" t="s">
        <v>224</v>
      </c>
      <c r="K50" s="84" t="s">
        <v>234</v>
      </c>
      <c r="L50" s="91">
        <f>10^3</f>
        <v>1000</v>
      </c>
      <c r="M50" s="85" t="s">
        <v>235</v>
      </c>
      <c r="O50" s="402" t="s">
        <v>659</v>
      </c>
      <c r="P50" s="31">
        <v>4184</v>
      </c>
      <c r="Q50" s="401" t="s">
        <v>660</v>
      </c>
    </row>
    <row r="51" spans="2:13" ht="13.5">
      <c r="B51" s="84" t="s">
        <v>242</v>
      </c>
      <c r="C51" s="741">
        <v>1000000</v>
      </c>
      <c r="D51" s="85" t="s">
        <v>93</v>
      </c>
      <c r="E51"/>
      <c r="F51"/>
      <c r="G51" s="86">
        <v>1000000000000</v>
      </c>
      <c r="H51" s="90" t="s">
        <v>225</v>
      </c>
      <c r="I51" s="90" t="s">
        <v>226</v>
      </c>
      <c r="J51" s="90" t="s">
        <v>227</v>
      </c>
      <c r="K51" s="84"/>
      <c r="L51" s="89"/>
      <c r="M51" s="85"/>
    </row>
    <row r="52" spans="2:13" ht="12.75">
      <c r="B52" s="219" t="s">
        <v>554</v>
      </c>
      <c r="C52" s="741">
        <v>42</v>
      </c>
      <c r="D52" s="85" t="s">
        <v>245</v>
      </c>
      <c r="E52"/>
      <c r="F52"/>
      <c r="G52" s="217"/>
      <c r="H52" s="106"/>
      <c r="I52" s="106"/>
      <c r="J52" s="106"/>
      <c r="K52" s="215"/>
      <c r="L52" s="218"/>
      <c r="M52" s="216"/>
    </row>
    <row r="53" spans="2:13" ht="12.75">
      <c r="B53" s="83" t="s">
        <v>209</v>
      </c>
      <c r="C53"/>
      <c r="D53"/>
      <c r="E53"/>
      <c r="F53"/>
      <c r="G53" s="83" t="s">
        <v>228</v>
      </c>
      <c r="H53" s="82"/>
      <c r="I53" s="82"/>
      <c r="J53" s="82"/>
      <c r="K53"/>
      <c r="L53"/>
      <c r="M53"/>
    </row>
    <row r="54" ht="12.75">
      <c r="F54" s="397"/>
    </row>
    <row r="55" s="262" customFormat="1" ht="15.75">
      <c r="B55" s="261" t="s">
        <v>369</v>
      </c>
    </row>
    <row r="56" spans="2:7" ht="12.75">
      <c r="B56" s="150"/>
      <c r="C56" s="150"/>
      <c r="D56" s="150"/>
      <c r="E56" s="150"/>
      <c r="F56" s="150"/>
      <c r="G56" s="150"/>
    </row>
    <row r="57" spans="2:7" ht="12.75">
      <c r="B57" s="150"/>
      <c r="C57" s="150"/>
      <c r="D57" s="763" t="s">
        <v>908</v>
      </c>
      <c r="E57" s="150"/>
      <c r="F57" s="150"/>
      <c r="G57" s="150"/>
    </row>
    <row r="58" spans="4:7" ht="12.75">
      <c r="D58" s="1286" t="s">
        <v>16</v>
      </c>
      <c r="E58" s="1287"/>
      <c r="F58" s="318" t="s">
        <v>833</v>
      </c>
      <c r="G58" s="318" t="s">
        <v>7</v>
      </c>
    </row>
    <row r="59" spans="4:7" ht="12.75">
      <c r="D59" s="1277" t="s">
        <v>106</v>
      </c>
      <c r="E59" s="1278"/>
      <c r="F59" s="742">
        <f>C6*$C$50</f>
        <v>2.051692040056</v>
      </c>
      <c r="G59" s="151" t="s">
        <v>236</v>
      </c>
    </row>
    <row r="60" spans="4:7" ht="12.75">
      <c r="D60" s="1277" t="s">
        <v>105</v>
      </c>
      <c r="E60" s="1278" t="s">
        <v>214</v>
      </c>
      <c r="F60" s="742">
        <f>C7*$C$50</f>
        <v>3.1880720223895995</v>
      </c>
      <c r="G60" s="151" t="s">
        <v>236</v>
      </c>
    </row>
    <row r="61" spans="4:7" ht="13.5">
      <c r="D61" s="1277" t="s">
        <v>558</v>
      </c>
      <c r="E61" s="1278" t="s">
        <v>237</v>
      </c>
      <c r="F61" s="742">
        <f>C15/10^3*$C$51*$C$49</f>
        <v>3.2929500000000003</v>
      </c>
      <c r="G61" s="151" t="s">
        <v>236</v>
      </c>
    </row>
    <row r="62" spans="4:7" ht="12.75">
      <c r="D62" s="1288" t="s">
        <v>25</v>
      </c>
      <c r="E62" s="1278" t="s">
        <v>214</v>
      </c>
      <c r="F62" s="742">
        <f>C8*$C$50</f>
        <v>2.797417744652</v>
      </c>
      <c r="G62" s="151" t="s">
        <v>236</v>
      </c>
    </row>
    <row r="63" spans="4:7" ht="13.5">
      <c r="D63" s="1277" t="s">
        <v>17</v>
      </c>
      <c r="E63" s="1278" t="s">
        <v>215</v>
      </c>
      <c r="F63" s="716"/>
      <c r="G63" s="223"/>
    </row>
    <row r="64" spans="4:7" ht="13.5">
      <c r="D64" s="1277" t="s">
        <v>99</v>
      </c>
      <c r="E64" s="1278" t="s">
        <v>237</v>
      </c>
      <c r="F64" s="742">
        <f>AVERAGE(C10:D10)/10^3*$C$51*$C$49</f>
        <v>2.7005975</v>
      </c>
      <c r="G64" s="151" t="s">
        <v>236</v>
      </c>
    </row>
    <row r="65" spans="4:7" ht="13.5">
      <c r="D65" s="1277" t="s">
        <v>100</v>
      </c>
      <c r="E65" s="1278" t="s">
        <v>237</v>
      </c>
      <c r="F65" s="742">
        <f>AVERAGE(C11:D11)/10^3*$C$51*$C$49</f>
        <v>2.7308775</v>
      </c>
      <c r="G65" s="151" t="s">
        <v>236</v>
      </c>
    </row>
    <row r="66" spans="4:7" ht="13.5">
      <c r="D66" s="1277" t="s">
        <v>101</v>
      </c>
      <c r="E66" s="1278" t="s">
        <v>237</v>
      </c>
      <c r="F66" s="742">
        <f>AVERAGE(C12:D12)/10^3*$C$51*$C$49</f>
        <v>2.71763</v>
      </c>
      <c r="G66" s="151" t="s">
        <v>236</v>
      </c>
    </row>
    <row r="67" spans="4:7" ht="13.5">
      <c r="D67" s="1277" t="s">
        <v>103</v>
      </c>
      <c r="E67" s="1278" t="s">
        <v>237</v>
      </c>
      <c r="F67" s="742">
        <f>AVERAGE(C13:D13)/10^3*$C$51*$C$49</f>
        <v>2.9087725</v>
      </c>
      <c r="G67" s="151" t="s">
        <v>236</v>
      </c>
    </row>
    <row r="68" spans="4:7" ht="13.5">
      <c r="D68" s="1277" t="s">
        <v>560</v>
      </c>
      <c r="E68" s="1278" t="s">
        <v>237</v>
      </c>
      <c r="F68" s="742">
        <f>AVERAGE(C16:D16)/10^3*$C$51*$C$49</f>
        <v>2.9087725</v>
      </c>
      <c r="G68" s="151" t="s">
        <v>236</v>
      </c>
    </row>
    <row r="69" spans="4:7" ht="13.5">
      <c r="D69" s="1277" t="s">
        <v>487</v>
      </c>
      <c r="E69" s="1278" t="s">
        <v>215</v>
      </c>
      <c r="F69" s="742">
        <f>AVERAGE(C14:D14)*$C$49</f>
        <v>3.0563875</v>
      </c>
      <c r="G69" s="151" t="s">
        <v>236</v>
      </c>
    </row>
    <row r="70" spans="4:7" ht="12.75">
      <c r="D70" s="1277" t="s">
        <v>623</v>
      </c>
      <c r="E70" s="1278" t="s">
        <v>624</v>
      </c>
      <c r="F70" s="743">
        <f>C17*$C$50</f>
        <v>3.5961391845999997</v>
      </c>
      <c r="G70" s="151" t="s">
        <v>236</v>
      </c>
    </row>
    <row r="71" spans="4:7" ht="13.5">
      <c r="D71" s="1277" t="s">
        <v>622</v>
      </c>
      <c r="E71" s="1278" t="s">
        <v>215</v>
      </c>
      <c r="F71" s="744">
        <f>C18*C49</f>
        <v>3.5427600000000004</v>
      </c>
      <c r="G71" s="566" t="s">
        <v>236</v>
      </c>
    </row>
    <row r="72" spans="4:7" ht="13.5">
      <c r="D72" s="1277" t="s">
        <v>753</v>
      </c>
      <c r="E72" s="1278" t="s">
        <v>215</v>
      </c>
      <c r="F72" s="744">
        <f>C19*C49</f>
        <v>3.584395</v>
      </c>
      <c r="G72" s="566" t="s">
        <v>236</v>
      </c>
    </row>
    <row r="73" spans="4:7" ht="13.5">
      <c r="D73" s="1277" t="s">
        <v>746</v>
      </c>
      <c r="E73" s="1278" t="s">
        <v>215</v>
      </c>
      <c r="F73" s="742">
        <f>AVERAGE(C20,D20)*C49</f>
        <v>2.68735</v>
      </c>
      <c r="G73" s="151" t="s">
        <v>236</v>
      </c>
    </row>
    <row r="74" spans="3:7" s="588" customFormat="1" ht="12.75">
      <c r="C74" s="31"/>
      <c r="D74" s="1277" t="s">
        <v>582</v>
      </c>
      <c r="E74" s="1278" t="s">
        <v>214</v>
      </c>
      <c r="F74" s="742">
        <f>C21*$C$50</f>
        <v>3.1945072188252</v>
      </c>
      <c r="G74" s="586" t="s">
        <v>236</v>
      </c>
    </row>
    <row r="75" spans="3:7" s="588" customFormat="1" ht="12.75">
      <c r="C75" s="31"/>
      <c r="D75" s="1277" t="str">
        <f>B43</f>
        <v>Biocombustible (100% etanol)</v>
      </c>
      <c r="E75" s="1278" t="s">
        <v>214</v>
      </c>
      <c r="F75" s="742">
        <f>AVERAGE(C22:D22)/10^3*$C$51*$C$49</f>
        <v>3.3497250000000003</v>
      </c>
      <c r="G75" s="586" t="s">
        <v>236</v>
      </c>
    </row>
    <row r="77" s="260" customFormat="1" ht="15.75">
      <c r="B77" s="259" t="s">
        <v>593</v>
      </c>
    </row>
    <row r="78" spans="2:10" ht="12.75">
      <c r="B78" s="149"/>
      <c r="C78" s="149"/>
      <c r="D78" s="149"/>
      <c r="E78" s="149"/>
      <c r="F78" s="149"/>
      <c r="G78" s="149"/>
      <c r="H78" s="149"/>
      <c r="I78" s="149"/>
      <c r="J78" s="149"/>
    </row>
    <row r="79" spans="2:10" ht="12.75">
      <c r="B79" s="754" t="s">
        <v>909</v>
      </c>
      <c r="C79" s="149"/>
      <c r="D79" s="149"/>
      <c r="E79" s="149"/>
      <c r="F79" s="149"/>
      <c r="G79" s="149"/>
      <c r="H79" s="149"/>
      <c r="I79" s="149"/>
      <c r="J79" s="149"/>
    </row>
    <row r="80" spans="2:10" ht="12.75">
      <c r="B80" s="1285" t="s">
        <v>351</v>
      </c>
      <c r="C80" s="1285"/>
      <c r="D80" s="1285"/>
      <c r="E80" s="1285"/>
      <c r="F80" s="1285"/>
      <c r="G80" s="1285"/>
      <c r="H80" s="1285"/>
      <c r="I80" s="1285" t="s">
        <v>350</v>
      </c>
      <c r="J80" s="1285"/>
    </row>
    <row r="81" spans="2:10" ht="37.5" customHeight="1">
      <c r="B81" s="505" t="s">
        <v>16</v>
      </c>
      <c r="C81" s="506" t="s">
        <v>910</v>
      </c>
      <c r="D81" s="505" t="s">
        <v>110</v>
      </c>
      <c r="E81" s="506" t="s">
        <v>911</v>
      </c>
      <c r="F81" s="505" t="s">
        <v>7</v>
      </c>
      <c r="G81" s="506" t="s">
        <v>912</v>
      </c>
      <c r="H81" s="505" t="s">
        <v>7</v>
      </c>
      <c r="I81" s="506" t="s">
        <v>903</v>
      </c>
      <c r="J81" s="505" t="s">
        <v>7</v>
      </c>
    </row>
    <row r="82" spans="2:10" ht="12.75">
      <c r="B82" s="153" t="s">
        <v>106</v>
      </c>
      <c r="C82" s="746">
        <f>C29</f>
        <v>0.0473</v>
      </c>
      <c r="D82" s="154" t="s">
        <v>111</v>
      </c>
      <c r="E82" s="745">
        <f>C82/10^3</f>
        <v>4.7300000000000005E-05</v>
      </c>
      <c r="F82" s="151" t="s">
        <v>231</v>
      </c>
      <c r="G82" s="746">
        <f>F59</f>
        <v>2.051692040056</v>
      </c>
      <c r="H82" s="151" t="s">
        <v>217</v>
      </c>
      <c r="I82" s="749">
        <f>E82*G82</f>
        <v>9.70450334946488E-05</v>
      </c>
      <c r="J82" s="155" t="s">
        <v>233</v>
      </c>
    </row>
    <row r="83" spans="2:10" ht="12.75">
      <c r="B83" s="156" t="s">
        <v>105</v>
      </c>
      <c r="C83" s="746">
        <f>C30</f>
        <v>0.0422</v>
      </c>
      <c r="D83" s="154" t="s">
        <v>111</v>
      </c>
      <c r="E83" s="745">
        <f>C83/10^3</f>
        <v>4.22E-05</v>
      </c>
      <c r="F83" s="151" t="s">
        <v>231</v>
      </c>
      <c r="G83" s="746">
        <f>F60</f>
        <v>3.1880720223895995</v>
      </c>
      <c r="H83" s="151" t="s">
        <v>217</v>
      </c>
      <c r="I83" s="749">
        <f>E83*G83</f>
        <v>0.0001345366393448411</v>
      </c>
      <c r="J83" s="155" t="s">
        <v>233</v>
      </c>
    </row>
    <row r="84" spans="2:10" ht="12.75">
      <c r="B84" s="156" t="str">
        <f>B15</f>
        <v>Diesel B5 (S-50)</v>
      </c>
      <c r="C84" s="746">
        <f>C30</f>
        <v>0.0422</v>
      </c>
      <c r="D84" s="154" t="s">
        <v>111</v>
      </c>
      <c r="E84" s="745">
        <f>C84/10^3</f>
        <v>4.22E-05</v>
      </c>
      <c r="F84" s="151" t="s">
        <v>231</v>
      </c>
      <c r="G84" s="746">
        <f>F61</f>
        <v>3.2929500000000003</v>
      </c>
      <c r="H84" s="151" t="s">
        <v>217</v>
      </c>
      <c r="I84" s="749">
        <f>E84*G84</f>
        <v>0.00013896249</v>
      </c>
      <c r="J84" s="155" t="s">
        <v>233</v>
      </c>
    </row>
    <row r="85" spans="2:10" ht="12.75">
      <c r="B85" s="591" t="s">
        <v>25</v>
      </c>
      <c r="C85" s="746">
        <f>C31</f>
        <v>0.0443</v>
      </c>
      <c r="D85" s="154" t="s">
        <v>111</v>
      </c>
      <c r="E85" s="745">
        <f>C85/10^3</f>
        <v>4.43E-05</v>
      </c>
      <c r="F85" s="151" t="s">
        <v>231</v>
      </c>
      <c r="G85" s="746">
        <f>F62</f>
        <v>2.797417744652</v>
      </c>
      <c r="H85" s="151" t="s">
        <v>217</v>
      </c>
      <c r="I85" s="749">
        <f>E85*G85</f>
        <v>0.0001239256060880836</v>
      </c>
      <c r="J85" s="180" t="s">
        <v>233</v>
      </c>
    </row>
    <row r="86" spans="2:10" ht="13.5">
      <c r="B86" s="153" t="s">
        <v>17</v>
      </c>
      <c r="C86" s="746">
        <f>C32</f>
        <v>0.0363</v>
      </c>
      <c r="D86" s="154" t="s">
        <v>112</v>
      </c>
      <c r="E86" s="157"/>
      <c r="F86" s="157"/>
      <c r="G86" s="157"/>
      <c r="H86" s="158"/>
      <c r="I86" s="749">
        <f>C86/10^3</f>
        <v>3.63E-05</v>
      </c>
      <c r="J86" s="155" t="s">
        <v>232</v>
      </c>
    </row>
    <row r="87" spans="2:10" ht="12.75">
      <c r="B87" s="152" t="s">
        <v>99</v>
      </c>
      <c r="C87" s="158"/>
      <c r="D87" s="158"/>
      <c r="E87" s="158"/>
      <c r="F87" s="157"/>
      <c r="G87" s="746">
        <f aca="true" t="shared" si="0" ref="G87:G98">F64</f>
        <v>2.7005975</v>
      </c>
      <c r="H87" s="151" t="s">
        <v>217</v>
      </c>
      <c r="I87" s="749">
        <f>$E$85*G87</f>
        <v>0.00011963646925000001</v>
      </c>
      <c r="J87" s="155" t="s">
        <v>233</v>
      </c>
    </row>
    <row r="88" spans="2:10" ht="12.75">
      <c r="B88" s="152" t="s">
        <v>100</v>
      </c>
      <c r="C88" s="158"/>
      <c r="D88" s="158"/>
      <c r="E88" s="158"/>
      <c r="F88" s="157"/>
      <c r="G88" s="746">
        <f t="shared" si="0"/>
        <v>2.7308775</v>
      </c>
      <c r="H88" s="151" t="s">
        <v>217</v>
      </c>
      <c r="I88" s="749">
        <f>$E$85*G88</f>
        <v>0.00012097787325</v>
      </c>
      <c r="J88" s="155" t="s">
        <v>233</v>
      </c>
    </row>
    <row r="89" spans="2:10" ht="12.75">
      <c r="B89" s="152" t="s">
        <v>101</v>
      </c>
      <c r="C89" s="158"/>
      <c r="D89" s="158"/>
      <c r="E89" s="158"/>
      <c r="F89" s="157"/>
      <c r="G89" s="746">
        <f t="shared" si="0"/>
        <v>2.71763</v>
      </c>
      <c r="H89" s="151" t="s">
        <v>217</v>
      </c>
      <c r="I89" s="749">
        <f>$E$85*G89</f>
        <v>0.00012039100900000001</v>
      </c>
      <c r="J89" s="155" t="s">
        <v>233</v>
      </c>
    </row>
    <row r="90" spans="2:10" ht="12.75">
      <c r="B90" s="152" t="s">
        <v>103</v>
      </c>
      <c r="C90" s="158"/>
      <c r="D90" s="158"/>
      <c r="E90" s="158"/>
      <c r="F90" s="157"/>
      <c r="G90" s="746">
        <f t="shared" si="0"/>
        <v>2.9087725</v>
      </c>
      <c r="H90" s="151" t="s">
        <v>217</v>
      </c>
      <c r="I90" s="749">
        <f>$E$85*G90</f>
        <v>0.00012885862175</v>
      </c>
      <c r="J90" s="155" t="s">
        <v>233</v>
      </c>
    </row>
    <row r="91" spans="2:10" ht="12.75">
      <c r="B91" s="220" t="s">
        <v>560</v>
      </c>
      <c r="C91" s="158"/>
      <c r="D91" s="158"/>
      <c r="E91" s="157"/>
      <c r="F91" s="157"/>
      <c r="G91" s="746">
        <f t="shared" si="0"/>
        <v>2.9087725</v>
      </c>
      <c r="H91" s="151" t="s">
        <v>217</v>
      </c>
      <c r="I91" s="749">
        <f>$E$85*G91</f>
        <v>0.00012885862175</v>
      </c>
      <c r="J91" s="155" t="s">
        <v>233</v>
      </c>
    </row>
    <row r="92" spans="2:10" ht="12.75">
      <c r="B92" s="173" t="s">
        <v>487</v>
      </c>
      <c r="C92" s="755">
        <f>C37</f>
        <v>42.8</v>
      </c>
      <c r="D92" s="569" t="s">
        <v>749</v>
      </c>
      <c r="E92" s="745">
        <f>C92/10^6</f>
        <v>4.28E-05</v>
      </c>
      <c r="F92" s="151" t="s">
        <v>231</v>
      </c>
      <c r="G92" s="747">
        <f t="shared" si="0"/>
        <v>3.0563875</v>
      </c>
      <c r="H92" s="151" t="s">
        <v>217</v>
      </c>
      <c r="I92" s="749">
        <f aca="true" t="shared" si="1" ref="I92:I98">E92*G92</f>
        <v>0.000130813385</v>
      </c>
      <c r="J92" s="155" t="s">
        <v>233</v>
      </c>
    </row>
    <row r="93" spans="2:10" ht="12.75">
      <c r="B93" s="322" t="s">
        <v>623</v>
      </c>
      <c r="C93" s="747">
        <f>C39</f>
        <v>0.0404</v>
      </c>
      <c r="D93" s="321" t="s">
        <v>111</v>
      </c>
      <c r="E93" s="745">
        <f>C93/10^3</f>
        <v>4.04E-05</v>
      </c>
      <c r="F93" s="151" t="s">
        <v>231</v>
      </c>
      <c r="G93" s="747">
        <f t="shared" si="0"/>
        <v>3.5961391845999997</v>
      </c>
      <c r="H93" s="151" t="s">
        <v>217</v>
      </c>
      <c r="I93" s="749">
        <f t="shared" si="1"/>
        <v>0.00014528402305783998</v>
      </c>
      <c r="J93" s="155" t="s">
        <v>233</v>
      </c>
    </row>
    <row r="94" spans="2:10" ht="12.75">
      <c r="B94" s="562" t="s">
        <v>622</v>
      </c>
      <c r="C94" s="756">
        <f>C40</f>
        <v>10531</v>
      </c>
      <c r="D94" s="567" t="s">
        <v>661</v>
      </c>
      <c r="E94" s="751">
        <f>C94*P50/10^12</f>
        <v>4.4061704E-05</v>
      </c>
      <c r="F94" s="566" t="s">
        <v>231</v>
      </c>
      <c r="G94" s="748">
        <f t="shared" si="0"/>
        <v>3.5427600000000004</v>
      </c>
      <c r="H94" s="566" t="s">
        <v>217</v>
      </c>
      <c r="I94" s="750">
        <f t="shared" si="1"/>
        <v>0.00015610004246304003</v>
      </c>
      <c r="J94" s="568" t="s">
        <v>233</v>
      </c>
    </row>
    <row r="95" spans="2:10" ht="12.75">
      <c r="B95" s="587" t="s">
        <v>753</v>
      </c>
      <c r="C95" s="756">
        <f>C94</f>
        <v>10531</v>
      </c>
      <c r="D95" s="567" t="s">
        <v>661</v>
      </c>
      <c r="E95" s="751">
        <f>C95*P50/10^12</f>
        <v>4.4061704E-05</v>
      </c>
      <c r="F95" s="566" t="s">
        <v>231</v>
      </c>
      <c r="G95" s="748">
        <f t="shared" si="0"/>
        <v>3.584395</v>
      </c>
      <c r="H95" s="566" t="s">
        <v>217</v>
      </c>
      <c r="I95" s="750">
        <f t="shared" si="1"/>
        <v>0.00015793455150908003</v>
      </c>
      <c r="J95" s="568" t="s">
        <v>233</v>
      </c>
    </row>
    <row r="96" spans="2:10" ht="12.75">
      <c r="B96" s="564" t="s">
        <v>746</v>
      </c>
      <c r="C96" s="757">
        <f>C41</f>
        <v>43.5</v>
      </c>
      <c r="D96" s="569" t="s">
        <v>749</v>
      </c>
      <c r="E96" s="745">
        <f>C96/10^6</f>
        <v>4.35E-05</v>
      </c>
      <c r="F96" s="151" t="s">
        <v>231</v>
      </c>
      <c r="G96" s="747">
        <f t="shared" si="0"/>
        <v>2.68735</v>
      </c>
      <c r="H96" s="151" t="s">
        <v>217</v>
      </c>
      <c r="I96" s="749">
        <f t="shared" si="1"/>
        <v>0.000116899725</v>
      </c>
      <c r="J96" s="155" t="s">
        <v>233</v>
      </c>
    </row>
    <row r="97" spans="2:10" s="588" customFormat="1" ht="12.75">
      <c r="B97" s="591" t="s">
        <v>582</v>
      </c>
      <c r="C97" s="746">
        <f>C42</f>
        <v>0.0427</v>
      </c>
      <c r="D97" s="154" t="s">
        <v>111</v>
      </c>
      <c r="E97" s="745">
        <f>C97/10^3</f>
        <v>4.27E-05</v>
      </c>
      <c r="F97" s="586" t="s">
        <v>231</v>
      </c>
      <c r="G97" s="746">
        <f t="shared" si="0"/>
        <v>3.1945072188252</v>
      </c>
      <c r="H97" s="586" t="s">
        <v>217</v>
      </c>
      <c r="I97" s="749">
        <f t="shared" si="1"/>
        <v>0.00013640545824383603</v>
      </c>
      <c r="J97" s="592" t="s">
        <v>233</v>
      </c>
    </row>
    <row r="98" spans="2:10" s="588" customFormat="1" ht="12.75">
      <c r="B98" s="591" t="str">
        <f>D75</f>
        <v>Biocombustible (100% etanol)</v>
      </c>
      <c r="C98" s="746">
        <f>C43</f>
        <v>27</v>
      </c>
      <c r="D98" s="154" t="str">
        <f>D43</f>
        <v>TJ/Gg</v>
      </c>
      <c r="E98" s="745">
        <f>C98/10^6</f>
        <v>2.7E-05</v>
      </c>
      <c r="F98" s="586" t="s">
        <v>231</v>
      </c>
      <c r="G98" s="746">
        <f t="shared" si="0"/>
        <v>3.3497250000000003</v>
      </c>
      <c r="H98" s="586" t="s">
        <v>217</v>
      </c>
      <c r="I98" s="749">
        <f t="shared" si="1"/>
        <v>9.0442575E-05</v>
      </c>
      <c r="J98" s="592" t="s">
        <v>233</v>
      </c>
    </row>
  </sheetData>
  <mergeCells count="38">
    <mergeCell ref="D75:E75"/>
    <mergeCell ref="B48:D48"/>
    <mergeCell ref="G48:J48"/>
    <mergeCell ref="B80:H80"/>
    <mergeCell ref="I80:J80"/>
    <mergeCell ref="D58:E58"/>
    <mergeCell ref="D59:E59"/>
    <mergeCell ref="D60:E60"/>
    <mergeCell ref="D61:E61"/>
    <mergeCell ref="D62:E62"/>
    <mergeCell ref="D63:E63"/>
    <mergeCell ref="D64:E64"/>
    <mergeCell ref="D65:E65"/>
    <mergeCell ref="D66:E66"/>
    <mergeCell ref="D67:E67"/>
    <mergeCell ref="D73:E73"/>
    <mergeCell ref="D74:E74"/>
    <mergeCell ref="E42:F42"/>
    <mergeCell ref="E39:F39"/>
    <mergeCell ref="E40:F40"/>
    <mergeCell ref="E41:F41"/>
    <mergeCell ref="D68:E68"/>
    <mergeCell ref="D69:E69"/>
    <mergeCell ref="D70:E70"/>
    <mergeCell ref="D71:E71"/>
    <mergeCell ref="D72:E72"/>
    <mergeCell ref="E43:F43"/>
    <mergeCell ref="E28:F28"/>
    <mergeCell ref="E34:F34"/>
    <mergeCell ref="E35:F35"/>
    <mergeCell ref="E36:F36"/>
    <mergeCell ref="E37:F37"/>
    <mergeCell ref="E38:F38"/>
    <mergeCell ref="E29:F29"/>
    <mergeCell ref="E30:F30"/>
    <mergeCell ref="E31:F31"/>
    <mergeCell ref="E32:F32"/>
    <mergeCell ref="E33:F33"/>
  </mergeCells>
  <hyperlinks>
    <hyperlink ref="F14" r:id="rId1" display="http://www.repsol.com/pe_es/productos_y_servicios/productos/refino/"/>
    <hyperlink ref="E41" r:id="rId2" display="http://www.bvindecopi.gob.pe/normas/321.005.pdf"/>
    <hyperlink ref="E37" r:id="rId3" display="http://www.bvindecopi.gob.pe/normas/321.006.pdf"/>
    <hyperlink ref="F20" r:id="rId4" display="http://www.aerodromolajuliana.es/pdf/avgas.pdf"/>
    <hyperlink ref="E40" r:id="rId5" display="http://www.energypiagroup.com/pdf/ficha_tecnica_ifo_380.pdf"/>
    <hyperlink ref="F12" r:id="rId6" display="http://www.repsol.com/pe_es/productos_y_servicios/productos/refino/"/>
  </hyperlinks>
  <printOptions/>
  <pageMargins left="0.7" right="0.7" top="0.75" bottom="0.75" header="0.3" footer="0.3"/>
  <pageSetup horizontalDpi="600" verticalDpi="600" orientation="portrait" paperSize="9" r:id="rId8"/>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B2:S29"/>
  <sheetViews>
    <sheetView showGridLines="0" zoomScale="90" zoomScaleNormal="90" workbookViewId="0" topLeftCell="A4">
      <selection activeCell="F21" sqref="F21"/>
    </sheetView>
  </sheetViews>
  <sheetFormatPr defaultColWidth="11.421875" defaultRowHeight="12.75"/>
  <cols>
    <col min="1" max="1" width="4.421875" style="108" customWidth="1"/>
    <col min="2" max="2" width="13.421875" style="108" customWidth="1"/>
    <col min="3" max="3" width="13.00390625" style="108" customWidth="1"/>
    <col min="4" max="4" width="12.421875" style="108" bestFit="1" customWidth="1"/>
    <col min="5" max="5" width="11.421875" style="108" customWidth="1"/>
    <col min="6" max="6" width="13.00390625" style="108" customWidth="1"/>
    <col min="7" max="7" width="11.421875" style="108" customWidth="1"/>
    <col min="8" max="8" width="12.7109375" style="108" customWidth="1"/>
    <col min="9" max="16384" width="11.421875" style="108" customWidth="1"/>
  </cols>
  <sheetData>
    <row r="2" s="263" customFormat="1" ht="15.75">
      <c r="B2" s="254" t="s">
        <v>320</v>
      </c>
    </row>
    <row r="3" s="49" customFormat="1" ht="12.75"/>
    <row r="4" s="49" customFormat="1" ht="12.75">
      <c r="S4" s="232" t="s">
        <v>361</v>
      </c>
    </row>
    <row r="5" s="49" customFormat="1" ht="12.75"/>
    <row r="6" s="49" customFormat="1" ht="12.75"/>
    <row r="8" spans="2:17" ht="27.75" customHeight="1">
      <c r="B8" s="1293" t="s">
        <v>717</v>
      </c>
      <c r="C8" s="1293"/>
      <c r="D8" s="1293"/>
      <c r="E8" s="1293"/>
      <c r="F8" s="1293"/>
      <c r="H8" s="1293" t="s">
        <v>716</v>
      </c>
      <c r="I8" s="1293"/>
      <c r="J8" s="1293"/>
      <c r="K8" s="1293"/>
      <c r="L8" s="1293"/>
      <c r="M8" s="1293"/>
      <c r="N8" s="1293"/>
      <c r="O8" s="1293"/>
      <c r="P8" s="1293"/>
      <c r="Q8" s="1293"/>
    </row>
    <row r="9" spans="2:17" ht="25.5" customHeight="1">
      <c r="B9" s="1294" t="s">
        <v>16</v>
      </c>
      <c r="C9" s="1294"/>
      <c r="D9" s="81" t="s">
        <v>145</v>
      </c>
      <c r="E9" s="79" t="s">
        <v>60</v>
      </c>
      <c r="F9" s="79" t="s">
        <v>61</v>
      </c>
      <c r="H9" s="1295" t="s">
        <v>16</v>
      </c>
      <c r="I9" s="1295"/>
      <c r="J9" s="1295"/>
      <c r="K9" s="1295"/>
      <c r="L9" s="1295" t="s">
        <v>146</v>
      </c>
      <c r="M9" s="1295"/>
      <c r="N9" s="1295"/>
      <c r="O9" s="1295" t="s">
        <v>147</v>
      </c>
      <c r="P9" s="1295"/>
      <c r="Q9" s="1295"/>
    </row>
    <row r="10" spans="2:17" ht="12.75">
      <c r="B10" s="1291" t="s">
        <v>318</v>
      </c>
      <c r="C10" s="1291"/>
      <c r="D10" s="507">
        <v>70000</v>
      </c>
      <c r="E10" s="507">
        <v>67500</v>
      </c>
      <c r="F10" s="507">
        <v>73000</v>
      </c>
      <c r="H10" s="1295"/>
      <c r="I10" s="1295"/>
      <c r="J10" s="1295"/>
      <c r="K10" s="1295"/>
      <c r="L10" s="79" t="s">
        <v>59</v>
      </c>
      <c r="M10" s="79" t="s">
        <v>60</v>
      </c>
      <c r="N10" s="79" t="s">
        <v>61</v>
      </c>
      <c r="O10" s="79" t="s">
        <v>59</v>
      </c>
      <c r="P10" s="79" t="s">
        <v>60</v>
      </c>
      <c r="Q10" s="79" t="s">
        <v>61</v>
      </c>
    </row>
    <row r="11" spans="2:17" ht="12.75">
      <c r="B11" s="1291" t="s">
        <v>319</v>
      </c>
      <c r="C11" s="1291"/>
      <c r="D11" s="507">
        <v>71500</v>
      </c>
      <c r="E11" s="507">
        <v>69800</v>
      </c>
      <c r="F11" s="507">
        <v>74400</v>
      </c>
      <c r="H11" s="1292" t="s">
        <v>317</v>
      </c>
      <c r="I11" s="1291"/>
      <c r="J11" s="1291"/>
      <c r="K11" s="1291"/>
      <c r="L11" s="508">
        <v>0.5</v>
      </c>
      <c r="M11" s="508"/>
      <c r="N11" s="508"/>
      <c r="O11" s="508">
        <v>2</v>
      </c>
      <c r="P11" s="508"/>
      <c r="Q11" s="508"/>
    </row>
    <row r="12" spans="2:17" ht="12" customHeight="1">
      <c r="B12" s="1289" t="s">
        <v>321</v>
      </c>
      <c r="C12" s="1289"/>
      <c r="D12" s="1289"/>
      <c r="E12" s="1289"/>
      <c r="F12" s="1289"/>
      <c r="H12" s="135" t="s">
        <v>321</v>
      </c>
      <c r="I12" s="133"/>
      <c r="J12" s="133"/>
      <c r="K12" s="133"/>
      <c r="L12" s="133"/>
      <c r="M12" s="133"/>
      <c r="N12" s="133"/>
      <c r="O12" s="133"/>
      <c r="P12" s="133"/>
      <c r="Q12" s="133"/>
    </row>
    <row r="13" spans="2:17" ht="24.75" customHeight="1">
      <c r="B13" s="1290"/>
      <c r="C13" s="1290"/>
      <c r="D13" s="1290"/>
      <c r="E13" s="1290"/>
      <c r="F13" s="1290"/>
      <c r="H13" s="134"/>
      <c r="I13" s="134"/>
      <c r="J13" s="134"/>
      <c r="K13" s="134"/>
      <c r="L13" s="134"/>
      <c r="M13" s="134"/>
      <c r="N13" s="134"/>
      <c r="O13" s="134"/>
      <c r="P13" s="134"/>
      <c r="Q13" s="134"/>
    </row>
    <row r="14" ht="12.75" thickBot="1"/>
    <row r="15" spans="2:4" ht="12.75">
      <c r="B15" s="637" t="s">
        <v>151</v>
      </c>
      <c r="C15" s="638"/>
      <c r="D15" s="639"/>
    </row>
    <row r="16" spans="2:4" ht="12.75">
      <c r="B16" s="640" t="s">
        <v>835</v>
      </c>
      <c r="C16" s="641"/>
      <c r="D16" s="642"/>
    </row>
    <row r="17" spans="2:4" ht="12.75" thickBot="1">
      <c r="B17" s="709" t="s">
        <v>893</v>
      </c>
      <c r="C17" s="644"/>
      <c r="D17" s="645"/>
    </row>
    <row r="19" ht="13.5" customHeight="1"/>
    <row r="21" ht="13.5" customHeight="1"/>
    <row r="22" spans="8:11" ht="12.75">
      <c r="H22" s="80"/>
      <c r="I22" s="80"/>
      <c r="J22" s="80"/>
      <c r="K22" s="80"/>
    </row>
    <row r="23" ht="11.45" customHeight="1"/>
    <row r="28" spans="2:6" ht="12" customHeight="1">
      <c r="B28" s="132"/>
      <c r="C28" s="132"/>
      <c r="D28" s="132"/>
      <c r="E28" s="132"/>
      <c r="F28" s="132"/>
    </row>
    <row r="29" ht="12.75">
      <c r="G29" s="80"/>
    </row>
  </sheetData>
  <mergeCells count="10">
    <mergeCell ref="B12:F13"/>
    <mergeCell ref="B11:C11"/>
    <mergeCell ref="H11:K11"/>
    <mergeCell ref="B8:F8"/>
    <mergeCell ref="H8:Q8"/>
    <mergeCell ref="B9:C9"/>
    <mergeCell ref="H9:K10"/>
    <mergeCell ref="L9:N9"/>
    <mergeCell ref="O9:Q9"/>
    <mergeCell ref="B10:C10"/>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B2:S59"/>
  <sheetViews>
    <sheetView showGridLines="0" workbookViewId="0" topLeftCell="A43">
      <selection activeCell="J66" sqref="J66"/>
    </sheetView>
  </sheetViews>
  <sheetFormatPr defaultColWidth="11.421875" defaultRowHeight="12.75"/>
  <cols>
    <col min="1" max="1" width="4.7109375" style="32" customWidth="1"/>
    <col min="2" max="2" width="13.421875" style="32" customWidth="1"/>
    <col min="3" max="5" width="11.421875" style="32" customWidth="1"/>
    <col min="6" max="6" width="13.00390625" style="32" customWidth="1"/>
    <col min="7" max="7" width="4.140625" style="32" customWidth="1"/>
    <col min="8" max="8" width="12.7109375" style="32" customWidth="1"/>
    <col min="9" max="16384" width="11.421875" style="32" customWidth="1"/>
  </cols>
  <sheetData>
    <row r="2" s="263" customFormat="1" ht="15.75">
      <c r="B2" s="254" t="s">
        <v>724</v>
      </c>
    </row>
    <row r="3" s="49" customFormat="1" ht="12.75"/>
    <row r="4" s="49" customFormat="1" ht="12.75">
      <c r="S4" s="232" t="s">
        <v>361</v>
      </c>
    </row>
    <row r="5" s="49" customFormat="1" ht="12.75"/>
    <row r="7" spans="2:17" ht="28.9" customHeight="1">
      <c r="B7" s="1253" t="s">
        <v>353</v>
      </c>
      <c r="C7" s="1253"/>
      <c r="D7" s="1253"/>
      <c r="E7" s="1253"/>
      <c r="F7" s="1253"/>
      <c r="H7" s="1253" t="s">
        <v>354</v>
      </c>
      <c r="I7" s="1253"/>
      <c r="J7" s="1253"/>
      <c r="K7" s="1253"/>
      <c r="L7" s="1253"/>
      <c r="M7" s="1253"/>
      <c r="N7" s="1253"/>
      <c r="O7" s="1253"/>
      <c r="P7" s="1253"/>
      <c r="Q7" s="1253"/>
    </row>
    <row r="8" spans="2:17" ht="25.5" customHeight="1">
      <c r="B8" s="1254" t="s">
        <v>16</v>
      </c>
      <c r="C8" s="1254"/>
      <c r="D8" s="498" t="s">
        <v>145</v>
      </c>
      <c r="E8" s="497" t="s">
        <v>60</v>
      </c>
      <c r="F8" s="497" t="s">
        <v>61</v>
      </c>
      <c r="H8" s="1253" t="s">
        <v>58</v>
      </c>
      <c r="I8" s="1253"/>
      <c r="J8" s="1253"/>
      <c r="K8" s="1253"/>
      <c r="L8" s="1253" t="s">
        <v>718</v>
      </c>
      <c r="M8" s="1253"/>
      <c r="N8" s="1253"/>
      <c r="O8" s="1253" t="s">
        <v>719</v>
      </c>
      <c r="P8" s="1253"/>
      <c r="Q8" s="1253"/>
    </row>
    <row r="9" spans="2:17" ht="12.75">
      <c r="B9" s="1296" t="s">
        <v>96</v>
      </c>
      <c r="C9" s="1296"/>
      <c r="D9" s="509">
        <v>69300</v>
      </c>
      <c r="E9" s="509">
        <v>67500</v>
      </c>
      <c r="F9" s="509">
        <v>73000</v>
      </c>
      <c r="H9" s="1253"/>
      <c r="I9" s="1253"/>
      <c r="J9" s="1253"/>
      <c r="K9" s="1253"/>
      <c r="L9" s="497" t="s">
        <v>59</v>
      </c>
      <c r="M9" s="497" t="s">
        <v>60</v>
      </c>
      <c r="N9" s="497" t="s">
        <v>61</v>
      </c>
      <c r="O9" s="497" t="s">
        <v>59</v>
      </c>
      <c r="P9" s="497" t="s">
        <v>60</v>
      </c>
      <c r="Q9" s="497" t="s">
        <v>61</v>
      </c>
    </row>
    <row r="10" spans="2:17" ht="13.5">
      <c r="B10" s="1296" t="s">
        <v>102</v>
      </c>
      <c r="C10" s="1296"/>
      <c r="D10" s="509">
        <v>74100</v>
      </c>
      <c r="E10" s="509">
        <v>72600</v>
      </c>
      <c r="F10" s="509">
        <v>74800</v>
      </c>
      <c r="H10" s="1296" t="s">
        <v>63</v>
      </c>
      <c r="I10" s="1296"/>
      <c r="J10" s="1296"/>
      <c r="K10" s="1296"/>
      <c r="L10" s="510">
        <v>33</v>
      </c>
      <c r="M10" s="510">
        <v>9.6</v>
      </c>
      <c r="N10" s="510">
        <v>110</v>
      </c>
      <c r="O10" s="510">
        <v>3.2</v>
      </c>
      <c r="P10" s="510">
        <v>0.96</v>
      </c>
      <c r="Q10" s="510">
        <v>11</v>
      </c>
    </row>
    <row r="11" spans="2:17" ht="12" customHeight="1">
      <c r="B11" s="1296" t="s">
        <v>104</v>
      </c>
      <c r="C11" s="1296"/>
      <c r="D11" s="509">
        <v>63100</v>
      </c>
      <c r="E11" s="509">
        <v>61600</v>
      </c>
      <c r="F11" s="509">
        <v>65600</v>
      </c>
      <c r="H11" s="1296" t="s">
        <v>65</v>
      </c>
      <c r="I11" s="1296"/>
      <c r="J11" s="1296"/>
      <c r="K11" s="1296"/>
      <c r="L11" s="510">
        <v>25</v>
      </c>
      <c r="M11" s="510">
        <v>7.5</v>
      </c>
      <c r="N11" s="510">
        <v>86</v>
      </c>
      <c r="O11" s="510">
        <v>8</v>
      </c>
      <c r="P11" s="510">
        <v>2.6</v>
      </c>
      <c r="Q11" s="510">
        <v>24</v>
      </c>
    </row>
    <row r="12" spans="2:17" ht="24.75" customHeight="1">
      <c r="B12" s="1296" t="s">
        <v>148</v>
      </c>
      <c r="C12" s="1296"/>
      <c r="D12" s="509">
        <v>71900</v>
      </c>
      <c r="E12" s="509">
        <v>70800</v>
      </c>
      <c r="F12" s="509">
        <v>73700</v>
      </c>
      <c r="H12" s="1297" t="s">
        <v>66</v>
      </c>
      <c r="I12" s="1298"/>
      <c r="J12" s="1298"/>
      <c r="K12" s="1299"/>
      <c r="L12" s="510">
        <v>3.8</v>
      </c>
      <c r="M12" s="510">
        <v>1.1</v>
      </c>
      <c r="N12" s="510">
        <v>13</v>
      </c>
      <c r="O12" s="510">
        <v>5.7</v>
      </c>
      <c r="P12" s="510">
        <v>1.9</v>
      </c>
      <c r="Q12" s="510">
        <v>17</v>
      </c>
    </row>
    <row r="13" spans="2:17" ht="13.5">
      <c r="B13" s="1296" t="s">
        <v>149</v>
      </c>
      <c r="C13" s="1296"/>
      <c r="D13" s="509">
        <v>73300</v>
      </c>
      <c r="E13" s="509">
        <v>71900</v>
      </c>
      <c r="F13" s="509">
        <v>75200</v>
      </c>
      <c r="H13" s="1296" t="s">
        <v>67</v>
      </c>
      <c r="I13" s="1296"/>
      <c r="J13" s="1296"/>
      <c r="K13" s="1296"/>
      <c r="L13" s="510">
        <v>3.9</v>
      </c>
      <c r="M13" s="510">
        <v>1.6</v>
      </c>
      <c r="N13" s="510">
        <v>9.5</v>
      </c>
      <c r="O13" s="510">
        <v>3.9</v>
      </c>
      <c r="P13" s="510">
        <v>1.3</v>
      </c>
      <c r="Q13" s="510">
        <v>12</v>
      </c>
    </row>
    <row r="14" spans="2:17" ht="13.5">
      <c r="B14" s="1296" t="s">
        <v>150</v>
      </c>
      <c r="C14" s="1296"/>
      <c r="D14" s="509">
        <v>56100</v>
      </c>
      <c r="E14" s="509">
        <v>54300</v>
      </c>
      <c r="F14" s="509">
        <v>58300</v>
      </c>
      <c r="H14" s="1296" t="s">
        <v>68</v>
      </c>
      <c r="I14" s="1296"/>
      <c r="J14" s="1296"/>
      <c r="K14" s="1296"/>
      <c r="L14" s="510">
        <v>92</v>
      </c>
      <c r="M14" s="510">
        <v>50</v>
      </c>
      <c r="N14" s="510">
        <v>1540</v>
      </c>
      <c r="O14" s="510">
        <v>3</v>
      </c>
      <c r="P14" s="510">
        <v>1</v>
      </c>
      <c r="Q14" s="510">
        <v>77</v>
      </c>
    </row>
    <row r="15" spans="2:17" ht="13.5">
      <c r="B15" s="1303" t="s">
        <v>107</v>
      </c>
      <c r="C15" s="1296"/>
      <c r="D15" s="509">
        <v>56100</v>
      </c>
      <c r="E15" s="509">
        <v>54300</v>
      </c>
      <c r="F15" s="509">
        <v>58300</v>
      </c>
      <c r="H15" s="1296" t="s">
        <v>69</v>
      </c>
      <c r="I15" s="1296"/>
      <c r="J15" s="1296"/>
      <c r="K15" s="1296"/>
      <c r="L15" s="510">
        <v>62</v>
      </c>
      <c r="M15" s="510" t="s">
        <v>70</v>
      </c>
      <c r="N15" s="510" t="s">
        <v>70</v>
      </c>
      <c r="O15" s="510">
        <v>0.2</v>
      </c>
      <c r="P15" s="510" t="s">
        <v>70</v>
      </c>
      <c r="Q15" s="510" t="s">
        <v>70</v>
      </c>
    </row>
    <row r="16" spans="2:17" ht="13.5">
      <c r="B16" s="1307" t="s">
        <v>858</v>
      </c>
      <c r="C16" s="1296"/>
      <c r="D16" s="509">
        <v>70800</v>
      </c>
      <c r="E16" s="509"/>
      <c r="F16" s="509"/>
      <c r="H16" s="1296" t="s">
        <v>71</v>
      </c>
      <c r="I16" s="1296"/>
      <c r="J16" s="1296"/>
      <c r="K16" s="1296"/>
      <c r="L16" s="510">
        <v>260</v>
      </c>
      <c r="M16" s="510">
        <v>77</v>
      </c>
      <c r="N16" s="510">
        <v>880</v>
      </c>
      <c r="O16" s="510">
        <v>41</v>
      </c>
      <c r="P16" s="510">
        <v>13</v>
      </c>
      <c r="Q16" s="510">
        <v>123</v>
      </c>
    </row>
    <row r="17" spans="2:17" ht="13.5" customHeight="1">
      <c r="B17" s="511" t="s">
        <v>151</v>
      </c>
      <c r="C17" s="512"/>
      <c r="D17" s="512"/>
      <c r="E17" s="512"/>
      <c r="F17" s="513"/>
      <c r="H17" s="1296" t="s">
        <v>72</v>
      </c>
      <c r="I17" s="1296"/>
      <c r="J17" s="1296"/>
      <c r="K17" s="1296"/>
      <c r="L17" s="510">
        <v>18</v>
      </c>
      <c r="M17" s="510">
        <v>13</v>
      </c>
      <c r="N17" s="510">
        <v>84</v>
      </c>
      <c r="O17" s="510" t="s">
        <v>70</v>
      </c>
      <c r="P17" s="510" t="s">
        <v>70</v>
      </c>
      <c r="Q17" s="510" t="s">
        <v>70</v>
      </c>
    </row>
    <row r="18" spans="2:17" ht="13.5" customHeight="1">
      <c r="B18" s="1300" t="s">
        <v>720</v>
      </c>
      <c r="C18" s="1301"/>
      <c r="D18" s="1301"/>
      <c r="E18" s="1301"/>
      <c r="F18" s="1302"/>
      <c r="H18" s="1304" t="s">
        <v>73</v>
      </c>
      <c r="I18" s="1305"/>
      <c r="J18" s="1305"/>
      <c r="K18" s="1305"/>
      <c r="L18" s="1305"/>
      <c r="M18" s="1305"/>
      <c r="N18" s="1305"/>
      <c r="O18" s="1305"/>
      <c r="P18" s="1305"/>
      <c r="Q18" s="1306"/>
    </row>
    <row r="19" spans="2:17" ht="12" customHeight="1">
      <c r="B19" s="1300"/>
      <c r="C19" s="1301"/>
      <c r="D19" s="1301"/>
      <c r="E19" s="1301"/>
      <c r="F19" s="1302"/>
      <c r="H19" s="1300"/>
      <c r="I19" s="1301"/>
      <c r="J19" s="1301"/>
      <c r="K19" s="1301"/>
      <c r="L19" s="1301"/>
      <c r="M19" s="1301"/>
      <c r="N19" s="1301"/>
      <c r="O19" s="1301"/>
      <c r="P19" s="1301"/>
      <c r="Q19" s="1302"/>
    </row>
    <row r="20" spans="2:17" ht="13.5" customHeight="1">
      <c r="B20" s="1300" t="s">
        <v>721</v>
      </c>
      <c r="C20" s="1301"/>
      <c r="D20" s="1301"/>
      <c r="E20" s="1301"/>
      <c r="F20" s="1302"/>
      <c r="H20" s="1300" t="s">
        <v>74</v>
      </c>
      <c r="I20" s="1301"/>
      <c r="J20" s="1301"/>
      <c r="K20" s="1301"/>
      <c r="L20" s="1301"/>
      <c r="M20" s="1301"/>
      <c r="N20" s="1301"/>
      <c r="O20" s="1301"/>
      <c r="P20" s="1301"/>
      <c r="Q20" s="1302"/>
    </row>
    <row r="21" spans="2:17" ht="12" customHeight="1">
      <c r="B21" s="1300"/>
      <c r="C21" s="1301"/>
      <c r="D21" s="1301"/>
      <c r="E21" s="1301"/>
      <c r="F21" s="1302"/>
      <c r="H21" s="1300"/>
      <c r="I21" s="1301"/>
      <c r="J21" s="1301"/>
      <c r="K21" s="1301"/>
      <c r="L21" s="1301"/>
      <c r="M21" s="1301"/>
      <c r="N21" s="1301"/>
      <c r="O21" s="1301"/>
      <c r="P21" s="1301"/>
      <c r="Q21" s="1302"/>
    </row>
    <row r="22" spans="2:17" ht="12.75">
      <c r="B22" s="661" t="s">
        <v>859</v>
      </c>
      <c r="C22" s="662"/>
      <c r="D22" s="662"/>
      <c r="E22" s="662"/>
      <c r="F22" s="663"/>
      <c r="H22" s="1300"/>
      <c r="I22" s="1301"/>
      <c r="J22" s="1301"/>
      <c r="K22" s="1301"/>
      <c r="L22" s="1301"/>
      <c r="M22" s="1301"/>
      <c r="N22" s="1301"/>
      <c r="O22" s="1301"/>
      <c r="P22" s="1301"/>
      <c r="Q22" s="1302"/>
    </row>
    <row r="23" spans="2:17" ht="21.75" customHeight="1">
      <c r="B23" s="1290" t="s">
        <v>352</v>
      </c>
      <c r="C23" s="1290"/>
      <c r="D23" s="1290"/>
      <c r="E23" s="1290"/>
      <c r="F23" s="1290"/>
      <c r="H23" s="1300"/>
      <c r="I23" s="1301"/>
      <c r="J23" s="1301"/>
      <c r="K23" s="1301"/>
      <c r="L23" s="1301"/>
      <c r="M23" s="1301"/>
      <c r="N23" s="1301"/>
      <c r="O23" s="1301"/>
      <c r="P23" s="1301"/>
      <c r="Q23" s="1302"/>
    </row>
    <row r="24" spans="8:17" ht="12.75">
      <c r="H24" s="1300"/>
      <c r="I24" s="1301"/>
      <c r="J24" s="1301"/>
      <c r="K24" s="1301"/>
      <c r="L24" s="1301"/>
      <c r="M24" s="1301"/>
      <c r="N24" s="1301"/>
      <c r="O24" s="1301"/>
      <c r="P24" s="1301"/>
      <c r="Q24" s="1302"/>
    </row>
    <row r="25" spans="8:17" ht="12.75">
      <c r="H25" s="1300" t="s">
        <v>75</v>
      </c>
      <c r="I25" s="1301"/>
      <c r="J25" s="1301"/>
      <c r="K25" s="1301"/>
      <c r="L25" s="1301"/>
      <c r="M25" s="1301"/>
      <c r="N25" s="1301"/>
      <c r="O25" s="1301"/>
      <c r="P25" s="1301"/>
      <c r="Q25" s="1302"/>
    </row>
    <row r="26" spans="8:17" ht="12.75">
      <c r="H26" s="1300"/>
      <c r="I26" s="1301"/>
      <c r="J26" s="1301"/>
      <c r="K26" s="1301"/>
      <c r="L26" s="1301"/>
      <c r="M26" s="1301"/>
      <c r="N26" s="1301"/>
      <c r="O26" s="1301"/>
      <c r="P26" s="1301"/>
      <c r="Q26" s="1302"/>
    </row>
    <row r="27" spans="8:17" ht="12" customHeight="1">
      <c r="H27" s="1308" t="s">
        <v>76</v>
      </c>
      <c r="I27" s="1309"/>
      <c r="J27" s="1309"/>
      <c r="K27" s="1309"/>
      <c r="L27" s="1309"/>
      <c r="M27" s="1309"/>
      <c r="N27" s="1309"/>
      <c r="O27" s="1309"/>
      <c r="P27" s="1309"/>
      <c r="Q27" s="1310"/>
    </row>
    <row r="28" spans="8:17" ht="12" customHeight="1">
      <c r="H28" s="1308"/>
      <c r="I28" s="1309"/>
      <c r="J28" s="1309"/>
      <c r="K28" s="1309"/>
      <c r="L28" s="1309"/>
      <c r="M28" s="1309"/>
      <c r="N28" s="1309"/>
      <c r="O28" s="1309"/>
      <c r="P28" s="1309"/>
      <c r="Q28" s="1310"/>
    </row>
    <row r="29" spans="8:17" ht="12.75">
      <c r="H29" s="1308"/>
      <c r="I29" s="1309"/>
      <c r="J29" s="1309"/>
      <c r="K29" s="1309"/>
      <c r="L29" s="1309"/>
      <c r="M29" s="1309"/>
      <c r="N29" s="1309"/>
      <c r="O29" s="1309"/>
      <c r="P29" s="1309"/>
      <c r="Q29" s="1310"/>
    </row>
    <row r="30" spans="8:17" ht="12.75">
      <c r="H30" s="1308"/>
      <c r="I30" s="1309"/>
      <c r="J30" s="1309"/>
      <c r="K30" s="1309"/>
      <c r="L30" s="1309"/>
      <c r="M30" s="1309"/>
      <c r="N30" s="1309"/>
      <c r="O30" s="1309"/>
      <c r="P30" s="1309"/>
      <c r="Q30" s="1310"/>
    </row>
    <row r="31" spans="8:17" ht="12.75">
      <c r="H31" s="1308"/>
      <c r="I31" s="1309"/>
      <c r="J31" s="1309"/>
      <c r="K31" s="1309"/>
      <c r="L31" s="1309"/>
      <c r="M31" s="1309"/>
      <c r="N31" s="1309"/>
      <c r="O31" s="1309"/>
      <c r="P31" s="1309"/>
      <c r="Q31" s="1310"/>
    </row>
    <row r="32" spans="8:17" ht="12" customHeight="1">
      <c r="H32" s="1300" t="s">
        <v>77</v>
      </c>
      <c r="I32" s="1301"/>
      <c r="J32" s="1301"/>
      <c r="K32" s="1301"/>
      <c r="L32" s="1301"/>
      <c r="M32" s="1301"/>
      <c r="N32" s="1301"/>
      <c r="O32" s="1301"/>
      <c r="P32" s="1301"/>
      <c r="Q32" s="1302"/>
    </row>
    <row r="33" spans="8:17" ht="12.75">
      <c r="H33" s="1300"/>
      <c r="I33" s="1301"/>
      <c r="J33" s="1301"/>
      <c r="K33" s="1301"/>
      <c r="L33" s="1301"/>
      <c r="M33" s="1301"/>
      <c r="N33" s="1301"/>
      <c r="O33" s="1301"/>
      <c r="P33" s="1301"/>
      <c r="Q33" s="1302"/>
    </row>
    <row r="34" spans="8:17" ht="12.75">
      <c r="H34" s="1300"/>
      <c r="I34" s="1301"/>
      <c r="J34" s="1301"/>
      <c r="K34" s="1301"/>
      <c r="L34" s="1301"/>
      <c r="M34" s="1301"/>
      <c r="N34" s="1301"/>
      <c r="O34" s="1301"/>
      <c r="P34" s="1301"/>
      <c r="Q34" s="1302"/>
    </row>
    <row r="35" spans="8:17" ht="12.75">
      <c r="H35" s="1300"/>
      <c r="I35" s="1301"/>
      <c r="J35" s="1301"/>
      <c r="K35" s="1301"/>
      <c r="L35" s="1301"/>
      <c r="M35" s="1301"/>
      <c r="N35" s="1301"/>
      <c r="O35" s="1301"/>
      <c r="P35" s="1301"/>
      <c r="Q35" s="1302"/>
    </row>
    <row r="36" spans="8:17" ht="12.75">
      <c r="H36" s="1300" t="s">
        <v>78</v>
      </c>
      <c r="I36" s="1301"/>
      <c r="J36" s="1301"/>
      <c r="K36" s="1301"/>
      <c r="L36" s="1301"/>
      <c r="M36" s="1301"/>
      <c r="N36" s="1301"/>
      <c r="O36" s="1301"/>
      <c r="P36" s="1301"/>
      <c r="Q36" s="1302"/>
    </row>
    <row r="37" spans="8:17" ht="12" customHeight="1">
      <c r="H37" s="1300"/>
      <c r="I37" s="1301"/>
      <c r="J37" s="1301"/>
      <c r="K37" s="1301"/>
      <c r="L37" s="1301"/>
      <c r="M37" s="1301"/>
      <c r="N37" s="1301"/>
      <c r="O37" s="1301"/>
      <c r="P37" s="1301"/>
      <c r="Q37" s="1302"/>
    </row>
    <row r="38" spans="8:17" ht="12.75">
      <c r="H38" s="1300"/>
      <c r="I38" s="1301"/>
      <c r="J38" s="1301"/>
      <c r="K38" s="1301"/>
      <c r="L38" s="1301"/>
      <c r="M38" s="1301"/>
      <c r="N38" s="1301"/>
      <c r="O38" s="1301"/>
      <c r="P38" s="1301"/>
      <c r="Q38" s="1302"/>
    </row>
    <row r="39" spans="8:17" ht="12.75">
      <c r="H39" s="1300" t="s">
        <v>79</v>
      </c>
      <c r="I39" s="1301"/>
      <c r="J39" s="1301"/>
      <c r="K39" s="1301"/>
      <c r="L39" s="1301"/>
      <c r="M39" s="1301"/>
      <c r="N39" s="1301"/>
      <c r="O39" s="1301"/>
      <c r="P39" s="1301"/>
      <c r="Q39" s="1302"/>
    </row>
    <row r="40" spans="8:17" ht="12.75">
      <c r="H40" s="1300"/>
      <c r="I40" s="1301"/>
      <c r="J40" s="1301"/>
      <c r="K40" s="1301"/>
      <c r="L40" s="1301"/>
      <c r="M40" s="1301"/>
      <c r="N40" s="1301"/>
      <c r="O40" s="1301"/>
      <c r="P40" s="1301"/>
      <c r="Q40" s="1302"/>
    </row>
    <row r="41" spans="8:17" ht="12.75">
      <c r="H41" s="1300"/>
      <c r="I41" s="1301"/>
      <c r="J41" s="1301"/>
      <c r="K41" s="1301"/>
      <c r="L41" s="1301"/>
      <c r="M41" s="1301"/>
      <c r="N41" s="1301"/>
      <c r="O41" s="1301"/>
      <c r="P41" s="1301"/>
      <c r="Q41" s="1302"/>
    </row>
    <row r="42" spans="8:17" ht="12.75">
      <c r="H42" s="1300"/>
      <c r="I42" s="1301"/>
      <c r="J42" s="1301"/>
      <c r="K42" s="1301"/>
      <c r="L42" s="1301"/>
      <c r="M42" s="1301"/>
      <c r="N42" s="1301"/>
      <c r="O42" s="1301"/>
      <c r="P42" s="1301"/>
      <c r="Q42" s="1302"/>
    </row>
    <row r="43" spans="8:17" ht="12.75">
      <c r="H43" s="1300" t="s">
        <v>80</v>
      </c>
      <c r="I43" s="1301"/>
      <c r="J43" s="1301"/>
      <c r="K43" s="1301"/>
      <c r="L43" s="1301"/>
      <c r="M43" s="1301"/>
      <c r="N43" s="1301"/>
      <c r="O43" s="1301"/>
      <c r="P43" s="1301"/>
      <c r="Q43" s="1302"/>
    </row>
    <row r="44" spans="8:17" ht="12.75">
      <c r="H44" s="1300"/>
      <c r="I44" s="1301"/>
      <c r="J44" s="1301"/>
      <c r="K44" s="1301"/>
      <c r="L44" s="1301"/>
      <c r="M44" s="1301"/>
      <c r="N44" s="1301"/>
      <c r="O44" s="1301"/>
      <c r="P44" s="1301"/>
      <c r="Q44" s="1302"/>
    </row>
    <row r="45" spans="8:17" ht="12.75">
      <c r="H45" s="1300"/>
      <c r="I45" s="1301"/>
      <c r="J45" s="1301"/>
      <c r="K45" s="1301"/>
      <c r="L45" s="1301"/>
      <c r="M45" s="1301"/>
      <c r="N45" s="1301"/>
      <c r="O45" s="1301"/>
      <c r="P45" s="1301"/>
      <c r="Q45" s="1302"/>
    </row>
    <row r="46" spans="8:17" ht="12.75">
      <c r="H46" s="1300" t="s">
        <v>81</v>
      </c>
      <c r="I46" s="1301"/>
      <c r="J46" s="1301"/>
      <c r="K46" s="1301"/>
      <c r="L46" s="1301"/>
      <c r="M46" s="1301"/>
      <c r="N46" s="1301"/>
      <c r="O46" s="1301"/>
      <c r="P46" s="1301"/>
      <c r="Q46" s="1302"/>
    </row>
    <row r="47" spans="8:17" ht="12.75">
      <c r="H47" s="1300"/>
      <c r="I47" s="1301"/>
      <c r="J47" s="1301"/>
      <c r="K47" s="1301"/>
      <c r="L47" s="1301"/>
      <c r="M47" s="1301"/>
      <c r="N47" s="1301"/>
      <c r="O47" s="1301"/>
      <c r="P47" s="1301"/>
      <c r="Q47" s="1302"/>
    </row>
    <row r="48" spans="8:17" ht="12.75">
      <c r="H48" s="1300" t="s">
        <v>82</v>
      </c>
      <c r="I48" s="1301"/>
      <c r="J48" s="1301"/>
      <c r="K48" s="1301"/>
      <c r="L48" s="1301"/>
      <c r="M48" s="1301"/>
      <c r="N48" s="1301"/>
      <c r="O48" s="1301"/>
      <c r="P48" s="1301"/>
      <c r="Q48" s="1302"/>
    </row>
    <row r="49" spans="8:17" ht="12.75">
      <c r="H49" s="1300"/>
      <c r="I49" s="1301"/>
      <c r="J49" s="1301"/>
      <c r="K49" s="1301"/>
      <c r="L49" s="1301"/>
      <c r="M49" s="1301"/>
      <c r="N49" s="1301"/>
      <c r="O49" s="1301"/>
      <c r="P49" s="1301"/>
      <c r="Q49" s="1302"/>
    </row>
    <row r="50" spans="8:17" ht="12.75">
      <c r="H50" s="1300"/>
      <c r="I50" s="1301"/>
      <c r="J50" s="1301"/>
      <c r="K50" s="1301"/>
      <c r="L50" s="1301"/>
      <c r="M50" s="1301"/>
      <c r="N50" s="1301"/>
      <c r="O50" s="1301"/>
      <c r="P50" s="1301"/>
      <c r="Q50" s="1302"/>
    </row>
    <row r="51" spans="8:17" ht="12.75">
      <c r="H51" s="1313"/>
      <c r="I51" s="1314"/>
      <c r="J51" s="1314"/>
      <c r="K51" s="1314"/>
      <c r="L51" s="1314"/>
      <c r="M51" s="1314"/>
      <c r="N51" s="1314"/>
      <c r="O51" s="1314"/>
      <c r="P51" s="1314"/>
      <c r="Q51" s="1315"/>
    </row>
    <row r="52" spans="8:17" ht="11.45" customHeight="1">
      <c r="H52" s="1311" t="s">
        <v>83</v>
      </c>
      <c r="I52" s="1311"/>
      <c r="J52" s="1311"/>
      <c r="K52" s="1311"/>
      <c r="L52" s="1311"/>
      <c r="M52" s="1311"/>
      <c r="N52" s="1311"/>
      <c r="O52" s="1311"/>
      <c r="P52" s="1311"/>
      <c r="Q52" s="1311"/>
    </row>
    <row r="53" spans="8:17" ht="12.75">
      <c r="H53" s="134"/>
      <c r="I53" s="134"/>
      <c r="J53" s="134"/>
      <c r="K53" s="134"/>
      <c r="L53" s="134"/>
      <c r="M53" s="134"/>
      <c r="N53" s="134"/>
      <c r="O53" s="134"/>
      <c r="P53" s="134"/>
      <c r="Q53" s="134"/>
    </row>
    <row r="54" s="263" customFormat="1" ht="15.75">
      <c r="B54" s="254" t="s">
        <v>727</v>
      </c>
    </row>
    <row r="55" spans="8:17" ht="12.75">
      <c r="H55" s="134"/>
      <c r="I55" s="134"/>
      <c r="J55" s="134"/>
      <c r="K55" s="134"/>
      <c r="L55" s="134"/>
      <c r="M55" s="134"/>
      <c r="N55" s="134"/>
      <c r="O55" s="134"/>
      <c r="P55" s="134"/>
      <c r="Q55" s="134"/>
    </row>
    <row r="56" spans="2:10" ht="35.45" customHeight="1">
      <c r="B56" s="1312" t="s">
        <v>723</v>
      </c>
      <c r="C56" s="1267"/>
      <c r="H56" s="1253" t="s">
        <v>722</v>
      </c>
      <c r="I56" s="1253"/>
      <c r="J56" s="1253"/>
    </row>
    <row r="57" spans="2:10" ht="24">
      <c r="B57" s="498" t="s">
        <v>16</v>
      </c>
      <c r="C57" s="498" t="s">
        <v>355</v>
      </c>
      <c r="H57" s="498" t="s">
        <v>16</v>
      </c>
      <c r="I57" s="498" t="s">
        <v>356</v>
      </c>
      <c r="J57" s="498" t="s">
        <v>357</v>
      </c>
    </row>
    <row r="58" spans="2:10" ht="12" customHeight="1">
      <c r="B58" s="519" t="s">
        <v>98</v>
      </c>
      <c r="C58" s="326">
        <f>$D$9-($D$9*'Caracteristicas comb'!J50)</f>
        <v>63894.6</v>
      </c>
      <c r="H58" s="519" t="s">
        <v>98</v>
      </c>
      <c r="I58" s="328">
        <f>L10-(L10*'Caracteristicas comb'!J50)</f>
        <v>30.426000000000002</v>
      </c>
      <c r="J58" s="328">
        <f>O10-(O10*'Caracteristicas comb'!J50)</f>
        <v>2.9504</v>
      </c>
    </row>
    <row r="59" spans="2:10" ht="12.75">
      <c r="B59" s="520" t="s">
        <v>105</v>
      </c>
      <c r="C59" s="327">
        <f>D10-(D10*'Caracteristicas comb'!J53)</f>
        <v>70395</v>
      </c>
      <c r="D59" s="38"/>
      <c r="E59" s="38"/>
      <c r="F59" s="38"/>
      <c r="H59" s="520" t="s">
        <v>105</v>
      </c>
      <c r="I59" s="327">
        <f>L13-(L13*'Caracteristicas comb'!J53)</f>
        <v>3.705</v>
      </c>
      <c r="J59" s="328">
        <f>O13-(O13*'Caracteristicas comb'!J53)</f>
        <v>3.705</v>
      </c>
    </row>
  </sheetData>
  <mergeCells count="38">
    <mergeCell ref="H52:Q52"/>
    <mergeCell ref="B56:C56"/>
    <mergeCell ref="H46:Q47"/>
    <mergeCell ref="H56:J56"/>
    <mergeCell ref="H48:Q51"/>
    <mergeCell ref="H43:Q45"/>
    <mergeCell ref="H27:Q31"/>
    <mergeCell ref="H32:Q35"/>
    <mergeCell ref="H36:Q38"/>
    <mergeCell ref="H39:Q42"/>
    <mergeCell ref="H20:Q24"/>
    <mergeCell ref="H25:Q26"/>
    <mergeCell ref="B23:F23"/>
    <mergeCell ref="B20:F21"/>
    <mergeCell ref="B14:C14"/>
    <mergeCell ref="H14:K14"/>
    <mergeCell ref="B15:C15"/>
    <mergeCell ref="H15:K15"/>
    <mergeCell ref="H18:Q19"/>
    <mergeCell ref="H16:K16"/>
    <mergeCell ref="H17:K17"/>
    <mergeCell ref="B18:F19"/>
    <mergeCell ref="B16:C16"/>
    <mergeCell ref="B7:F7"/>
    <mergeCell ref="H7:Q7"/>
    <mergeCell ref="B8:C8"/>
    <mergeCell ref="H8:K9"/>
    <mergeCell ref="L8:N8"/>
    <mergeCell ref="O8:Q8"/>
    <mergeCell ref="B9:C9"/>
    <mergeCell ref="B13:C13"/>
    <mergeCell ref="H13:K13"/>
    <mergeCell ref="B10:C10"/>
    <mergeCell ref="H10:K10"/>
    <mergeCell ref="B11:C11"/>
    <mergeCell ref="H11:K11"/>
    <mergeCell ref="B12:C12"/>
    <mergeCell ref="H12:K12"/>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S218"/>
  <sheetViews>
    <sheetView zoomScale="90" zoomScaleNormal="90" workbookViewId="0" topLeftCell="I35">
      <selection activeCell="I57" sqref="I57"/>
    </sheetView>
  </sheetViews>
  <sheetFormatPr defaultColWidth="11.57421875" defaultRowHeight="12.75"/>
  <cols>
    <col min="1" max="1" width="3.28125" style="4" customWidth="1"/>
    <col min="2" max="2" width="12.140625" style="4" customWidth="1"/>
    <col min="3" max="4" width="11.57421875" style="4" customWidth="1"/>
    <col min="5" max="5" width="24.8515625" style="4" bestFit="1" customWidth="1"/>
    <col min="6" max="6" width="9.8515625" style="4" bestFit="1" customWidth="1"/>
    <col min="7" max="7" width="7.421875" style="4" bestFit="1" customWidth="1"/>
    <col min="8" max="8" width="20.7109375" style="4" customWidth="1"/>
    <col min="9" max="9" width="11.57421875" style="4" customWidth="1"/>
    <col min="10" max="10" width="11.421875" style="4" bestFit="1" customWidth="1"/>
    <col min="11" max="11" width="17.00390625" style="4" customWidth="1"/>
    <col min="12" max="12" width="14.421875" style="4" bestFit="1" customWidth="1"/>
    <col min="13" max="13" width="17.00390625" style="4" customWidth="1"/>
    <col min="14" max="14" width="14.7109375" style="4" customWidth="1"/>
    <col min="15" max="15" width="14.8515625" style="4" customWidth="1"/>
    <col min="16" max="16" width="14.28125" style="4" customWidth="1"/>
    <col min="17" max="17" width="22.7109375" style="4" bestFit="1" customWidth="1"/>
    <col min="18" max="19" width="11.57421875" style="4" customWidth="1"/>
    <col min="20" max="16384" width="11.57421875" style="4" customWidth="1"/>
  </cols>
  <sheetData>
    <row r="2" spans="3:19" ht="12.75">
      <c r="C2" s="1"/>
      <c r="D2" s="1"/>
      <c r="E2" s="2"/>
      <c r="F2" s="2"/>
      <c r="G2" s="2"/>
      <c r="H2" s="2"/>
      <c r="I2" s="2"/>
      <c r="J2" s="2"/>
      <c r="K2" s="2"/>
      <c r="L2" s="2"/>
      <c r="M2" s="2"/>
      <c r="N2" s="2"/>
      <c r="O2" s="2"/>
      <c r="P2" s="2"/>
      <c r="Q2" s="2"/>
      <c r="R2" s="3"/>
      <c r="S2" s="3"/>
    </row>
    <row r="4" spans="2:16" ht="12.75">
      <c r="B4" s="1345" t="s">
        <v>0</v>
      </c>
      <c r="C4" s="1346"/>
      <c r="D4" s="1347"/>
      <c r="E4" s="5" t="s">
        <v>47</v>
      </c>
      <c r="F4" s="6"/>
      <c r="G4" s="6"/>
      <c r="H4" s="6"/>
      <c r="I4" s="6"/>
      <c r="J4" s="6"/>
      <c r="K4" s="6"/>
      <c r="L4" s="6"/>
      <c r="M4" s="6"/>
      <c r="N4" s="6"/>
      <c r="O4" s="6"/>
      <c r="P4" s="6"/>
    </row>
    <row r="5" spans="2:16" ht="12.75">
      <c r="B5" s="1345" t="s">
        <v>1</v>
      </c>
      <c r="C5" s="1346"/>
      <c r="D5" s="1347"/>
      <c r="E5" s="5" t="s">
        <v>48</v>
      </c>
      <c r="F5" s="6"/>
      <c r="G5" s="6"/>
      <c r="H5" s="6"/>
      <c r="I5" s="6"/>
      <c r="J5" s="6"/>
      <c r="K5" s="6"/>
      <c r="L5" s="6"/>
      <c r="M5" s="6"/>
      <c r="N5" s="6"/>
      <c r="O5" s="6"/>
      <c r="P5" s="6"/>
    </row>
    <row r="6" spans="2:16" ht="12.75">
      <c r="B6" s="1345" t="s">
        <v>2</v>
      </c>
      <c r="C6" s="1346"/>
      <c r="D6" s="1347"/>
      <c r="E6" s="5" t="s">
        <v>49</v>
      </c>
      <c r="F6" s="6"/>
      <c r="G6" s="6"/>
      <c r="H6" s="6"/>
      <c r="I6" s="6"/>
      <c r="J6" s="6"/>
      <c r="K6" s="6"/>
      <c r="L6" s="6"/>
      <c r="M6" s="6"/>
      <c r="N6" s="6"/>
      <c r="O6" s="6"/>
      <c r="P6" s="6"/>
    </row>
    <row r="7" spans="2:17" ht="13.15" customHeight="1">
      <c r="B7" s="19"/>
      <c r="C7" s="1348"/>
      <c r="D7" s="1349"/>
      <c r="E7" s="1349"/>
      <c r="F7" s="60"/>
      <c r="G7" s="60"/>
      <c r="H7" s="1350" t="s">
        <v>3</v>
      </c>
      <c r="I7" s="1350"/>
      <c r="J7" s="1351"/>
      <c r="K7" s="1352" t="s">
        <v>4</v>
      </c>
      <c r="L7" s="1352"/>
      <c r="M7" s="1352" t="s">
        <v>5</v>
      </c>
      <c r="N7" s="1352"/>
      <c r="O7" s="1352" t="s">
        <v>6</v>
      </c>
      <c r="P7" s="1352"/>
      <c r="Q7" s="1353" t="s">
        <v>158</v>
      </c>
    </row>
    <row r="8" spans="2:17" ht="49.5">
      <c r="B8" s="8" t="s">
        <v>45</v>
      </c>
      <c r="C8" s="1354" t="s">
        <v>18</v>
      </c>
      <c r="D8" s="1354"/>
      <c r="E8" s="1354"/>
      <c r="F8" s="8" t="s">
        <v>43</v>
      </c>
      <c r="G8" s="7" t="s">
        <v>7</v>
      </c>
      <c r="H8" s="8" t="s">
        <v>8</v>
      </c>
      <c r="I8" s="8" t="s">
        <v>9</v>
      </c>
      <c r="J8" s="8" t="s">
        <v>10</v>
      </c>
      <c r="K8" s="68" t="s">
        <v>167</v>
      </c>
      <c r="L8" s="40" t="s">
        <v>153</v>
      </c>
      <c r="M8" s="40" t="s">
        <v>154</v>
      </c>
      <c r="N8" s="40" t="s">
        <v>133</v>
      </c>
      <c r="O8" s="40" t="s">
        <v>155</v>
      </c>
      <c r="P8" s="40" t="s">
        <v>134</v>
      </c>
      <c r="Q8" s="1353"/>
    </row>
    <row r="9" spans="2:17" ht="13.5">
      <c r="B9" s="59"/>
      <c r="C9" s="1344"/>
      <c r="D9" s="1344"/>
      <c r="E9" s="1344"/>
      <c r="F9" s="59"/>
      <c r="G9" s="59"/>
      <c r="H9" s="59"/>
      <c r="I9" s="59"/>
      <c r="J9" s="9" t="s">
        <v>11</v>
      </c>
      <c r="K9" s="59"/>
      <c r="L9" s="10" t="s">
        <v>152</v>
      </c>
      <c r="M9" s="59"/>
      <c r="N9" s="10" t="s">
        <v>156</v>
      </c>
      <c r="O9" s="59"/>
      <c r="P9" s="10" t="s">
        <v>157</v>
      </c>
      <c r="Q9" s="10" t="s">
        <v>159</v>
      </c>
    </row>
    <row r="10" spans="2:17" ht="12" customHeight="1">
      <c r="B10" s="1321" t="s">
        <v>160</v>
      </c>
      <c r="C10" s="1323" t="s">
        <v>19</v>
      </c>
      <c r="D10" s="1323" t="s">
        <v>20</v>
      </c>
      <c r="E10" s="27" t="s">
        <v>21</v>
      </c>
      <c r="F10" s="11"/>
      <c r="G10" s="11"/>
      <c r="H10" s="12"/>
      <c r="I10" s="13"/>
      <c r="J10" s="13"/>
      <c r="K10" s="13"/>
      <c r="L10" s="13"/>
      <c r="M10" s="13"/>
      <c r="N10" s="13"/>
      <c r="O10" s="13"/>
      <c r="P10" s="13"/>
      <c r="Q10" s="50"/>
    </row>
    <row r="11" spans="2:17" ht="12.75">
      <c r="B11" s="1322"/>
      <c r="C11" s="1323"/>
      <c r="D11" s="1323"/>
      <c r="E11" s="27" t="s">
        <v>22</v>
      </c>
      <c r="F11" s="11"/>
      <c r="G11" s="11"/>
      <c r="H11" s="12"/>
      <c r="I11" s="13"/>
      <c r="J11" s="13"/>
      <c r="K11" s="13"/>
      <c r="L11" s="13"/>
      <c r="M11" s="13"/>
      <c r="N11" s="13"/>
      <c r="O11" s="13"/>
      <c r="P11" s="13"/>
      <c r="Q11" s="50"/>
    </row>
    <row r="12" spans="2:17" ht="12.75">
      <c r="B12" s="1322"/>
      <c r="C12" s="1323"/>
      <c r="D12" s="1323"/>
      <c r="E12" s="27" t="s">
        <v>23</v>
      </c>
      <c r="F12" s="41" t="s">
        <v>12</v>
      </c>
      <c r="G12" s="41" t="s">
        <v>136</v>
      </c>
      <c r="H12" s="46" t="e">
        <f>#REF!</f>
        <v>#REF!</v>
      </c>
      <c r="I12" s="14" t="e">
        <f>#REF!*#REF!/10^3</f>
        <v>#REF!</v>
      </c>
      <c r="J12" s="46" t="e">
        <f>H12*I12</f>
        <v>#REF!</v>
      </c>
      <c r="K12" s="15">
        <f>'FE GL 2006 - 1A3b'!D15</f>
        <v>56100</v>
      </c>
      <c r="L12" s="46" t="e">
        <f>J12*K12/10^6</f>
        <v>#REF!</v>
      </c>
      <c r="M12" s="46">
        <f>'FE GL 2006 - 1A3b'!L14</f>
        <v>92</v>
      </c>
      <c r="N12" s="45" t="e">
        <f>J12*M12/10^3</f>
        <v>#REF!</v>
      </c>
      <c r="O12" s="15">
        <f>'FE GL 2006 - 1A3b'!O14</f>
        <v>3</v>
      </c>
      <c r="P12" s="45" t="e">
        <f>J12*O12/10^3</f>
        <v>#REF!</v>
      </c>
      <c r="Q12" s="56" t="e">
        <f>L12+(N12*21/1000)+(P12*310/1000)</f>
        <v>#REF!</v>
      </c>
    </row>
    <row r="13" spans="2:17" ht="12.75">
      <c r="B13" s="1322"/>
      <c r="C13" s="1323"/>
      <c r="D13" s="1323" t="s">
        <v>24</v>
      </c>
      <c r="E13" s="43" t="s">
        <v>99</v>
      </c>
      <c r="F13" s="44" t="s">
        <v>137</v>
      </c>
      <c r="G13" s="41" t="s">
        <v>136</v>
      </c>
      <c r="H13" s="46" t="e">
        <f>#REF!</f>
        <v>#REF!</v>
      </c>
      <c r="I13" s="14" t="e">
        <f>#REF!*#REF!/10^3</f>
        <v>#REF!</v>
      </c>
      <c r="J13" s="46" t="e">
        <f>H13*I13</f>
        <v>#REF!</v>
      </c>
      <c r="K13" s="15">
        <f>('FE GL 2006 - 1A3b'!$D$9-('FE GL 2006 - 1A3b'!$D$9*'Caracteristicas comb'!$J$50))</f>
        <v>63894.6</v>
      </c>
      <c r="L13" s="46" t="e">
        <f aca="true" t="shared" si="0" ref="L13:L25">J13*K13/10^6</f>
        <v>#REF!</v>
      </c>
      <c r="M13" s="46">
        <f>'FE GL 2006 - 1A3b'!$L$12-('FE GL 2006 - 1A3b'!$L$12*'Caracteristicas comb'!$J$50)</f>
        <v>3.5035999999999996</v>
      </c>
      <c r="N13" s="45" t="e">
        <f>J13*M13/10^3</f>
        <v>#REF!</v>
      </c>
      <c r="O13" s="15">
        <f>'FE GL 2006 - 1A3b'!$O$12-('FE GL 2006 - 1A3b'!$O$12*'Caracteristicas comb'!$J$50)</f>
        <v>5.2554</v>
      </c>
      <c r="P13" s="45" t="e">
        <f>J13*O13/10^3</f>
        <v>#REF!</v>
      </c>
      <c r="Q13" s="56" t="e">
        <f>L13+(N13*21/1000)+(P13*310/1000)</f>
        <v>#REF!</v>
      </c>
    </row>
    <row r="14" spans="2:17" ht="12.75">
      <c r="B14" s="1322"/>
      <c r="C14" s="1323"/>
      <c r="D14" s="1323"/>
      <c r="E14" s="43" t="s">
        <v>100</v>
      </c>
      <c r="F14" s="44" t="s">
        <v>138</v>
      </c>
      <c r="G14" s="41" t="s">
        <v>136</v>
      </c>
      <c r="H14" s="46" t="e">
        <f>#REF!</f>
        <v>#REF!</v>
      </c>
      <c r="I14" s="14" t="e">
        <f>#REF!*#REF!/10^3</f>
        <v>#REF!</v>
      </c>
      <c r="J14" s="46" t="e">
        <f>H14*I14</f>
        <v>#REF!</v>
      </c>
      <c r="K14" s="15">
        <f>('FE GL 2006 - 1A3b'!$D$9-('FE GL 2006 - 1A3b'!$D$9*'Caracteristicas comb'!$J$50))</f>
        <v>63894.6</v>
      </c>
      <c r="L14" s="46" t="e">
        <f t="shared" si="0"/>
        <v>#REF!</v>
      </c>
      <c r="M14" s="46">
        <f>'FE GL 2006 - 1A3b'!$L$12-('FE GL 2006 - 1A3b'!$L$12*'Caracteristicas comb'!$J$50)</f>
        <v>3.5035999999999996</v>
      </c>
      <c r="N14" s="45" t="e">
        <f>J14*M14/10^3</f>
        <v>#REF!</v>
      </c>
      <c r="O14" s="15">
        <f>'FE GL 2006 - 1A3b'!$O$12-('FE GL 2006 - 1A3b'!$O$12*'Caracteristicas comb'!$J$50)</f>
        <v>5.2554</v>
      </c>
      <c r="P14" s="45" t="e">
        <f>J14*O14/10^3</f>
        <v>#REF!</v>
      </c>
      <c r="Q14" s="56" t="e">
        <f>L14+(N14*21/1000)+(P14*310/1000)</f>
        <v>#REF!</v>
      </c>
    </row>
    <row r="15" spans="2:17" ht="12.75">
      <c r="B15" s="1322"/>
      <c r="C15" s="1323"/>
      <c r="D15" s="1323"/>
      <c r="E15" s="43" t="s">
        <v>101</v>
      </c>
      <c r="F15" s="44" t="s">
        <v>139</v>
      </c>
      <c r="G15" s="41" t="s">
        <v>136</v>
      </c>
      <c r="H15" s="46" t="e">
        <f>#REF!</f>
        <v>#REF!</v>
      </c>
      <c r="I15" s="14" t="e">
        <f>#REF!*#REF!/10^3</f>
        <v>#REF!</v>
      </c>
      <c r="J15" s="46" t="e">
        <f>H15*I15</f>
        <v>#REF!</v>
      </c>
      <c r="K15" s="15">
        <f>('FE GL 2006 - 1A3b'!$D$9-('FE GL 2006 - 1A3b'!$D$9*'Caracteristicas comb'!$J$50))</f>
        <v>63894.6</v>
      </c>
      <c r="L15" s="46" t="e">
        <f t="shared" si="0"/>
        <v>#REF!</v>
      </c>
      <c r="M15" s="46">
        <f>'FE GL 2006 - 1A3b'!$L$12-('FE GL 2006 - 1A3b'!$L$12*'Caracteristicas comb'!$J$50)</f>
        <v>3.5035999999999996</v>
      </c>
      <c r="N15" s="45" t="e">
        <f>J15*M15/10^3</f>
        <v>#REF!</v>
      </c>
      <c r="O15" s="15">
        <f>'FE GL 2006 - 1A3b'!$O$12-('FE GL 2006 - 1A3b'!$O$12*'Caracteristicas comb'!$J$50)</f>
        <v>5.2554</v>
      </c>
      <c r="P15" s="45" t="e">
        <f>J15*O15/10^3</f>
        <v>#REF!</v>
      </c>
      <c r="Q15" s="56" t="e">
        <f>L15+(N15*21/1000)+(P15*310/1000)</f>
        <v>#REF!</v>
      </c>
    </row>
    <row r="16" spans="2:17" ht="12.75">
      <c r="B16" s="1322"/>
      <c r="C16" s="1323"/>
      <c r="D16" s="1323"/>
      <c r="E16" s="43" t="s">
        <v>103</v>
      </c>
      <c r="F16" s="44" t="s">
        <v>140</v>
      </c>
      <c r="G16" s="41" t="s">
        <v>136</v>
      </c>
      <c r="H16" s="46" t="e">
        <f>#REF!</f>
        <v>#REF!</v>
      </c>
      <c r="I16" s="14" t="e">
        <f>#REF!*#REF!/10^3</f>
        <v>#REF!</v>
      </c>
      <c r="J16" s="46" t="e">
        <f>H16*I16</f>
        <v>#REF!</v>
      </c>
      <c r="K16" s="15">
        <f>('FE GL 2006 - 1A3b'!$D$9-('FE GL 2006 - 1A3b'!$D$9*'Caracteristicas comb'!$J$50))</f>
        <v>63894.6</v>
      </c>
      <c r="L16" s="46" t="e">
        <f t="shared" si="0"/>
        <v>#REF!</v>
      </c>
      <c r="M16" s="46">
        <f>'FE GL 2006 - 1A3b'!$L$12-('FE GL 2006 - 1A3b'!$L$12*'Caracteristicas comb'!$J$50)</f>
        <v>3.5035999999999996</v>
      </c>
      <c r="N16" s="45" t="e">
        <f>J16*M16/10^3</f>
        <v>#REF!</v>
      </c>
      <c r="O16" s="15">
        <f>'FE GL 2006 - 1A3b'!$O$12-('FE GL 2006 - 1A3b'!$O$12*'Caracteristicas comb'!$J$50)</f>
        <v>5.2554</v>
      </c>
      <c r="P16" s="45" t="e">
        <f>J16*O16/10^3</f>
        <v>#REF!</v>
      </c>
      <c r="Q16" s="56" t="e">
        <f>L16+(N16*21/1000)+(P16*310/1000)</f>
        <v>#REF!</v>
      </c>
    </row>
    <row r="17" spans="2:17" ht="12.75" hidden="1">
      <c r="B17" s="1322"/>
      <c r="C17" s="1323"/>
      <c r="D17" s="1323"/>
      <c r="E17" s="27" t="s">
        <v>26</v>
      </c>
      <c r="F17" s="11"/>
      <c r="G17" s="17"/>
      <c r="H17" s="12"/>
      <c r="I17" s="14"/>
      <c r="J17" s="15"/>
      <c r="K17" s="15"/>
      <c r="L17" s="46">
        <f t="shared" si="0"/>
        <v>0</v>
      </c>
      <c r="M17" s="15"/>
      <c r="N17" s="14"/>
      <c r="O17" s="15"/>
      <c r="P17" s="14"/>
      <c r="Q17" s="50"/>
    </row>
    <row r="18" spans="2:17" ht="12.75" hidden="1">
      <c r="B18" s="1322"/>
      <c r="C18" s="1323"/>
      <c r="D18" s="1323"/>
      <c r="E18" s="27" t="s">
        <v>27</v>
      </c>
      <c r="F18" s="11"/>
      <c r="G18" s="17"/>
      <c r="H18" s="12"/>
      <c r="I18" s="14"/>
      <c r="J18" s="15"/>
      <c r="K18" s="15"/>
      <c r="L18" s="46">
        <f t="shared" si="0"/>
        <v>0</v>
      </c>
      <c r="M18" s="15"/>
      <c r="N18" s="14"/>
      <c r="O18" s="15"/>
      <c r="P18" s="14"/>
      <c r="Q18" s="50"/>
    </row>
    <row r="19" spans="2:17" ht="12.75" hidden="1">
      <c r="B19" s="1322"/>
      <c r="C19" s="1323"/>
      <c r="D19" s="1323"/>
      <c r="E19" s="27" t="s">
        <v>28</v>
      </c>
      <c r="F19" s="11"/>
      <c r="G19" s="16"/>
      <c r="H19" s="12"/>
      <c r="I19" s="14"/>
      <c r="J19" s="15"/>
      <c r="K19" s="15"/>
      <c r="L19" s="46">
        <f t="shared" si="0"/>
        <v>0</v>
      </c>
      <c r="M19" s="15"/>
      <c r="N19" s="14"/>
      <c r="O19" s="15"/>
      <c r="P19" s="14"/>
      <c r="Q19" s="50"/>
    </row>
    <row r="20" spans="2:17" ht="12.75" hidden="1">
      <c r="B20" s="1322"/>
      <c r="C20" s="1323"/>
      <c r="D20" s="1323"/>
      <c r="E20" s="27" t="s">
        <v>29</v>
      </c>
      <c r="F20" s="11"/>
      <c r="G20" s="16"/>
      <c r="H20" s="12"/>
      <c r="I20" s="14"/>
      <c r="J20" s="15"/>
      <c r="K20" s="15"/>
      <c r="L20" s="46">
        <f t="shared" si="0"/>
        <v>0</v>
      </c>
      <c r="M20" s="15"/>
      <c r="N20" s="14"/>
      <c r="O20" s="15"/>
      <c r="P20" s="14"/>
      <c r="Q20" s="50"/>
    </row>
    <row r="21" spans="2:17" ht="12.75">
      <c r="B21" s="1322"/>
      <c r="C21" s="1323"/>
      <c r="D21" s="1323"/>
      <c r="E21" s="43" t="s">
        <v>141</v>
      </c>
      <c r="F21" s="44" t="s">
        <v>57</v>
      </c>
      <c r="G21" s="41" t="s">
        <v>136</v>
      </c>
      <c r="H21" s="12" t="e">
        <f>#REF!</f>
        <v>#REF!</v>
      </c>
      <c r="I21" s="14" t="e">
        <f>#REF!*#REF!/10^3</f>
        <v>#REF!</v>
      </c>
      <c r="J21" s="46" t="e">
        <f>H21*I21</f>
        <v>#REF!</v>
      </c>
      <c r="K21" s="15">
        <f>'FE GL 2006 - 1A3b'!D11</f>
        <v>63100</v>
      </c>
      <c r="L21" s="46" t="e">
        <f t="shared" si="0"/>
        <v>#REF!</v>
      </c>
      <c r="M21" s="46">
        <f>'FE GL 2006 - 1A3b'!L15</f>
        <v>62</v>
      </c>
      <c r="N21" s="45" t="e">
        <f>J21*M21/10^3</f>
        <v>#REF!</v>
      </c>
      <c r="O21" s="15">
        <f>'FE GL 2006 - 1A3b'!O15</f>
        <v>0.2</v>
      </c>
      <c r="P21" s="45" t="e">
        <f>J21*O21/10^3</f>
        <v>#REF!</v>
      </c>
      <c r="Q21" s="56" t="e">
        <f>L21+(N21*21/1000)+(P21*310/1000)</f>
        <v>#REF!</v>
      </c>
    </row>
    <row r="22" spans="2:17" ht="12.75" hidden="1">
      <c r="B22" s="1322"/>
      <c r="C22" s="1323"/>
      <c r="D22" s="1323"/>
      <c r="E22" s="27" t="s">
        <v>30</v>
      </c>
      <c r="F22" s="11"/>
      <c r="G22" s="16"/>
      <c r="H22" s="12"/>
      <c r="I22" s="14"/>
      <c r="J22" s="15"/>
      <c r="K22" s="15"/>
      <c r="L22" s="46">
        <f t="shared" si="0"/>
        <v>0</v>
      </c>
      <c r="M22" s="15"/>
      <c r="N22" s="14"/>
      <c r="O22" s="15"/>
      <c r="P22" s="14"/>
      <c r="Q22" s="50"/>
    </row>
    <row r="23" spans="2:17" ht="12.75" hidden="1">
      <c r="B23" s="1322"/>
      <c r="C23" s="1323"/>
      <c r="D23" s="1323"/>
      <c r="E23" s="27" t="s">
        <v>13</v>
      </c>
      <c r="F23" s="11"/>
      <c r="G23" s="16"/>
      <c r="H23" s="12"/>
      <c r="I23" s="14"/>
      <c r="J23" s="15"/>
      <c r="K23" s="15"/>
      <c r="L23" s="46">
        <f t="shared" si="0"/>
        <v>0</v>
      </c>
      <c r="M23" s="15"/>
      <c r="N23" s="14"/>
      <c r="O23" s="15"/>
      <c r="P23" s="14"/>
      <c r="Q23" s="50"/>
    </row>
    <row r="24" spans="2:17" ht="12.75" hidden="1">
      <c r="B24" s="1322"/>
      <c r="C24" s="1323"/>
      <c r="D24" s="1323"/>
      <c r="E24" s="27" t="s">
        <v>31</v>
      </c>
      <c r="F24" s="11"/>
      <c r="G24" s="16"/>
      <c r="H24" s="12"/>
      <c r="I24" s="14"/>
      <c r="J24" s="15"/>
      <c r="K24" s="15"/>
      <c r="L24" s="46">
        <f t="shared" si="0"/>
        <v>0</v>
      </c>
      <c r="M24" s="15"/>
      <c r="N24" s="14"/>
      <c r="O24" s="15"/>
      <c r="P24" s="14"/>
      <c r="Q24" s="50"/>
    </row>
    <row r="25" spans="2:17" ht="12.75">
      <c r="B25" s="1322"/>
      <c r="C25" s="1323"/>
      <c r="D25" s="1323"/>
      <c r="E25" s="43" t="s">
        <v>132</v>
      </c>
      <c r="F25" s="44" t="s">
        <v>142</v>
      </c>
      <c r="G25" s="41" t="s">
        <v>136</v>
      </c>
      <c r="H25" s="12" t="e">
        <f>#REF!</f>
        <v>#REF!</v>
      </c>
      <c r="I25" s="14" t="e">
        <f>#REF!*#REF!/10^3</f>
        <v>#REF!</v>
      </c>
      <c r="J25" s="46" t="e">
        <f>H25*I25</f>
        <v>#REF!</v>
      </c>
      <c r="K25" s="15">
        <f>('FE GL 2006 - 1A3b'!D10-('FE GL 2006 - 1A3b'!D10*'Caracteristicas comb'!J53))</f>
        <v>70395</v>
      </c>
      <c r="L25" s="46" t="e">
        <f t="shared" si="0"/>
        <v>#REF!</v>
      </c>
      <c r="M25" s="46">
        <f>'FE GL 2006 - 1A3b'!$L$13-('FE GL 2006 - 1A3b'!$L$13*'Caracteristicas comb'!$J$53)</f>
        <v>3.705</v>
      </c>
      <c r="N25" s="45" t="e">
        <f>J25*M25/10^3</f>
        <v>#REF!</v>
      </c>
      <c r="O25" s="15">
        <f>'FE GL 2006 - 1A3b'!O13-('FE GL 2006 - 1A3b'!O13*'Caracteristicas comb'!J53)</f>
        <v>3.705</v>
      </c>
      <c r="P25" s="45" t="e">
        <f>J25*O25/10^3</f>
        <v>#REF!</v>
      </c>
      <c r="Q25" s="56" t="e">
        <f>L25+(N25*21/1000)+(P25*310/1000)</f>
        <v>#REF!</v>
      </c>
    </row>
    <row r="26" spans="2:17" ht="12.75">
      <c r="B26" s="1322"/>
      <c r="C26" s="1324" t="s">
        <v>32</v>
      </c>
      <c r="D26" s="1324"/>
      <c r="E26" s="1324"/>
      <c r="F26" s="11"/>
      <c r="G26" s="16"/>
      <c r="H26" s="12"/>
      <c r="I26" s="14"/>
      <c r="J26" s="15"/>
      <c r="K26" s="15"/>
      <c r="L26" s="14"/>
      <c r="M26" s="15"/>
      <c r="N26" s="14"/>
      <c r="O26" s="15"/>
      <c r="P26" s="14"/>
      <c r="Q26" s="50"/>
    </row>
    <row r="27" spans="2:17" ht="12.75" hidden="1">
      <c r="B27" s="1322"/>
      <c r="C27" s="1325" t="s">
        <v>33</v>
      </c>
      <c r="D27" s="1323" t="s">
        <v>20</v>
      </c>
      <c r="E27" s="27" t="s">
        <v>34</v>
      </c>
      <c r="F27" s="11"/>
      <c r="G27" s="16"/>
      <c r="H27" s="14"/>
      <c r="I27" s="14"/>
      <c r="J27" s="15"/>
      <c r="K27" s="15"/>
      <c r="L27" s="14"/>
      <c r="M27" s="15"/>
      <c r="N27" s="14"/>
      <c r="O27" s="15"/>
      <c r="P27" s="14"/>
      <c r="Q27" s="50"/>
    </row>
    <row r="28" spans="2:17" ht="12.75" hidden="1">
      <c r="B28" s="1322"/>
      <c r="C28" s="1325"/>
      <c r="D28" s="1323"/>
      <c r="E28" s="27" t="s">
        <v>35</v>
      </c>
      <c r="F28" s="11"/>
      <c r="G28" s="16"/>
      <c r="H28" s="12"/>
      <c r="I28" s="14"/>
      <c r="J28" s="15"/>
      <c r="K28" s="15"/>
      <c r="L28" s="14"/>
      <c r="M28" s="15"/>
      <c r="N28" s="14"/>
      <c r="O28" s="15"/>
      <c r="P28" s="14"/>
      <c r="Q28" s="50"/>
    </row>
    <row r="29" spans="2:17" ht="12.75" hidden="1">
      <c r="B29" s="1322"/>
      <c r="C29" s="1325"/>
      <c r="D29" s="1323" t="s">
        <v>24</v>
      </c>
      <c r="E29" s="27" t="s">
        <v>36</v>
      </c>
      <c r="F29" s="11"/>
      <c r="G29" s="16"/>
      <c r="H29" s="12"/>
      <c r="I29" s="14"/>
      <c r="J29" s="15"/>
      <c r="K29" s="15"/>
      <c r="L29" s="14"/>
      <c r="M29" s="15"/>
      <c r="N29" s="14"/>
      <c r="O29" s="15"/>
      <c r="P29" s="14"/>
      <c r="Q29" s="50"/>
    </row>
    <row r="30" spans="2:17" ht="12.75" hidden="1">
      <c r="B30" s="1322"/>
      <c r="C30" s="1325"/>
      <c r="D30" s="1323"/>
      <c r="E30" s="27" t="s">
        <v>37</v>
      </c>
      <c r="F30" s="11"/>
      <c r="G30" s="16"/>
      <c r="H30" s="12"/>
      <c r="I30" s="14"/>
      <c r="J30" s="15"/>
      <c r="K30" s="15"/>
      <c r="L30" s="14"/>
      <c r="M30" s="15"/>
      <c r="N30" s="14"/>
      <c r="O30" s="15"/>
      <c r="P30" s="14"/>
      <c r="Q30" s="50"/>
    </row>
    <row r="31" spans="2:17" ht="12.75" hidden="1">
      <c r="B31" s="1322"/>
      <c r="C31" s="1324" t="s">
        <v>38</v>
      </c>
      <c r="D31" s="1324"/>
      <c r="E31" s="1324"/>
      <c r="F31" s="11"/>
      <c r="G31" s="16"/>
      <c r="H31" s="12"/>
      <c r="I31" s="14"/>
      <c r="J31" s="15"/>
      <c r="K31" s="15"/>
      <c r="L31" s="14"/>
      <c r="M31" s="15"/>
      <c r="N31" s="14"/>
      <c r="O31" s="15"/>
      <c r="P31" s="14"/>
      <c r="Q31" s="50"/>
    </row>
    <row r="32" spans="2:17" ht="12.75" hidden="1">
      <c r="B32" s="1322"/>
      <c r="C32" s="1326" t="s">
        <v>39</v>
      </c>
      <c r="D32" s="1326"/>
      <c r="E32" s="27" t="s">
        <v>40</v>
      </c>
      <c r="F32" s="11"/>
      <c r="G32" s="16"/>
      <c r="H32" s="12"/>
      <c r="I32" s="14"/>
      <c r="J32" s="15"/>
      <c r="K32" s="15"/>
      <c r="L32" s="14"/>
      <c r="M32" s="46"/>
      <c r="N32" s="14"/>
      <c r="O32" s="15"/>
      <c r="P32" s="14"/>
      <c r="Q32" s="50"/>
    </row>
    <row r="33" spans="2:17" ht="12.75" hidden="1">
      <c r="B33" s="1322"/>
      <c r="C33" s="47" t="s">
        <v>41</v>
      </c>
      <c r="D33" s="47"/>
      <c r="E33" s="43"/>
      <c r="F33" s="11"/>
      <c r="G33" s="11"/>
      <c r="H33" s="11"/>
      <c r="I33" s="11"/>
      <c r="J33" s="11"/>
      <c r="K33" s="11"/>
      <c r="L33" s="11"/>
      <c r="M33" s="11"/>
      <c r="N33" s="11"/>
      <c r="O33" s="11"/>
      <c r="P33" s="11"/>
      <c r="Q33" s="50"/>
    </row>
    <row r="34" spans="2:17" ht="12.75">
      <c r="B34" s="1322"/>
      <c r="C34" s="1319" t="s">
        <v>42</v>
      </c>
      <c r="D34" s="1319"/>
      <c r="E34" s="1319"/>
      <c r="F34" s="51"/>
      <c r="G34" s="52"/>
      <c r="H34" s="55" t="e">
        <f>SUM(H10:H33)</f>
        <v>#REF!</v>
      </c>
      <c r="I34" s="53"/>
      <c r="J34" s="55" t="e">
        <f>SUM(J10:J33)</f>
        <v>#REF!</v>
      </c>
      <c r="K34" s="54"/>
      <c r="L34" s="55" t="e">
        <f>SUM(L10:L33)</f>
        <v>#REF!</v>
      </c>
      <c r="M34" s="54"/>
      <c r="N34" s="55" t="e">
        <f>SUM(N10:N33)</f>
        <v>#REF!</v>
      </c>
      <c r="O34" s="54"/>
      <c r="P34" s="55" t="e">
        <f>SUM(P10:P33)</f>
        <v>#REF!</v>
      </c>
      <c r="Q34" s="58" t="e">
        <f>SUM(Q10:Q33)</f>
        <v>#REF!</v>
      </c>
    </row>
    <row r="35" spans="2:18" ht="12" customHeight="1">
      <c r="B35" s="1321" t="s">
        <v>161</v>
      </c>
      <c r="C35" s="1323" t="s">
        <v>19</v>
      </c>
      <c r="D35" s="1323" t="s">
        <v>20</v>
      </c>
      <c r="E35" s="27" t="s">
        <v>21</v>
      </c>
      <c r="F35" s="11"/>
      <c r="G35" s="11"/>
      <c r="H35" s="12"/>
      <c r="I35" s="13"/>
      <c r="J35" s="13"/>
      <c r="K35" s="13"/>
      <c r="L35" s="13"/>
      <c r="M35" s="13"/>
      <c r="N35" s="13"/>
      <c r="O35" s="13"/>
      <c r="P35" s="13"/>
      <c r="Q35" s="50"/>
      <c r="R35" s="57"/>
    </row>
    <row r="36" spans="2:17" ht="12.75">
      <c r="B36" s="1322"/>
      <c r="C36" s="1323"/>
      <c r="D36" s="1323"/>
      <c r="E36" s="27" t="s">
        <v>22</v>
      </c>
      <c r="F36" s="11"/>
      <c r="G36" s="11"/>
      <c r="H36" s="12"/>
      <c r="I36" s="13"/>
      <c r="J36" s="13"/>
      <c r="K36" s="13"/>
      <c r="L36" s="13"/>
      <c r="M36" s="13"/>
      <c r="N36" s="13"/>
      <c r="O36" s="13"/>
      <c r="P36" s="13"/>
      <c r="Q36" s="50"/>
    </row>
    <row r="37" spans="2:17" ht="12.75">
      <c r="B37" s="1322"/>
      <c r="C37" s="1323"/>
      <c r="D37" s="1323"/>
      <c r="E37" s="27" t="s">
        <v>23</v>
      </c>
      <c r="F37" s="17"/>
      <c r="G37" s="17"/>
      <c r="H37" s="12"/>
      <c r="I37" s="14"/>
      <c r="J37" s="15"/>
      <c r="K37" s="15"/>
      <c r="L37" s="14"/>
      <c r="M37" s="15"/>
      <c r="N37" s="14"/>
      <c r="O37" s="15"/>
      <c r="P37" s="14"/>
      <c r="Q37" s="50"/>
    </row>
    <row r="38" spans="2:17" ht="12.75">
      <c r="B38" s="1322"/>
      <c r="C38" s="1323"/>
      <c r="D38" s="1323" t="s">
        <v>24</v>
      </c>
      <c r="E38" s="27" t="str">
        <f>E13</f>
        <v>Gasohol 84</v>
      </c>
      <c r="F38" s="44" t="s">
        <v>137</v>
      </c>
      <c r="G38" s="41" t="s">
        <v>136</v>
      </c>
      <c r="H38" s="12" t="e">
        <f>#REF!</f>
        <v>#REF!</v>
      </c>
      <c r="I38" s="14" t="e">
        <f>I13</f>
        <v>#REF!</v>
      </c>
      <c r="J38" s="46" t="e">
        <f>H38*I38</f>
        <v>#REF!</v>
      </c>
      <c r="K38" s="15">
        <f>K13</f>
        <v>63894.6</v>
      </c>
      <c r="L38" s="46" t="e">
        <f>J38*K38/10^6</f>
        <v>#REF!</v>
      </c>
      <c r="M38" s="15">
        <f>M13</f>
        <v>3.5035999999999996</v>
      </c>
      <c r="N38" s="45" t="e">
        <f>J38*M38/10^3</f>
        <v>#REF!</v>
      </c>
      <c r="O38" s="15">
        <f>O13</f>
        <v>5.2554</v>
      </c>
      <c r="P38" s="45" t="e">
        <f>J38*O38/10^3</f>
        <v>#REF!</v>
      </c>
      <c r="Q38" s="56" t="e">
        <f>L38+(N38*21/1000)+(P38*310/1000)</f>
        <v>#REF!</v>
      </c>
    </row>
    <row r="39" spans="2:17" ht="12.75">
      <c r="B39" s="1322"/>
      <c r="C39" s="1323"/>
      <c r="D39" s="1323"/>
      <c r="E39" s="27" t="str">
        <f aca="true" t="shared" si="1" ref="E39:E46">E14</f>
        <v>Gasohol 90</v>
      </c>
      <c r="F39" s="11"/>
      <c r="G39" s="11"/>
      <c r="H39" s="12"/>
      <c r="I39" s="14"/>
      <c r="J39" s="15"/>
      <c r="K39" s="15"/>
      <c r="L39" s="14"/>
      <c r="M39" s="15"/>
      <c r="N39" s="14"/>
      <c r="O39" s="15"/>
      <c r="P39" s="14"/>
      <c r="Q39" s="50"/>
    </row>
    <row r="40" spans="2:17" ht="12.75">
      <c r="B40" s="1322"/>
      <c r="C40" s="1323"/>
      <c r="D40" s="1323"/>
      <c r="E40" s="27" t="str">
        <f t="shared" si="1"/>
        <v>Gasohol 95</v>
      </c>
      <c r="F40" s="11"/>
      <c r="G40" s="17"/>
      <c r="H40" s="12"/>
      <c r="I40" s="14"/>
      <c r="J40" s="15"/>
      <c r="K40" s="15"/>
      <c r="L40" s="14"/>
      <c r="M40" s="15"/>
      <c r="N40" s="14"/>
      <c r="O40" s="15"/>
      <c r="P40" s="14"/>
      <c r="Q40" s="50"/>
    </row>
    <row r="41" spans="2:17" ht="12.75">
      <c r="B41" s="1322"/>
      <c r="C41" s="1323"/>
      <c r="D41" s="1323"/>
      <c r="E41" s="27" t="str">
        <f t="shared" si="1"/>
        <v>Gasohol 97</v>
      </c>
      <c r="F41" s="11"/>
      <c r="G41" s="16"/>
      <c r="H41" s="12"/>
      <c r="I41" s="14"/>
      <c r="J41" s="15"/>
      <c r="K41" s="15"/>
      <c r="L41" s="14"/>
      <c r="M41" s="15"/>
      <c r="N41" s="14"/>
      <c r="O41" s="15"/>
      <c r="P41" s="14"/>
      <c r="Q41" s="50"/>
    </row>
    <row r="42" spans="2:17" ht="12.75" hidden="1">
      <c r="B42" s="1322"/>
      <c r="C42" s="1323"/>
      <c r="D42" s="1323"/>
      <c r="E42" s="27" t="str">
        <f t="shared" si="1"/>
        <v>Esquisto bituminoso</v>
      </c>
      <c r="F42" s="11"/>
      <c r="G42" s="16"/>
      <c r="H42" s="12"/>
      <c r="I42" s="14"/>
      <c r="J42" s="15"/>
      <c r="K42" s="15"/>
      <c r="L42" s="14"/>
      <c r="M42" s="15"/>
      <c r="N42" s="14"/>
      <c r="O42" s="15"/>
      <c r="P42" s="14"/>
      <c r="Q42" s="50"/>
    </row>
    <row r="43" spans="2:17" ht="12.75" hidden="1">
      <c r="B43" s="1322"/>
      <c r="C43" s="1323"/>
      <c r="D43" s="1323"/>
      <c r="E43" s="27" t="str">
        <f t="shared" si="1"/>
        <v>Gas</v>
      </c>
      <c r="F43" s="11"/>
      <c r="G43" s="16"/>
      <c r="H43" s="12"/>
      <c r="I43" s="14"/>
      <c r="J43" s="15"/>
      <c r="K43" s="15"/>
      <c r="L43" s="14"/>
      <c r="M43" s="15"/>
      <c r="N43" s="14"/>
      <c r="O43" s="15"/>
      <c r="P43" s="14"/>
      <c r="Q43" s="50"/>
    </row>
    <row r="44" spans="2:17" ht="12.75" hidden="1">
      <c r="B44" s="1322"/>
      <c r="C44" s="1323"/>
      <c r="D44" s="1323"/>
      <c r="E44" s="27" t="str">
        <f t="shared" si="1"/>
        <v>Diesel Oil</v>
      </c>
      <c r="F44" s="11"/>
      <c r="G44" s="16"/>
      <c r="H44" s="12"/>
      <c r="I44" s="14"/>
      <c r="J44" s="15"/>
      <c r="K44" s="15"/>
      <c r="L44" s="14"/>
      <c r="M44" s="15"/>
      <c r="N44" s="14"/>
      <c r="O44" s="15"/>
      <c r="P44" s="14"/>
      <c r="Q44" s="50"/>
    </row>
    <row r="45" spans="2:17" ht="12.75" hidden="1">
      <c r="B45" s="1322"/>
      <c r="C45" s="1323"/>
      <c r="D45" s="1323"/>
      <c r="E45" s="27" t="str">
        <f t="shared" si="1"/>
        <v>Fuelóleo residual</v>
      </c>
      <c r="F45" s="11"/>
      <c r="G45" s="16"/>
      <c r="H45" s="12"/>
      <c r="I45" s="14"/>
      <c r="J45" s="15"/>
      <c r="K45" s="15"/>
      <c r="L45" s="14"/>
      <c r="M45" s="15"/>
      <c r="N45" s="14"/>
      <c r="O45" s="15"/>
      <c r="P45" s="14"/>
      <c r="Q45" s="50"/>
    </row>
    <row r="46" spans="2:17" ht="12.75">
      <c r="B46" s="1322"/>
      <c r="C46" s="1323"/>
      <c r="D46" s="1323"/>
      <c r="E46" s="27" t="str">
        <f t="shared" si="1"/>
        <v>Gas Licuado de Petroleo</v>
      </c>
      <c r="F46" s="11"/>
      <c r="G46" s="16"/>
      <c r="H46" s="12"/>
      <c r="I46" s="14"/>
      <c r="J46" s="15"/>
      <c r="K46" s="15"/>
      <c r="L46" s="14"/>
      <c r="M46" s="15"/>
      <c r="N46" s="14"/>
      <c r="O46" s="15"/>
      <c r="P46" s="14"/>
      <c r="Q46" s="50"/>
    </row>
    <row r="47" spans="2:17" ht="12.75">
      <c r="B47" s="1322"/>
      <c r="C47" s="1323"/>
      <c r="D47" s="1323"/>
      <c r="E47" s="43" t="s">
        <v>132</v>
      </c>
      <c r="F47" s="44" t="s">
        <v>142</v>
      </c>
      <c r="G47" s="41" t="s">
        <v>136</v>
      </c>
      <c r="H47" s="12" t="e">
        <f>#REF!</f>
        <v>#REF!</v>
      </c>
      <c r="I47" s="14" t="e">
        <f>I25</f>
        <v>#REF!</v>
      </c>
      <c r="J47" s="46" t="e">
        <f>H47*I47</f>
        <v>#REF!</v>
      </c>
      <c r="K47" s="15">
        <f>K25</f>
        <v>70395</v>
      </c>
      <c r="L47" s="46" t="e">
        <f>J47*K47/10^6</f>
        <v>#REF!</v>
      </c>
      <c r="M47" s="15">
        <f>M25</f>
        <v>3.705</v>
      </c>
      <c r="N47" s="45" t="e">
        <f>J47*M47/10^3</f>
        <v>#REF!</v>
      </c>
      <c r="O47" s="15">
        <f>O25</f>
        <v>3.705</v>
      </c>
      <c r="P47" s="45" t="e">
        <f>J47*O47/10^3</f>
        <v>#REF!</v>
      </c>
      <c r="Q47" s="56" t="e">
        <f>L47+(N47*21/1000)+(P47*310/1000)</f>
        <v>#REF!</v>
      </c>
    </row>
    <row r="48" spans="2:17" ht="12.75">
      <c r="B48" s="1322"/>
      <c r="C48" s="1324" t="s">
        <v>32</v>
      </c>
      <c r="D48" s="1324"/>
      <c r="E48" s="1324"/>
      <c r="F48" s="11"/>
      <c r="G48" s="16"/>
      <c r="H48" s="12"/>
      <c r="I48" s="14"/>
      <c r="J48" s="15"/>
      <c r="K48" s="15"/>
      <c r="L48" s="14"/>
      <c r="M48" s="15"/>
      <c r="N48" s="14"/>
      <c r="O48" s="15"/>
      <c r="P48" s="14"/>
      <c r="Q48" s="50"/>
    </row>
    <row r="49" spans="2:17" ht="12.75" hidden="1">
      <c r="B49" s="1322"/>
      <c r="C49" s="1325" t="s">
        <v>33</v>
      </c>
      <c r="D49" s="1323" t="s">
        <v>20</v>
      </c>
      <c r="E49" s="27" t="s">
        <v>34</v>
      </c>
      <c r="F49" s="11"/>
      <c r="G49" s="16"/>
      <c r="H49" s="12"/>
      <c r="I49" s="14"/>
      <c r="J49" s="15"/>
      <c r="K49" s="15"/>
      <c r="L49" s="14"/>
      <c r="M49" s="15"/>
      <c r="N49" s="14"/>
      <c r="O49" s="15"/>
      <c r="P49" s="14"/>
      <c r="Q49" s="50"/>
    </row>
    <row r="50" spans="2:17" ht="12.75" hidden="1">
      <c r="B50" s="1322"/>
      <c r="C50" s="1325"/>
      <c r="D50" s="1323"/>
      <c r="E50" s="27" t="s">
        <v>35</v>
      </c>
      <c r="F50" s="11"/>
      <c r="G50" s="16"/>
      <c r="H50" s="12"/>
      <c r="I50" s="14"/>
      <c r="J50" s="15"/>
      <c r="K50" s="15"/>
      <c r="L50" s="14"/>
      <c r="M50" s="15"/>
      <c r="N50" s="14"/>
      <c r="O50" s="15"/>
      <c r="P50" s="14"/>
      <c r="Q50" s="50"/>
    </row>
    <row r="51" spans="2:17" ht="12.75" hidden="1">
      <c r="B51" s="1322"/>
      <c r="C51" s="1325"/>
      <c r="D51" s="1323" t="s">
        <v>24</v>
      </c>
      <c r="E51" s="27" t="s">
        <v>36</v>
      </c>
      <c r="F51" s="11"/>
      <c r="G51" s="16"/>
      <c r="H51" s="12"/>
      <c r="I51" s="14"/>
      <c r="J51" s="15"/>
      <c r="K51" s="15"/>
      <c r="L51" s="14"/>
      <c r="M51" s="15"/>
      <c r="N51" s="14"/>
      <c r="O51" s="15"/>
      <c r="P51" s="14"/>
      <c r="Q51" s="50"/>
    </row>
    <row r="52" spans="2:17" ht="12.75" hidden="1">
      <c r="B52" s="1322"/>
      <c r="C52" s="1325"/>
      <c r="D52" s="1323"/>
      <c r="E52" s="27" t="s">
        <v>37</v>
      </c>
      <c r="F52" s="11"/>
      <c r="G52" s="16"/>
      <c r="H52" s="12"/>
      <c r="I52" s="14"/>
      <c r="J52" s="15"/>
      <c r="K52" s="15"/>
      <c r="L52" s="14"/>
      <c r="M52" s="15"/>
      <c r="N52" s="14"/>
      <c r="O52" s="15"/>
      <c r="P52" s="14"/>
      <c r="Q52" s="50"/>
    </row>
    <row r="53" spans="2:17" ht="12.75" hidden="1">
      <c r="B53" s="1322"/>
      <c r="C53" s="1324" t="s">
        <v>38</v>
      </c>
      <c r="D53" s="1324"/>
      <c r="E53" s="1324"/>
      <c r="F53" s="11"/>
      <c r="G53" s="16"/>
      <c r="H53" s="12"/>
      <c r="I53" s="14"/>
      <c r="J53" s="15"/>
      <c r="K53" s="15"/>
      <c r="L53" s="14"/>
      <c r="M53" s="15"/>
      <c r="N53" s="14"/>
      <c r="O53" s="15"/>
      <c r="P53" s="14"/>
      <c r="Q53" s="50"/>
    </row>
    <row r="54" spans="2:17" ht="12.75" hidden="1">
      <c r="B54" s="1322"/>
      <c r="C54" s="1326" t="s">
        <v>39</v>
      </c>
      <c r="D54" s="1326"/>
      <c r="E54" s="27" t="s">
        <v>40</v>
      </c>
      <c r="F54" s="11"/>
      <c r="G54" s="16"/>
      <c r="H54" s="12"/>
      <c r="I54" s="14"/>
      <c r="J54" s="15"/>
      <c r="K54" s="15"/>
      <c r="L54" s="14"/>
      <c r="M54" s="15"/>
      <c r="N54" s="14"/>
      <c r="O54" s="15"/>
      <c r="P54" s="14"/>
      <c r="Q54" s="50"/>
    </row>
    <row r="55" spans="2:17" ht="12.75" hidden="1">
      <c r="B55" s="1322"/>
      <c r="C55" s="1316" t="s">
        <v>41</v>
      </c>
      <c r="D55" s="1317"/>
      <c r="E55" s="1318"/>
      <c r="F55" s="11"/>
      <c r="G55" s="16"/>
      <c r="H55" s="12"/>
      <c r="I55" s="14"/>
      <c r="J55" s="15"/>
      <c r="K55" s="15"/>
      <c r="L55" s="14"/>
      <c r="M55" s="15"/>
      <c r="N55" s="14"/>
      <c r="O55" s="15"/>
      <c r="P55" s="14"/>
      <c r="Q55" s="50"/>
    </row>
    <row r="56" spans="2:17" ht="12.75">
      <c r="B56" s="1322"/>
      <c r="C56" s="1319" t="s">
        <v>42</v>
      </c>
      <c r="D56" s="1319"/>
      <c r="E56" s="1319"/>
      <c r="F56" s="51"/>
      <c r="G56" s="52"/>
      <c r="H56" s="55" t="e">
        <f>SUM(H35:H55)</f>
        <v>#REF!</v>
      </c>
      <c r="I56" s="53"/>
      <c r="J56" s="55" t="e">
        <f>SUM(J35:J55)</f>
        <v>#REF!</v>
      </c>
      <c r="K56" s="54"/>
      <c r="L56" s="55" t="e">
        <f>SUM(L35:L55)</f>
        <v>#REF!</v>
      </c>
      <c r="M56" s="54"/>
      <c r="N56" s="55" t="e">
        <f>SUM(N35:N55)</f>
        <v>#REF!</v>
      </c>
      <c r="O56" s="54"/>
      <c r="P56" s="55" t="e">
        <f>SUM(P35:P55)</f>
        <v>#REF!</v>
      </c>
      <c r="Q56" s="58" t="e">
        <f>SUM(Q35:Q55)</f>
        <v>#REF!</v>
      </c>
    </row>
    <row r="57" spans="2:18" ht="12" customHeight="1">
      <c r="B57" s="1335" t="s">
        <v>55</v>
      </c>
      <c r="C57" s="1338" t="s">
        <v>19</v>
      </c>
      <c r="D57" s="1338" t="s">
        <v>20</v>
      </c>
      <c r="E57" s="27" t="s">
        <v>21</v>
      </c>
      <c r="F57" s="11"/>
      <c r="G57" s="11"/>
      <c r="H57" s="12"/>
      <c r="I57" s="13"/>
      <c r="J57" s="13"/>
      <c r="K57" s="13"/>
      <c r="L57" s="13"/>
      <c r="M57" s="13"/>
      <c r="N57" s="13"/>
      <c r="O57" s="13"/>
      <c r="P57" s="13"/>
      <c r="Q57" s="50"/>
      <c r="R57" s="57"/>
    </row>
    <row r="58" spans="2:17" ht="12.75">
      <c r="B58" s="1336"/>
      <c r="C58" s="1339"/>
      <c r="D58" s="1339"/>
      <c r="E58" s="27" t="s">
        <v>22</v>
      </c>
      <c r="F58" s="11"/>
      <c r="G58" s="11"/>
      <c r="H58" s="12"/>
      <c r="I58" s="13"/>
      <c r="J58" s="13"/>
      <c r="K58" s="13"/>
      <c r="L58" s="13"/>
      <c r="M58" s="13"/>
      <c r="N58" s="13"/>
      <c r="O58" s="13"/>
      <c r="P58" s="13"/>
      <c r="Q58" s="50"/>
    </row>
    <row r="59" spans="2:17" ht="12.75">
      <c r="B59" s="1336"/>
      <c r="C59" s="1339"/>
      <c r="D59" s="1340"/>
      <c r="E59" s="27" t="s">
        <v>23</v>
      </c>
      <c r="F59" s="17"/>
      <c r="G59" s="17"/>
      <c r="H59" s="12"/>
      <c r="I59" s="14"/>
      <c r="J59" s="15"/>
      <c r="K59" s="15"/>
      <c r="L59" s="14"/>
      <c r="M59" s="15"/>
      <c r="N59" s="14"/>
      <c r="O59" s="15"/>
      <c r="P59" s="14"/>
      <c r="Q59" s="50"/>
    </row>
    <row r="60" spans="2:17" ht="12" customHeight="1">
      <c r="B60" s="1336"/>
      <c r="C60" s="1339"/>
      <c r="D60" s="1338" t="s">
        <v>24</v>
      </c>
      <c r="E60" s="27" t="str">
        <f>E38</f>
        <v>Gasohol 84</v>
      </c>
      <c r="F60" s="11"/>
      <c r="G60" s="17"/>
      <c r="H60" s="12"/>
      <c r="I60" s="14"/>
      <c r="J60" s="15"/>
      <c r="K60" s="15"/>
      <c r="L60" s="14"/>
      <c r="M60" s="15"/>
      <c r="N60" s="14"/>
      <c r="O60" s="15"/>
      <c r="P60" s="14"/>
      <c r="Q60" s="50"/>
    </row>
    <row r="61" spans="2:17" ht="12.75">
      <c r="B61" s="1336"/>
      <c r="C61" s="1339"/>
      <c r="D61" s="1339"/>
      <c r="E61" s="27" t="str">
        <f aca="true" t="shared" si="2" ref="E61:E68">E39</f>
        <v>Gasohol 90</v>
      </c>
      <c r="F61" s="44" t="s">
        <v>138</v>
      </c>
      <c r="G61" s="41" t="s">
        <v>136</v>
      </c>
      <c r="H61" s="12" t="e">
        <f>#REF!</f>
        <v>#REF!</v>
      </c>
      <c r="I61" s="14" t="e">
        <f>I14</f>
        <v>#REF!</v>
      </c>
      <c r="J61" s="46" t="e">
        <f>H61*I61</f>
        <v>#REF!</v>
      </c>
      <c r="K61" s="15">
        <f>K14</f>
        <v>63894.6</v>
      </c>
      <c r="L61" s="46" t="e">
        <f>J61*K61/10^6</f>
        <v>#REF!</v>
      </c>
      <c r="M61" s="15">
        <f>M14</f>
        <v>3.5035999999999996</v>
      </c>
      <c r="N61" s="45" t="e">
        <f>J61*M61/10^3</f>
        <v>#REF!</v>
      </c>
      <c r="O61" s="15">
        <f>O14</f>
        <v>5.2554</v>
      </c>
      <c r="P61" s="45" t="e">
        <f>J61*O61/10^3</f>
        <v>#REF!</v>
      </c>
      <c r="Q61" s="56" t="e">
        <f>L61+(N61*21/1000)+(P61*310/1000)</f>
        <v>#REF!</v>
      </c>
    </row>
    <row r="62" spans="2:17" ht="12.75">
      <c r="B62" s="1336"/>
      <c r="C62" s="1339"/>
      <c r="D62" s="1339"/>
      <c r="E62" s="27" t="str">
        <f t="shared" si="2"/>
        <v>Gasohol 95</v>
      </c>
      <c r="F62" s="11"/>
      <c r="G62" s="17"/>
      <c r="H62" s="12"/>
      <c r="I62" s="14"/>
      <c r="J62" s="15"/>
      <c r="K62" s="15"/>
      <c r="L62" s="14"/>
      <c r="M62" s="15"/>
      <c r="N62" s="14"/>
      <c r="O62" s="15"/>
      <c r="P62" s="14"/>
      <c r="Q62" s="50"/>
    </row>
    <row r="63" spans="2:17" ht="12.75">
      <c r="B63" s="1336"/>
      <c r="C63" s="1339"/>
      <c r="D63" s="1339"/>
      <c r="E63" s="27" t="str">
        <f t="shared" si="2"/>
        <v>Gasohol 97</v>
      </c>
      <c r="F63" s="11"/>
      <c r="G63" s="16"/>
      <c r="H63" s="12"/>
      <c r="I63" s="14"/>
      <c r="J63" s="15"/>
      <c r="K63" s="15"/>
      <c r="L63" s="14"/>
      <c r="M63" s="15"/>
      <c r="N63" s="14"/>
      <c r="O63" s="15"/>
      <c r="P63" s="14"/>
      <c r="Q63" s="50"/>
    </row>
    <row r="64" spans="2:17" ht="12" customHeight="1" hidden="1">
      <c r="B64" s="1336"/>
      <c r="C64" s="1339"/>
      <c r="D64" s="1339"/>
      <c r="E64" s="27" t="str">
        <f t="shared" si="2"/>
        <v>Esquisto bituminoso</v>
      </c>
      <c r="F64" s="11"/>
      <c r="G64" s="16"/>
      <c r="H64" s="12"/>
      <c r="I64" s="14"/>
      <c r="J64" s="15"/>
      <c r="K64" s="15"/>
      <c r="L64" s="14"/>
      <c r="M64" s="15"/>
      <c r="N64" s="14"/>
      <c r="O64" s="15"/>
      <c r="P64" s="14"/>
      <c r="Q64" s="50"/>
    </row>
    <row r="65" spans="2:17" ht="12" customHeight="1" hidden="1">
      <c r="B65" s="1336"/>
      <c r="C65" s="1339"/>
      <c r="D65" s="1339"/>
      <c r="E65" s="27" t="str">
        <f t="shared" si="2"/>
        <v>Gas</v>
      </c>
      <c r="F65" s="11"/>
      <c r="G65" s="16"/>
      <c r="H65" s="12"/>
      <c r="I65" s="14"/>
      <c r="J65" s="15"/>
      <c r="K65" s="15"/>
      <c r="L65" s="14"/>
      <c r="M65" s="15"/>
      <c r="N65" s="14"/>
      <c r="O65" s="15"/>
      <c r="P65" s="14"/>
      <c r="Q65" s="50"/>
    </row>
    <row r="66" spans="2:17" ht="12" customHeight="1" hidden="1">
      <c r="B66" s="1336"/>
      <c r="C66" s="1339"/>
      <c r="D66" s="1339"/>
      <c r="E66" s="27" t="str">
        <f t="shared" si="2"/>
        <v>Diesel Oil</v>
      </c>
      <c r="F66" s="11"/>
      <c r="G66" s="16"/>
      <c r="H66" s="12"/>
      <c r="I66" s="14"/>
      <c r="J66" s="15"/>
      <c r="K66" s="15"/>
      <c r="L66" s="14"/>
      <c r="M66" s="15"/>
      <c r="N66" s="14"/>
      <c r="O66" s="15"/>
      <c r="P66" s="14"/>
      <c r="Q66" s="50"/>
    </row>
    <row r="67" spans="2:17" ht="12" customHeight="1" hidden="1">
      <c r="B67" s="1336"/>
      <c r="C67" s="1339"/>
      <c r="D67" s="1339"/>
      <c r="E67" s="27" t="str">
        <f t="shared" si="2"/>
        <v>Fuelóleo residual</v>
      </c>
      <c r="F67" s="11"/>
      <c r="G67" s="16"/>
      <c r="H67" s="12"/>
      <c r="I67" s="14"/>
      <c r="J67" s="15"/>
      <c r="K67" s="15"/>
      <c r="L67" s="14"/>
      <c r="M67" s="15"/>
      <c r="N67" s="14"/>
      <c r="O67" s="15"/>
      <c r="P67" s="14"/>
      <c r="Q67" s="50"/>
    </row>
    <row r="68" spans="2:17" ht="12.75">
      <c r="B68" s="1336"/>
      <c r="C68" s="1339"/>
      <c r="D68" s="1339"/>
      <c r="E68" s="27" t="str">
        <f t="shared" si="2"/>
        <v>Gas Licuado de Petroleo</v>
      </c>
      <c r="F68" s="11"/>
      <c r="G68" s="16"/>
      <c r="H68" s="12"/>
      <c r="I68" s="14"/>
      <c r="J68" s="15"/>
      <c r="K68" s="15"/>
      <c r="L68" s="14"/>
      <c r="M68" s="15"/>
      <c r="N68" s="14"/>
      <c r="O68" s="15"/>
      <c r="P68" s="14"/>
      <c r="Q68" s="50"/>
    </row>
    <row r="69" spans="2:17" ht="12.75">
      <c r="B69" s="1336"/>
      <c r="C69" s="1340"/>
      <c r="D69" s="1340"/>
      <c r="E69" s="43" t="s">
        <v>132</v>
      </c>
      <c r="F69" s="44" t="s">
        <v>142</v>
      </c>
      <c r="G69" s="41" t="s">
        <v>136</v>
      </c>
      <c r="H69" s="12" t="e">
        <f>#REF!</f>
        <v>#REF!</v>
      </c>
      <c r="I69" s="14" t="e">
        <f>I47</f>
        <v>#REF!</v>
      </c>
      <c r="J69" s="46" t="e">
        <f>H69*I69</f>
        <v>#REF!</v>
      </c>
      <c r="K69" s="15">
        <f>K47</f>
        <v>70395</v>
      </c>
      <c r="L69" s="46" t="e">
        <f>J69*K69/10^6</f>
        <v>#REF!</v>
      </c>
      <c r="M69" s="15">
        <f>M25</f>
        <v>3.705</v>
      </c>
      <c r="N69" s="45" t="e">
        <f>J69*M69/10^3</f>
        <v>#REF!</v>
      </c>
      <c r="O69" s="15">
        <f>O25</f>
        <v>3.705</v>
      </c>
      <c r="P69" s="45" t="e">
        <f>J69*O69/10^3</f>
        <v>#REF!</v>
      </c>
      <c r="Q69" s="56" t="e">
        <f>L69+(N69*21/1000)+(P69*310/1000)</f>
        <v>#REF!</v>
      </c>
    </row>
    <row r="70" spans="2:17" ht="12.75">
      <c r="B70" s="1336"/>
      <c r="C70" s="1327" t="s">
        <v>32</v>
      </c>
      <c r="D70" s="1328"/>
      <c r="E70" s="1329"/>
      <c r="F70" s="11"/>
      <c r="G70" s="16"/>
      <c r="H70" s="12"/>
      <c r="I70" s="14"/>
      <c r="J70" s="15"/>
      <c r="K70" s="15"/>
      <c r="L70" s="14"/>
      <c r="M70" s="15"/>
      <c r="N70" s="14"/>
      <c r="O70" s="15"/>
      <c r="P70" s="14"/>
      <c r="Q70" s="50"/>
    </row>
    <row r="71" spans="2:17" ht="12" customHeight="1" hidden="1">
      <c r="B71" s="1336"/>
      <c r="C71" s="1341" t="s">
        <v>33</v>
      </c>
      <c r="D71" s="1338" t="s">
        <v>20</v>
      </c>
      <c r="E71" s="27" t="s">
        <v>34</v>
      </c>
      <c r="F71" s="11"/>
      <c r="G71" s="16"/>
      <c r="H71" s="12"/>
      <c r="I71" s="14"/>
      <c r="J71" s="15"/>
      <c r="K71" s="15"/>
      <c r="L71" s="14"/>
      <c r="M71" s="15"/>
      <c r="N71" s="14"/>
      <c r="O71" s="15"/>
      <c r="P71" s="14"/>
      <c r="Q71" s="50"/>
    </row>
    <row r="72" spans="2:17" ht="12" customHeight="1" hidden="1">
      <c r="B72" s="1336"/>
      <c r="C72" s="1342"/>
      <c r="D72" s="1340"/>
      <c r="E72" s="27" t="s">
        <v>35</v>
      </c>
      <c r="F72" s="11"/>
      <c r="G72" s="16"/>
      <c r="H72" s="12"/>
      <c r="I72" s="14"/>
      <c r="J72" s="15"/>
      <c r="K72" s="15"/>
      <c r="L72" s="14"/>
      <c r="M72" s="15"/>
      <c r="N72" s="14"/>
      <c r="O72" s="15"/>
      <c r="P72" s="14"/>
      <c r="Q72" s="50"/>
    </row>
    <row r="73" spans="2:17" ht="12" customHeight="1" hidden="1">
      <c r="B73" s="1336"/>
      <c r="C73" s="1342"/>
      <c r="D73" s="1338" t="s">
        <v>24</v>
      </c>
      <c r="E73" s="27" t="s">
        <v>36</v>
      </c>
      <c r="F73" s="11"/>
      <c r="G73" s="16"/>
      <c r="H73" s="12"/>
      <c r="I73" s="14"/>
      <c r="J73" s="15"/>
      <c r="K73" s="15"/>
      <c r="L73" s="14"/>
      <c r="M73" s="15"/>
      <c r="N73" s="14"/>
      <c r="O73" s="15"/>
      <c r="P73" s="14"/>
      <c r="Q73" s="50"/>
    </row>
    <row r="74" spans="2:17" ht="12" customHeight="1" hidden="1">
      <c r="B74" s="1336"/>
      <c r="C74" s="1343"/>
      <c r="D74" s="1340"/>
      <c r="E74" s="27" t="s">
        <v>37</v>
      </c>
      <c r="F74" s="11"/>
      <c r="G74" s="16"/>
      <c r="H74" s="12"/>
      <c r="I74" s="14"/>
      <c r="J74" s="15"/>
      <c r="K74" s="15"/>
      <c r="L74" s="14"/>
      <c r="M74" s="15"/>
      <c r="N74" s="14"/>
      <c r="O74" s="15"/>
      <c r="P74" s="14"/>
      <c r="Q74" s="50"/>
    </row>
    <row r="75" spans="2:17" ht="12" customHeight="1" hidden="1">
      <c r="B75" s="1336"/>
      <c r="C75" s="1327" t="s">
        <v>38</v>
      </c>
      <c r="D75" s="1328"/>
      <c r="E75" s="1329"/>
      <c r="F75" s="11"/>
      <c r="G75" s="16"/>
      <c r="H75" s="12"/>
      <c r="I75" s="14"/>
      <c r="J75" s="15"/>
      <c r="K75" s="15"/>
      <c r="L75" s="14"/>
      <c r="M75" s="15"/>
      <c r="N75" s="14"/>
      <c r="O75" s="15"/>
      <c r="P75" s="14"/>
      <c r="Q75" s="50"/>
    </row>
    <row r="76" spans="2:17" ht="12" customHeight="1" hidden="1">
      <c r="B76" s="1336"/>
      <c r="C76" s="1330" t="s">
        <v>39</v>
      </c>
      <c r="D76" s="1331"/>
      <c r="E76" s="27" t="s">
        <v>40</v>
      </c>
      <c r="F76" s="11"/>
      <c r="G76" s="16"/>
      <c r="H76" s="12"/>
      <c r="I76" s="14"/>
      <c r="J76" s="15"/>
      <c r="K76" s="15"/>
      <c r="L76" s="14"/>
      <c r="M76" s="15"/>
      <c r="N76" s="14"/>
      <c r="O76" s="15"/>
      <c r="P76" s="14"/>
      <c r="Q76" s="50"/>
    </row>
    <row r="77" spans="2:17" ht="12" customHeight="1" hidden="1">
      <c r="B77" s="1336"/>
      <c r="C77" s="1316" t="s">
        <v>41</v>
      </c>
      <c r="D77" s="1317"/>
      <c r="E77" s="1318"/>
      <c r="F77" s="11"/>
      <c r="G77" s="16"/>
      <c r="H77" s="12"/>
      <c r="I77" s="14"/>
      <c r="J77" s="15"/>
      <c r="K77" s="15"/>
      <c r="L77" s="14"/>
      <c r="M77" s="15"/>
      <c r="N77" s="14"/>
      <c r="O77" s="15"/>
      <c r="P77" s="14"/>
      <c r="Q77" s="50"/>
    </row>
    <row r="78" spans="2:17" ht="12.75">
      <c r="B78" s="1337"/>
      <c r="C78" s="1332" t="s">
        <v>42</v>
      </c>
      <c r="D78" s="1333"/>
      <c r="E78" s="1334"/>
      <c r="F78" s="51"/>
      <c r="G78" s="52"/>
      <c r="H78" s="55" t="e">
        <f>SUM(H57:H77)</f>
        <v>#REF!</v>
      </c>
      <c r="I78" s="53"/>
      <c r="J78" s="55" t="e">
        <f>SUM(J57:J77)</f>
        <v>#REF!</v>
      </c>
      <c r="K78" s="54"/>
      <c r="L78" s="55" t="e">
        <f>SUM(L57:L77)</f>
        <v>#REF!</v>
      </c>
      <c r="M78" s="54"/>
      <c r="N78" s="55" t="e">
        <f>SUM(N57:N77)</f>
        <v>#REF!</v>
      </c>
      <c r="O78" s="54"/>
      <c r="P78" s="55" t="e">
        <f>SUM(P57:P77)</f>
        <v>#REF!</v>
      </c>
      <c r="Q78" s="58" t="e">
        <f>SUM(Q57:Q77)</f>
        <v>#REF!</v>
      </c>
    </row>
    <row r="79" spans="2:18" ht="12" customHeight="1">
      <c r="B79" s="1335" t="s">
        <v>162</v>
      </c>
      <c r="C79" s="1338" t="s">
        <v>19</v>
      </c>
      <c r="D79" s="1338" t="s">
        <v>20</v>
      </c>
      <c r="E79" s="27" t="s">
        <v>21</v>
      </c>
      <c r="F79" s="11"/>
      <c r="G79" s="11"/>
      <c r="H79" s="12"/>
      <c r="I79" s="13"/>
      <c r="J79" s="13"/>
      <c r="K79" s="13"/>
      <c r="L79" s="13"/>
      <c r="M79" s="13"/>
      <c r="N79" s="13"/>
      <c r="O79" s="13"/>
      <c r="P79" s="13"/>
      <c r="Q79" s="50"/>
      <c r="R79" s="57"/>
    </row>
    <row r="80" spans="2:17" ht="12.75">
      <c r="B80" s="1336"/>
      <c r="C80" s="1339"/>
      <c r="D80" s="1339"/>
      <c r="E80" s="27" t="s">
        <v>22</v>
      </c>
      <c r="F80" s="11"/>
      <c r="G80" s="11"/>
      <c r="H80" s="12"/>
      <c r="I80" s="13"/>
      <c r="J80" s="13"/>
      <c r="K80" s="13"/>
      <c r="L80" s="13"/>
      <c r="M80" s="13"/>
      <c r="N80" s="13"/>
      <c r="O80" s="13"/>
      <c r="P80" s="13"/>
      <c r="Q80" s="50"/>
    </row>
    <row r="81" spans="2:17" ht="12.75">
      <c r="B81" s="1336"/>
      <c r="C81" s="1339"/>
      <c r="D81" s="1340"/>
      <c r="E81" s="27" t="s">
        <v>23</v>
      </c>
      <c r="F81" s="17"/>
      <c r="G81" s="17"/>
      <c r="H81" s="12"/>
      <c r="I81" s="14"/>
      <c r="J81" s="15"/>
      <c r="K81" s="15"/>
      <c r="L81" s="14"/>
      <c r="M81" s="15"/>
      <c r="N81" s="14"/>
      <c r="O81" s="15"/>
      <c r="P81" s="14"/>
      <c r="Q81" s="50"/>
    </row>
    <row r="82" spans="2:17" ht="12" customHeight="1">
      <c r="B82" s="1336"/>
      <c r="C82" s="1339"/>
      <c r="D82" s="1338" t="s">
        <v>24</v>
      </c>
      <c r="E82" s="27" t="str">
        <f>E60</f>
        <v>Gasohol 84</v>
      </c>
      <c r="F82" s="11"/>
      <c r="G82" s="17"/>
      <c r="H82" s="12"/>
      <c r="I82" s="14"/>
      <c r="J82" s="15"/>
      <c r="K82" s="15"/>
      <c r="L82" s="14"/>
      <c r="M82" s="15"/>
      <c r="N82" s="14"/>
      <c r="O82" s="15"/>
      <c r="P82" s="14"/>
      <c r="Q82" s="50"/>
    </row>
    <row r="83" spans="2:17" ht="12.75">
      <c r="B83" s="1336"/>
      <c r="C83" s="1339"/>
      <c r="D83" s="1339"/>
      <c r="E83" s="27" t="str">
        <f aca="true" t="shared" si="3" ref="E83:E90">E61</f>
        <v>Gasohol 90</v>
      </c>
      <c r="F83" s="44" t="s">
        <v>138</v>
      </c>
      <c r="G83" s="41" t="s">
        <v>136</v>
      </c>
      <c r="H83" s="12" t="e">
        <f>#REF!</f>
        <v>#REF!</v>
      </c>
      <c r="I83" s="14" t="e">
        <f>I61</f>
        <v>#REF!</v>
      </c>
      <c r="J83" s="46" t="e">
        <f>H83*I83</f>
        <v>#REF!</v>
      </c>
      <c r="K83" s="15">
        <f>K14</f>
        <v>63894.6</v>
      </c>
      <c r="L83" s="46" t="e">
        <f>J83*K83/10^6</f>
        <v>#REF!</v>
      </c>
      <c r="M83" s="15">
        <f>M14</f>
        <v>3.5035999999999996</v>
      </c>
      <c r="N83" s="45" t="e">
        <f>J83*M83/10^3</f>
        <v>#REF!</v>
      </c>
      <c r="O83" s="15">
        <f>O14</f>
        <v>5.2554</v>
      </c>
      <c r="P83" s="45" t="e">
        <f>J83*O83/10^3</f>
        <v>#REF!</v>
      </c>
      <c r="Q83" s="56" t="e">
        <f>L83+(N83*21/1000)+(P83*310/1000)</f>
        <v>#REF!</v>
      </c>
    </row>
    <row r="84" spans="2:17" ht="12.75">
      <c r="B84" s="1336"/>
      <c r="C84" s="1339"/>
      <c r="D84" s="1339"/>
      <c r="E84" s="27" t="str">
        <f t="shared" si="3"/>
        <v>Gasohol 95</v>
      </c>
      <c r="F84" s="61" t="s">
        <v>139</v>
      </c>
      <c r="G84" s="41" t="s">
        <v>136</v>
      </c>
      <c r="H84" s="12" t="e">
        <f>#REF!</f>
        <v>#REF!</v>
      </c>
      <c r="I84" s="14" t="e">
        <f>I15</f>
        <v>#REF!</v>
      </c>
      <c r="J84" s="46" t="e">
        <f>H84*I84</f>
        <v>#REF!</v>
      </c>
      <c r="K84" s="15">
        <f>K15</f>
        <v>63894.6</v>
      </c>
      <c r="L84" s="46" t="e">
        <f>J84*K84/10^6</f>
        <v>#REF!</v>
      </c>
      <c r="M84" s="15">
        <f>M15</f>
        <v>3.5035999999999996</v>
      </c>
      <c r="N84" s="45" t="e">
        <f>J84*M84/10^3</f>
        <v>#REF!</v>
      </c>
      <c r="O84" s="15">
        <f>O15</f>
        <v>5.2554</v>
      </c>
      <c r="P84" s="45" t="e">
        <f>J84*O84/10^3</f>
        <v>#REF!</v>
      </c>
      <c r="Q84" s="56" t="e">
        <f>L84+(N84*21/1000)+(P84*310/1000)</f>
        <v>#REF!</v>
      </c>
    </row>
    <row r="85" spans="2:17" ht="12.75">
      <c r="B85" s="1336"/>
      <c r="C85" s="1339"/>
      <c r="D85" s="1339"/>
      <c r="E85" s="27" t="str">
        <f t="shared" si="3"/>
        <v>Gasohol 97</v>
      </c>
      <c r="F85" s="11"/>
      <c r="G85" s="16"/>
      <c r="H85" s="12"/>
      <c r="I85" s="14"/>
      <c r="J85" s="15"/>
      <c r="K85" s="15"/>
      <c r="L85" s="14"/>
      <c r="M85" s="15"/>
      <c r="N85" s="14"/>
      <c r="O85" s="15"/>
      <c r="P85" s="14"/>
      <c r="Q85" s="50"/>
    </row>
    <row r="86" spans="2:17" ht="12" customHeight="1" hidden="1">
      <c r="B86" s="1336"/>
      <c r="C86" s="1339"/>
      <c r="D86" s="1339"/>
      <c r="E86" s="27" t="str">
        <f t="shared" si="3"/>
        <v>Esquisto bituminoso</v>
      </c>
      <c r="F86" s="11"/>
      <c r="G86" s="16"/>
      <c r="H86" s="12"/>
      <c r="I86" s="14"/>
      <c r="J86" s="15"/>
      <c r="K86" s="15"/>
      <c r="L86" s="14"/>
      <c r="M86" s="15"/>
      <c r="N86" s="14"/>
      <c r="O86" s="15"/>
      <c r="P86" s="14"/>
      <c r="Q86" s="50"/>
    </row>
    <row r="87" spans="2:17" ht="12" customHeight="1" hidden="1">
      <c r="B87" s="1336"/>
      <c r="C87" s="1339"/>
      <c r="D87" s="1339"/>
      <c r="E87" s="27" t="str">
        <f t="shared" si="3"/>
        <v>Gas</v>
      </c>
      <c r="F87" s="11"/>
      <c r="G87" s="16"/>
      <c r="H87" s="12"/>
      <c r="I87" s="14"/>
      <c r="J87" s="15"/>
      <c r="K87" s="15"/>
      <c r="L87" s="14"/>
      <c r="M87" s="15"/>
      <c r="N87" s="14"/>
      <c r="O87" s="15"/>
      <c r="P87" s="14"/>
      <c r="Q87" s="50"/>
    </row>
    <row r="88" spans="2:17" ht="12" customHeight="1" hidden="1">
      <c r="B88" s="1336"/>
      <c r="C88" s="1339"/>
      <c r="D88" s="1339"/>
      <c r="E88" s="27" t="str">
        <f t="shared" si="3"/>
        <v>Diesel Oil</v>
      </c>
      <c r="F88" s="11"/>
      <c r="G88" s="16"/>
      <c r="H88" s="12"/>
      <c r="I88" s="14"/>
      <c r="J88" s="15"/>
      <c r="K88" s="15"/>
      <c r="L88" s="14"/>
      <c r="M88" s="15"/>
      <c r="N88" s="14"/>
      <c r="O88" s="15"/>
      <c r="P88" s="14"/>
      <c r="Q88" s="50"/>
    </row>
    <row r="89" spans="2:17" ht="12" customHeight="1" hidden="1">
      <c r="B89" s="1336"/>
      <c r="C89" s="1339"/>
      <c r="D89" s="1339"/>
      <c r="E89" s="27" t="str">
        <f t="shared" si="3"/>
        <v>Fuelóleo residual</v>
      </c>
      <c r="F89" s="11"/>
      <c r="G89" s="16"/>
      <c r="H89" s="12"/>
      <c r="I89" s="14"/>
      <c r="J89" s="15"/>
      <c r="K89" s="15"/>
      <c r="L89" s="14"/>
      <c r="M89" s="15"/>
      <c r="N89" s="14"/>
      <c r="O89" s="15"/>
      <c r="P89" s="14"/>
      <c r="Q89" s="50"/>
    </row>
    <row r="90" spans="2:17" ht="12.75">
      <c r="B90" s="1336"/>
      <c r="C90" s="1339"/>
      <c r="D90" s="1339"/>
      <c r="E90" s="27" t="str">
        <f t="shared" si="3"/>
        <v>Gas Licuado de Petroleo</v>
      </c>
      <c r="F90" s="11"/>
      <c r="G90" s="16"/>
      <c r="H90" s="12"/>
      <c r="I90" s="14"/>
      <c r="J90" s="15"/>
      <c r="K90" s="15"/>
      <c r="L90" s="14"/>
      <c r="M90" s="15"/>
      <c r="N90" s="14"/>
      <c r="O90" s="15"/>
      <c r="P90" s="14"/>
      <c r="Q90" s="50"/>
    </row>
    <row r="91" spans="2:17" ht="12.75">
      <c r="B91" s="1336"/>
      <c r="C91" s="1340"/>
      <c r="D91" s="1340"/>
      <c r="E91" s="43" t="s">
        <v>132</v>
      </c>
      <c r="F91" s="44" t="s">
        <v>142</v>
      </c>
      <c r="G91" s="41" t="s">
        <v>136</v>
      </c>
      <c r="H91" s="12" t="e">
        <f>#REF!</f>
        <v>#REF!</v>
      </c>
      <c r="I91" s="14" t="e">
        <f>I69</f>
        <v>#REF!</v>
      </c>
      <c r="J91" s="46" t="e">
        <f>H91*I91</f>
        <v>#REF!</v>
      </c>
      <c r="K91" s="15">
        <f>K69</f>
        <v>70395</v>
      </c>
      <c r="L91" s="46" t="e">
        <f>J91*K91/10^6</f>
        <v>#REF!</v>
      </c>
      <c r="M91" s="15">
        <f>M69</f>
        <v>3.705</v>
      </c>
      <c r="N91" s="45" t="e">
        <f>J91*M91/10^3</f>
        <v>#REF!</v>
      </c>
      <c r="O91" s="15">
        <f>O69</f>
        <v>3.705</v>
      </c>
      <c r="P91" s="45" t="e">
        <f>J91*O91/10^3</f>
        <v>#REF!</v>
      </c>
      <c r="Q91" s="56" t="e">
        <f>L91+(N91*21/1000)+(P91*310/1000)</f>
        <v>#REF!</v>
      </c>
    </row>
    <row r="92" spans="2:17" ht="12.75">
      <c r="B92" s="1336"/>
      <c r="C92" s="1327" t="s">
        <v>32</v>
      </c>
      <c r="D92" s="1328"/>
      <c r="E92" s="1329"/>
      <c r="F92" s="11"/>
      <c r="G92" s="16"/>
      <c r="H92" s="12"/>
      <c r="I92" s="14"/>
      <c r="J92" s="15"/>
      <c r="K92" s="15"/>
      <c r="L92" s="14"/>
      <c r="M92" s="15"/>
      <c r="N92" s="14"/>
      <c r="O92" s="15"/>
      <c r="P92" s="14"/>
      <c r="Q92" s="50"/>
    </row>
    <row r="93" spans="2:17" ht="12" customHeight="1" hidden="1">
      <c r="B93" s="1336"/>
      <c r="C93" s="1341" t="s">
        <v>33</v>
      </c>
      <c r="D93" s="1338" t="s">
        <v>20</v>
      </c>
      <c r="E93" s="27" t="s">
        <v>34</v>
      </c>
      <c r="F93" s="11"/>
      <c r="G93" s="16"/>
      <c r="H93" s="12"/>
      <c r="I93" s="14"/>
      <c r="J93" s="15"/>
      <c r="K93" s="15"/>
      <c r="L93" s="14"/>
      <c r="M93" s="15"/>
      <c r="N93" s="14"/>
      <c r="O93" s="15"/>
      <c r="P93" s="14"/>
      <c r="Q93" s="50"/>
    </row>
    <row r="94" spans="2:17" ht="12" customHeight="1" hidden="1">
      <c r="B94" s="1336"/>
      <c r="C94" s="1342"/>
      <c r="D94" s="1340"/>
      <c r="E94" s="27" t="s">
        <v>35</v>
      </c>
      <c r="F94" s="11"/>
      <c r="G94" s="16"/>
      <c r="H94" s="12"/>
      <c r="I94" s="14"/>
      <c r="J94" s="15"/>
      <c r="K94" s="15"/>
      <c r="L94" s="14"/>
      <c r="M94" s="15"/>
      <c r="N94" s="14"/>
      <c r="O94" s="15"/>
      <c r="P94" s="14"/>
      <c r="Q94" s="50"/>
    </row>
    <row r="95" spans="2:17" ht="12" customHeight="1" hidden="1">
      <c r="B95" s="1336"/>
      <c r="C95" s="1342"/>
      <c r="D95" s="1338" t="s">
        <v>24</v>
      </c>
      <c r="E95" s="27" t="s">
        <v>36</v>
      </c>
      <c r="F95" s="11"/>
      <c r="G95" s="16"/>
      <c r="H95" s="12"/>
      <c r="I95" s="14"/>
      <c r="J95" s="15"/>
      <c r="K95" s="15"/>
      <c r="L95" s="14"/>
      <c r="M95" s="15"/>
      <c r="N95" s="14"/>
      <c r="O95" s="15"/>
      <c r="P95" s="14"/>
      <c r="Q95" s="50"/>
    </row>
    <row r="96" spans="2:17" ht="12" customHeight="1" hidden="1">
      <c r="B96" s="1336"/>
      <c r="C96" s="1343"/>
      <c r="D96" s="1340"/>
      <c r="E96" s="27" t="s">
        <v>37</v>
      </c>
      <c r="F96" s="11"/>
      <c r="G96" s="16"/>
      <c r="H96" s="12"/>
      <c r="I96" s="14"/>
      <c r="J96" s="15"/>
      <c r="K96" s="15"/>
      <c r="L96" s="14"/>
      <c r="M96" s="15"/>
      <c r="N96" s="14"/>
      <c r="O96" s="15"/>
      <c r="P96" s="14"/>
      <c r="Q96" s="50"/>
    </row>
    <row r="97" spans="2:17" ht="12" customHeight="1" hidden="1">
      <c r="B97" s="1336"/>
      <c r="C97" s="1327" t="s">
        <v>38</v>
      </c>
      <c r="D97" s="1328"/>
      <c r="E97" s="1329"/>
      <c r="F97" s="11"/>
      <c r="G97" s="16"/>
      <c r="H97" s="12"/>
      <c r="I97" s="14"/>
      <c r="J97" s="15"/>
      <c r="K97" s="15"/>
      <c r="L97" s="14"/>
      <c r="M97" s="15"/>
      <c r="N97" s="14"/>
      <c r="O97" s="15"/>
      <c r="P97" s="14"/>
      <c r="Q97" s="50"/>
    </row>
    <row r="98" spans="2:17" ht="12" customHeight="1" hidden="1">
      <c r="B98" s="1336"/>
      <c r="C98" s="1330" t="s">
        <v>39</v>
      </c>
      <c r="D98" s="1331"/>
      <c r="E98" s="27" t="s">
        <v>40</v>
      </c>
      <c r="F98" s="11"/>
      <c r="G98" s="16"/>
      <c r="H98" s="12"/>
      <c r="I98" s="14"/>
      <c r="J98" s="15"/>
      <c r="K98" s="15"/>
      <c r="L98" s="14"/>
      <c r="M98" s="15"/>
      <c r="N98" s="14"/>
      <c r="O98" s="15"/>
      <c r="P98" s="14"/>
      <c r="Q98" s="50"/>
    </row>
    <row r="99" spans="2:17" ht="12" customHeight="1" hidden="1">
      <c r="B99" s="1336"/>
      <c r="C99" s="1316" t="s">
        <v>41</v>
      </c>
      <c r="D99" s="1317"/>
      <c r="E99" s="1318"/>
      <c r="F99" s="11"/>
      <c r="G99" s="16"/>
      <c r="H99" s="12"/>
      <c r="I99" s="14"/>
      <c r="J99" s="15"/>
      <c r="K99" s="15"/>
      <c r="L99" s="14"/>
      <c r="M99" s="15"/>
      <c r="N99" s="14"/>
      <c r="O99" s="15"/>
      <c r="P99" s="14"/>
      <c r="Q99" s="50"/>
    </row>
    <row r="100" spans="2:17" ht="12.75">
      <c r="B100" s="1337"/>
      <c r="C100" s="1332" t="s">
        <v>42</v>
      </c>
      <c r="D100" s="1333"/>
      <c r="E100" s="1334"/>
      <c r="F100" s="51"/>
      <c r="G100" s="52"/>
      <c r="H100" s="55" t="e">
        <f>SUM(H79:H99)</f>
        <v>#REF!</v>
      </c>
      <c r="I100" s="53"/>
      <c r="J100" s="55" t="e">
        <f>SUM(J79:J99)</f>
        <v>#REF!</v>
      </c>
      <c r="K100" s="54"/>
      <c r="L100" s="55" t="e">
        <f>SUM(L79:L99)</f>
        <v>#REF!</v>
      </c>
      <c r="M100" s="54"/>
      <c r="N100" s="55" t="e">
        <f>SUM(N79:N99)</f>
        <v>#REF!</v>
      </c>
      <c r="O100" s="54"/>
      <c r="P100" s="55" t="e">
        <f>SUM(P79:P99)</f>
        <v>#REF!</v>
      </c>
      <c r="Q100" s="58" t="e">
        <f>SUM(Q79:Q99)</f>
        <v>#REF!</v>
      </c>
    </row>
    <row r="101" spans="2:18" ht="12" customHeight="1">
      <c r="B101" s="1335" t="s">
        <v>163</v>
      </c>
      <c r="C101" s="1338" t="s">
        <v>19</v>
      </c>
      <c r="D101" s="1338" t="s">
        <v>20</v>
      </c>
      <c r="E101" s="27" t="s">
        <v>21</v>
      </c>
      <c r="F101" s="11"/>
      <c r="G101" s="11"/>
      <c r="H101" s="12"/>
      <c r="I101" s="13"/>
      <c r="J101" s="13"/>
      <c r="K101" s="13"/>
      <c r="L101" s="13"/>
      <c r="M101" s="13"/>
      <c r="N101" s="13"/>
      <c r="O101" s="13"/>
      <c r="P101" s="13"/>
      <c r="Q101" s="50"/>
      <c r="R101" s="57"/>
    </row>
    <row r="102" spans="2:17" ht="12.75">
      <c r="B102" s="1336"/>
      <c r="C102" s="1339"/>
      <c r="D102" s="1339"/>
      <c r="E102" s="27" t="s">
        <v>22</v>
      </c>
      <c r="F102" s="11"/>
      <c r="G102" s="11"/>
      <c r="H102" s="12"/>
      <c r="I102" s="13"/>
      <c r="J102" s="13"/>
      <c r="K102" s="13"/>
      <c r="L102" s="13"/>
      <c r="M102" s="13"/>
      <c r="N102" s="13"/>
      <c r="O102" s="13"/>
      <c r="P102" s="13"/>
      <c r="Q102" s="50"/>
    </row>
    <row r="103" spans="2:17" ht="12.75">
      <c r="B103" s="1336"/>
      <c r="C103" s="1339"/>
      <c r="D103" s="1340"/>
      <c r="E103" s="27" t="s">
        <v>23</v>
      </c>
      <c r="F103" s="41"/>
      <c r="G103" s="41"/>
      <c r="H103" s="12"/>
      <c r="I103" s="14"/>
      <c r="J103" s="15"/>
      <c r="K103" s="15"/>
      <c r="L103" s="14"/>
      <c r="M103" s="15"/>
      <c r="N103" s="14"/>
      <c r="O103" s="15"/>
      <c r="P103" s="14"/>
      <c r="Q103" s="50"/>
    </row>
    <row r="104" spans="2:17" ht="12" customHeight="1">
      <c r="B104" s="1336"/>
      <c r="C104" s="1339"/>
      <c r="D104" s="1338" t="s">
        <v>24</v>
      </c>
      <c r="E104" s="27" t="str">
        <f>E82</f>
        <v>Gasohol 84</v>
      </c>
      <c r="F104" s="44" t="s">
        <v>137</v>
      </c>
      <c r="G104" s="41" t="s">
        <v>136</v>
      </c>
      <c r="H104" s="12" t="e">
        <f>#REF!</f>
        <v>#REF!</v>
      </c>
      <c r="I104" s="14" t="e">
        <f>I13</f>
        <v>#REF!</v>
      </c>
      <c r="J104" s="46" t="e">
        <f aca="true" t="shared" si="4" ref="J104:J113">H104*I104</f>
        <v>#REF!</v>
      </c>
      <c r="K104" s="15">
        <f>K13</f>
        <v>63894.6</v>
      </c>
      <c r="L104" s="46" t="e">
        <f aca="true" t="shared" si="5" ref="L104:L113">J104*K104/10^6</f>
        <v>#REF!</v>
      </c>
      <c r="M104" s="15">
        <f>M13</f>
        <v>3.5035999999999996</v>
      </c>
      <c r="N104" s="45" t="e">
        <f aca="true" t="shared" si="6" ref="N104:N113">J104*M104/10^3</f>
        <v>#REF!</v>
      </c>
      <c r="O104" s="15">
        <f>O13</f>
        <v>5.2554</v>
      </c>
      <c r="P104" s="45" t="e">
        <f aca="true" t="shared" si="7" ref="P104:P113">J104*O104/10^3</f>
        <v>#REF!</v>
      </c>
      <c r="Q104" s="56" t="e">
        <f aca="true" t="shared" si="8" ref="Q104:Q113">L104+(N104*21/1000)+(P104*310/1000)</f>
        <v>#REF!</v>
      </c>
    </row>
    <row r="105" spans="2:17" ht="12.75">
      <c r="B105" s="1336"/>
      <c r="C105" s="1339"/>
      <c r="D105" s="1339"/>
      <c r="E105" s="27" t="str">
        <f aca="true" t="shared" si="9" ref="E105:E112">E83</f>
        <v>Gasohol 90</v>
      </c>
      <c r="F105" s="44" t="s">
        <v>138</v>
      </c>
      <c r="G105" s="41" t="s">
        <v>136</v>
      </c>
      <c r="H105" s="12" t="e">
        <f>#REF!</f>
        <v>#REF!</v>
      </c>
      <c r="I105" s="14" t="e">
        <f>I14</f>
        <v>#REF!</v>
      </c>
      <c r="J105" s="46" t="e">
        <f t="shared" si="4"/>
        <v>#REF!</v>
      </c>
      <c r="K105" s="15">
        <f>K14</f>
        <v>63894.6</v>
      </c>
      <c r="L105" s="46" t="e">
        <f t="shared" si="5"/>
        <v>#REF!</v>
      </c>
      <c r="M105" s="15">
        <f>M14</f>
        <v>3.5035999999999996</v>
      </c>
      <c r="N105" s="45" t="e">
        <f t="shared" si="6"/>
        <v>#REF!</v>
      </c>
      <c r="O105" s="15">
        <f>O14</f>
        <v>5.2554</v>
      </c>
      <c r="P105" s="45" t="e">
        <f t="shared" si="7"/>
        <v>#REF!</v>
      </c>
      <c r="Q105" s="56" t="e">
        <f t="shared" si="8"/>
        <v>#REF!</v>
      </c>
    </row>
    <row r="106" spans="2:17" ht="12.75">
      <c r="B106" s="1336"/>
      <c r="C106" s="1339"/>
      <c r="D106" s="1339"/>
      <c r="E106" s="27" t="str">
        <f t="shared" si="9"/>
        <v>Gasohol 95</v>
      </c>
      <c r="F106" s="44" t="s">
        <v>139</v>
      </c>
      <c r="G106" s="41" t="s">
        <v>136</v>
      </c>
      <c r="H106" s="12" t="e">
        <f>#REF!</f>
        <v>#REF!</v>
      </c>
      <c r="I106" s="14" t="e">
        <f>I15</f>
        <v>#REF!</v>
      </c>
      <c r="J106" s="46" t="e">
        <f t="shared" si="4"/>
        <v>#REF!</v>
      </c>
      <c r="K106" s="15">
        <f>K15</f>
        <v>63894.6</v>
      </c>
      <c r="L106" s="46" t="e">
        <f t="shared" si="5"/>
        <v>#REF!</v>
      </c>
      <c r="M106" s="15">
        <f>M15</f>
        <v>3.5035999999999996</v>
      </c>
      <c r="N106" s="45" t="e">
        <f t="shared" si="6"/>
        <v>#REF!</v>
      </c>
      <c r="O106" s="15">
        <f>O15</f>
        <v>5.2554</v>
      </c>
      <c r="P106" s="45" t="e">
        <f t="shared" si="7"/>
        <v>#REF!</v>
      </c>
      <c r="Q106" s="56" t="e">
        <f t="shared" si="8"/>
        <v>#REF!</v>
      </c>
    </row>
    <row r="107" spans="2:17" ht="12.75">
      <c r="B107" s="1336"/>
      <c r="C107" s="1339"/>
      <c r="D107" s="1339"/>
      <c r="E107" s="27" t="str">
        <f t="shared" si="9"/>
        <v>Gasohol 97</v>
      </c>
      <c r="F107" s="44" t="s">
        <v>140</v>
      </c>
      <c r="G107" s="41" t="s">
        <v>136</v>
      </c>
      <c r="H107" s="12" t="e">
        <f>#REF!</f>
        <v>#REF!</v>
      </c>
      <c r="I107" s="14" t="e">
        <f>I16</f>
        <v>#REF!</v>
      </c>
      <c r="J107" s="46" t="e">
        <f t="shared" si="4"/>
        <v>#REF!</v>
      </c>
      <c r="K107" s="15">
        <f>K16</f>
        <v>63894.6</v>
      </c>
      <c r="L107" s="46" t="e">
        <f t="shared" si="5"/>
        <v>#REF!</v>
      </c>
      <c r="M107" s="15">
        <f>M16</f>
        <v>3.5035999999999996</v>
      </c>
      <c r="N107" s="45" t="e">
        <f t="shared" si="6"/>
        <v>#REF!</v>
      </c>
      <c r="O107" s="15">
        <f>O16</f>
        <v>5.2554</v>
      </c>
      <c r="P107" s="45" t="e">
        <f t="shared" si="7"/>
        <v>#REF!</v>
      </c>
      <c r="Q107" s="56" t="e">
        <f t="shared" si="8"/>
        <v>#REF!</v>
      </c>
    </row>
    <row r="108" spans="2:17" ht="12" customHeight="1" hidden="1">
      <c r="B108" s="1336"/>
      <c r="C108" s="1339"/>
      <c r="D108" s="1339"/>
      <c r="E108" s="27" t="str">
        <f t="shared" si="9"/>
        <v>Esquisto bituminoso</v>
      </c>
      <c r="F108" s="11"/>
      <c r="G108" s="17"/>
      <c r="H108" s="12"/>
      <c r="I108" s="14"/>
      <c r="J108" s="46">
        <f t="shared" si="4"/>
        <v>0</v>
      </c>
      <c r="K108" s="15"/>
      <c r="L108" s="46">
        <f t="shared" si="5"/>
        <v>0</v>
      </c>
      <c r="M108" s="15"/>
      <c r="N108" s="45">
        <f t="shared" si="6"/>
        <v>0</v>
      </c>
      <c r="O108" s="15"/>
      <c r="P108" s="45">
        <f t="shared" si="7"/>
        <v>0</v>
      </c>
      <c r="Q108" s="56">
        <f t="shared" si="8"/>
        <v>0</v>
      </c>
    </row>
    <row r="109" spans="2:17" ht="12" customHeight="1" hidden="1">
      <c r="B109" s="1336"/>
      <c r="C109" s="1339"/>
      <c r="D109" s="1339"/>
      <c r="E109" s="27" t="str">
        <f t="shared" si="9"/>
        <v>Gas</v>
      </c>
      <c r="F109" s="11"/>
      <c r="G109" s="17"/>
      <c r="H109" s="12"/>
      <c r="I109" s="14"/>
      <c r="J109" s="46">
        <f t="shared" si="4"/>
        <v>0</v>
      </c>
      <c r="K109" s="15"/>
      <c r="L109" s="46">
        <f t="shared" si="5"/>
        <v>0</v>
      </c>
      <c r="M109" s="15"/>
      <c r="N109" s="45">
        <f t="shared" si="6"/>
        <v>0</v>
      </c>
      <c r="O109" s="15"/>
      <c r="P109" s="45">
        <f t="shared" si="7"/>
        <v>0</v>
      </c>
      <c r="Q109" s="56">
        <f t="shared" si="8"/>
        <v>0</v>
      </c>
    </row>
    <row r="110" spans="2:17" ht="12" customHeight="1" hidden="1">
      <c r="B110" s="1336"/>
      <c r="C110" s="1339"/>
      <c r="D110" s="1339"/>
      <c r="E110" s="27" t="str">
        <f t="shared" si="9"/>
        <v>Diesel Oil</v>
      </c>
      <c r="F110" s="11"/>
      <c r="G110" s="16"/>
      <c r="H110" s="12"/>
      <c r="I110" s="14"/>
      <c r="J110" s="46">
        <f t="shared" si="4"/>
        <v>0</v>
      </c>
      <c r="K110" s="15"/>
      <c r="L110" s="46">
        <f t="shared" si="5"/>
        <v>0</v>
      </c>
      <c r="M110" s="15"/>
      <c r="N110" s="45">
        <f t="shared" si="6"/>
        <v>0</v>
      </c>
      <c r="O110" s="15"/>
      <c r="P110" s="45">
        <f t="shared" si="7"/>
        <v>0</v>
      </c>
      <c r="Q110" s="56">
        <f t="shared" si="8"/>
        <v>0</v>
      </c>
    </row>
    <row r="111" spans="2:17" ht="12" customHeight="1" hidden="1">
      <c r="B111" s="1336"/>
      <c r="C111" s="1339"/>
      <c r="D111" s="1339"/>
      <c r="E111" s="27" t="str">
        <f t="shared" si="9"/>
        <v>Fuelóleo residual</v>
      </c>
      <c r="F111" s="11"/>
      <c r="G111" s="16"/>
      <c r="H111" s="12"/>
      <c r="I111" s="14"/>
      <c r="J111" s="46">
        <f t="shared" si="4"/>
        <v>0</v>
      </c>
      <c r="K111" s="15"/>
      <c r="L111" s="46">
        <f t="shared" si="5"/>
        <v>0</v>
      </c>
      <c r="M111" s="15"/>
      <c r="N111" s="45">
        <f t="shared" si="6"/>
        <v>0</v>
      </c>
      <c r="O111" s="15"/>
      <c r="P111" s="45">
        <f t="shared" si="7"/>
        <v>0</v>
      </c>
      <c r="Q111" s="56">
        <f t="shared" si="8"/>
        <v>0</v>
      </c>
    </row>
    <row r="112" spans="2:17" ht="12.75">
      <c r="B112" s="1336"/>
      <c r="C112" s="1339"/>
      <c r="D112" s="1339"/>
      <c r="E112" s="27" t="str">
        <f t="shared" si="9"/>
        <v>Gas Licuado de Petroleo</v>
      </c>
      <c r="F112" s="44" t="s">
        <v>57</v>
      </c>
      <c r="G112" s="41" t="s">
        <v>136</v>
      </c>
      <c r="H112" s="12" t="e">
        <f>#REF!</f>
        <v>#REF!</v>
      </c>
      <c r="I112" s="14" t="e">
        <f>I21</f>
        <v>#REF!</v>
      </c>
      <c r="J112" s="46" t="e">
        <f t="shared" si="4"/>
        <v>#REF!</v>
      </c>
      <c r="K112" s="15">
        <f>K21</f>
        <v>63100</v>
      </c>
      <c r="L112" s="46" t="e">
        <f t="shared" si="5"/>
        <v>#REF!</v>
      </c>
      <c r="M112" s="15">
        <f>M21</f>
        <v>62</v>
      </c>
      <c r="N112" s="45" t="e">
        <f t="shared" si="6"/>
        <v>#REF!</v>
      </c>
      <c r="O112" s="15">
        <f>O21</f>
        <v>0.2</v>
      </c>
      <c r="P112" s="45" t="e">
        <f t="shared" si="7"/>
        <v>#REF!</v>
      </c>
      <c r="Q112" s="56" t="e">
        <f t="shared" si="8"/>
        <v>#REF!</v>
      </c>
    </row>
    <row r="113" spans="2:17" ht="12.75">
      <c r="B113" s="1336"/>
      <c r="C113" s="1340"/>
      <c r="D113" s="1340"/>
      <c r="E113" s="43" t="s">
        <v>132</v>
      </c>
      <c r="F113" s="44" t="s">
        <v>142</v>
      </c>
      <c r="G113" s="41" t="s">
        <v>136</v>
      </c>
      <c r="H113" s="12" t="e">
        <f>#REF!</f>
        <v>#REF!</v>
      </c>
      <c r="I113" s="14" t="e">
        <f>I91</f>
        <v>#REF!</v>
      </c>
      <c r="J113" s="46" t="e">
        <f t="shared" si="4"/>
        <v>#REF!</v>
      </c>
      <c r="K113" s="15">
        <f>K91</f>
        <v>70395</v>
      </c>
      <c r="L113" s="46" t="e">
        <f t="shared" si="5"/>
        <v>#REF!</v>
      </c>
      <c r="M113" s="15">
        <f>M91</f>
        <v>3.705</v>
      </c>
      <c r="N113" s="45" t="e">
        <f t="shared" si="6"/>
        <v>#REF!</v>
      </c>
      <c r="O113" s="15">
        <f>O91</f>
        <v>3.705</v>
      </c>
      <c r="P113" s="45" t="e">
        <f t="shared" si="7"/>
        <v>#REF!</v>
      </c>
      <c r="Q113" s="56" t="e">
        <f t="shared" si="8"/>
        <v>#REF!</v>
      </c>
    </row>
    <row r="114" spans="2:17" ht="12.75">
      <c r="B114" s="1336"/>
      <c r="C114" s="1327" t="s">
        <v>32</v>
      </c>
      <c r="D114" s="1328"/>
      <c r="E114" s="1329"/>
      <c r="F114" s="11"/>
      <c r="G114" s="16"/>
      <c r="H114" s="12"/>
      <c r="I114" s="14"/>
      <c r="J114" s="15"/>
      <c r="K114" s="15"/>
      <c r="L114" s="14"/>
      <c r="M114" s="15"/>
      <c r="N114" s="14"/>
      <c r="O114" s="15"/>
      <c r="P114" s="14"/>
      <c r="Q114" s="50"/>
    </row>
    <row r="115" spans="2:17" ht="12" customHeight="1" hidden="1">
      <c r="B115" s="1336"/>
      <c r="C115" s="1341" t="s">
        <v>33</v>
      </c>
      <c r="D115" s="1338" t="s">
        <v>20</v>
      </c>
      <c r="E115" s="27" t="s">
        <v>34</v>
      </c>
      <c r="F115" s="11"/>
      <c r="G115" s="16"/>
      <c r="H115" s="12"/>
      <c r="I115" s="14"/>
      <c r="J115" s="15"/>
      <c r="K115" s="15"/>
      <c r="L115" s="14"/>
      <c r="M115" s="15"/>
      <c r="N115" s="14"/>
      <c r="O115" s="15"/>
      <c r="P115" s="14"/>
      <c r="Q115" s="50"/>
    </row>
    <row r="116" spans="2:17" ht="12" customHeight="1" hidden="1">
      <c r="B116" s="1336"/>
      <c r="C116" s="1342"/>
      <c r="D116" s="1340"/>
      <c r="E116" s="27" t="s">
        <v>35</v>
      </c>
      <c r="F116" s="44" t="s">
        <v>142</v>
      </c>
      <c r="G116" s="41" t="s">
        <v>136</v>
      </c>
      <c r="H116" s="12"/>
      <c r="I116" s="14"/>
      <c r="J116" s="15"/>
      <c r="K116" s="15"/>
      <c r="L116" s="14"/>
      <c r="M116" s="15"/>
      <c r="N116" s="14"/>
      <c r="O116" s="15"/>
      <c r="P116" s="14"/>
      <c r="Q116" s="50"/>
    </row>
    <row r="117" spans="2:17" ht="12" customHeight="1" hidden="1">
      <c r="B117" s="1336"/>
      <c r="C117" s="1342"/>
      <c r="D117" s="1338" t="s">
        <v>24</v>
      </c>
      <c r="E117" s="27" t="s">
        <v>36</v>
      </c>
      <c r="F117" s="11"/>
      <c r="G117" s="16"/>
      <c r="H117" s="12"/>
      <c r="I117" s="14"/>
      <c r="J117" s="15"/>
      <c r="K117" s="15"/>
      <c r="L117" s="14"/>
      <c r="M117" s="15"/>
      <c r="N117" s="14"/>
      <c r="O117" s="15"/>
      <c r="P117" s="14"/>
      <c r="Q117" s="50"/>
    </row>
    <row r="118" spans="2:17" ht="12" customHeight="1" hidden="1">
      <c r="B118" s="1336"/>
      <c r="C118" s="1343"/>
      <c r="D118" s="1340"/>
      <c r="E118" s="27" t="s">
        <v>37</v>
      </c>
      <c r="F118" s="11"/>
      <c r="G118" s="16"/>
      <c r="H118" s="12"/>
      <c r="I118" s="14"/>
      <c r="J118" s="15"/>
      <c r="K118" s="15"/>
      <c r="L118" s="14"/>
      <c r="M118" s="15"/>
      <c r="N118" s="14"/>
      <c r="O118" s="15"/>
      <c r="P118" s="14"/>
      <c r="Q118" s="50"/>
    </row>
    <row r="119" spans="2:17" ht="12" customHeight="1" hidden="1">
      <c r="B119" s="1336"/>
      <c r="C119" s="1327" t="s">
        <v>38</v>
      </c>
      <c r="D119" s="1328"/>
      <c r="E119" s="1329"/>
      <c r="F119" s="11"/>
      <c r="G119" s="16"/>
      <c r="H119" s="12"/>
      <c r="I119" s="14"/>
      <c r="J119" s="15"/>
      <c r="K119" s="15"/>
      <c r="L119" s="14"/>
      <c r="M119" s="15"/>
      <c r="N119" s="14"/>
      <c r="O119" s="15"/>
      <c r="P119" s="14"/>
      <c r="Q119" s="50"/>
    </row>
    <row r="120" spans="2:17" ht="12" customHeight="1" hidden="1">
      <c r="B120" s="1336"/>
      <c r="C120" s="1330" t="s">
        <v>39</v>
      </c>
      <c r="D120" s="1331"/>
      <c r="E120" s="27" t="s">
        <v>40</v>
      </c>
      <c r="F120" s="11"/>
      <c r="G120" s="16"/>
      <c r="H120" s="12"/>
      <c r="I120" s="14"/>
      <c r="J120" s="15"/>
      <c r="K120" s="15"/>
      <c r="L120" s="14"/>
      <c r="M120" s="15"/>
      <c r="N120" s="14"/>
      <c r="O120" s="15"/>
      <c r="P120" s="14"/>
      <c r="Q120" s="50"/>
    </row>
    <row r="121" spans="2:17" ht="12" customHeight="1" hidden="1">
      <c r="B121" s="1336"/>
      <c r="C121" s="1316" t="s">
        <v>41</v>
      </c>
      <c r="D121" s="1317"/>
      <c r="E121" s="1318"/>
      <c r="F121" s="11"/>
      <c r="G121" s="16"/>
      <c r="H121" s="12"/>
      <c r="I121" s="14"/>
      <c r="J121" s="15"/>
      <c r="K121" s="15"/>
      <c r="L121" s="14"/>
      <c r="M121" s="15"/>
      <c r="N121" s="14"/>
      <c r="O121" s="15"/>
      <c r="P121" s="14"/>
      <c r="Q121" s="50"/>
    </row>
    <row r="122" spans="2:17" ht="12.75">
      <c r="B122" s="1337"/>
      <c r="C122" s="1332" t="s">
        <v>42</v>
      </c>
      <c r="D122" s="1333"/>
      <c r="E122" s="1334"/>
      <c r="F122" s="51"/>
      <c r="G122" s="52"/>
      <c r="H122" s="55" t="e">
        <f>SUM(H101:H121)</f>
        <v>#REF!</v>
      </c>
      <c r="I122" s="53"/>
      <c r="J122" s="55" t="e">
        <f>SUM(J101:J121)</f>
        <v>#REF!</v>
      </c>
      <c r="K122" s="54"/>
      <c r="L122" s="55" t="e">
        <f>SUM(L101:L121)</f>
        <v>#REF!</v>
      </c>
      <c r="M122" s="54"/>
      <c r="N122" s="55" t="e">
        <f>SUM(N101:N121)</f>
        <v>#REF!</v>
      </c>
      <c r="O122" s="54"/>
      <c r="P122" s="55" t="e">
        <f>SUM(P101:P121)</f>
        <v>#REF!</v>
      </c>
      <c r="Q122" s="58" t="e">
        <f>SUM(Q101:Q121)</f>
        <v>#REF!</v>
      </c>
    </row>
    <row r="123" spans="2:18" ht="12" customHeight="1">
      <c r="B123" s="1335" t="s">
        <v>164</v>
      </c>
      <c r="C123" s="1338" t="s">
        <v>19</v>
      </c>
      <c r="D123" s="1338" t="s">
        <v>20</v>
      </c>
      <c r="E123" s="27" t="s">
        <v>21</v>
      </c>
      <c r="F123" s="11"/>
      <c r="G123" s="11"/>
      <c r="H123" s="12"/>
      <c r="I123" s="13"/>
      <c r="J123" s="13"/>
      <c r="K123" s="13"/>
      <c r="L123" s="13"/>
      <c r="M123" s="13"/>
      <c r="N123" s="13"/>
      <c r="O123" s="13"/>
      <c r="P123" s="13"/>
      <c r="Q123" s="50"/>
      <c r="R123" s="57"/>
    </row>
    <row r="124" spans="2:17" ht="12.75">
      <c r="B124" s="1336"/>
      <c r="C124" s="1339"/>
      <c r="D124" s="1339"/>
      <c r="E124" s="27" t="s">
        <v>22</v>
      </c>
      <c r="F124" s="11"/>
      <c r="G124" s="11"/>
      <c r="H124" s="12"/>
      <c r="I124" s="13"/>
      <c r="J124" s="13"/>
      <c r="K124" s="13"/>
      <c r="L124" s="13"/>
      <c r="M124" s="13"/>
      <c r="N124" s="13"/>
      <c r="O124" s="13"/>
      <c r="P124" s="13"/>
      <c r="Q124" s="50"/>
    </row>
    <row r="125" spans="2:17" ht="12.75">
      <c r="B125" s="1336"/>
      <c r="C125" s="1339"/>
      <c r="D125" s="1340"/>
      <c r="E125" s="27" t="s">
        <v>23</v>
      </c>
      <c r="F125" s="17"/>
      <c r="G125" s="17"/>
      <c r="H125" s="12"/>
      <c r="I125" s="14"/>
      <c r="J125" s="15"/>
      <c r="K125" s="15"/>
      <c r="L125" s="14"/>
      <c r="M125" s="15"/>
      <c r="N125" s="14"/>
      <c r="O125" s="15"/>
      <c r="P125" s="14"/>
      <c r="Q125" s="50"/>
    </row>
    <row r="126" spans="2:17" ht="12" customHeight="1">
      <c r="B126" s="1336"/>
      <c r="C126" s="1339"/>
      <c r="D126" s="1338" t="s">
        <v>24</v>
      </c>
      <c r="E126" s="27" t="str">
        <f>E104</f>
        <v>Gasohol 84</v>
      </c>
      <c r="F126" s="11"/>
      <c r="G126" s="17"/>
      <c r="H126" s="12"/>
      <c r="I126" s="14"/>
      <c r="J126" s="15"/>
      <c r="K126" s="15"/>
      <c r="L126" s="14"/>
      <c r="M126" s="15"/>
      <c r="N126" s="14"/>
      <c r="O126" s="15"/>
      <c r="P126" s="14"/>
      <c r="Q126" s="50"/>
    </row>
    <row r="127" spans="2:17" ht="12.75">
      <c r="B127" s="1336"/>
      <c r="C127" s="1339"/>
      <c r="D127" s="1339"/>
      <c r="E127" s="27" t="str">
        <f aca="true" t="shared" si="10" ref="E127:E134">E105</f>
        <v>Gasohol 90</v>
      </c>
      <c r="F127" s="11"/>
      <c r="G127" s="17"/>
      <c r="H127" s="12"/>
      <c r="I127" s="14"/>
      <c r="J127" s="15"/>
      <c r="K127" s="15"/>
      <c r="L127" s="14"/>
      <c r="M127" s="15"/>
      <c r="N127" s="14"/>
      <c r="O127" s="15"/>
      <c r="P127" s="14"/>
      <c r="Q127" s="50"/>
    </row>
    <row r="128" spans="2:17" ht="12.75">
      <c r="B128" s="1336"/>
      <c r="C128" s="1339"/>
      <c r="D128" s="1339"/>
      <c r="E128" s="27" t="str">
        <f t="shared" si="10"/>
        <v>Gasohol 95</v>
      </c>
      <c r="F128" s="11"/>
      <c r="G128" s="17"/>
      <c r="H128" s="12"/>
      <c r="I128" s="14"/>
      <c r="J128" s="15"/>
      <c r="K128" s="15"/>
      <c r="L128" s="14"/>
      <c r="M128" s="15"/>
      <c r="N128" s="14"/>
      <c r="O128" s="15"/>
      <c r="P128" s="14"/>
      <c r="Q128" s="50"/>
    </row>
    <row r="129" spans="2:17" ht="12.75">
      <c r="B129" s="1336"/>
      <c r="C129" s="1339"/>
      <c r="D129" s="1339"/>
      <c r="E129" s="27" t="str">
        <f t="shared" si="10"/>
        <v>Gasohol 97</v>
      </c>
      <c r="F129" s="11"/>
      <c r="G129" s="16"/>
      <c r="H129" s="12"/>
      <c r="I129" s="14"/>
      <c r="J129" s="15"/>
      <c r="K129" s="15"/>
      <c r="L129" s="14"/>
      <c r="M129" s="15"/>
      <c r="N129" s="14"/>
      <c r="O129" s="15"/>
      <c r="P129" s="14"/>
      <c r="Q129" s="50"/>
    </row>
    <row r="130" spans="2:17" ht="12" customHeight="1" hidden="1">
      <c r="B130" s="1336"/>
      <c r="C130" s="1339"/>
      <c r="D130" s="1339"/>
      <c r="E130" s="27" t="str">
        <f t="shared" si="10"/>
        <v>Esquisto bituminoso</v>
      </c>
      <c r="F130" s="11"/>
      <c r="G130" s="16"/>
      <c r="H130" s="12"/>
      <c r="I130" s="14"/>
      <c r="J130" s="15"/>
      <c r="K130" s="15"/>
      <c r="L130" s="14"/>
      <c r="M130" s="15"/>
      <c r="N130" s="14"/>
      <c r="O130" s="15"/>
      <c r="P130" s="14"/>
      <c r="Q130" s="50"/>
    </row>
    <row r="131" spans="2:17" ht="12" customHeight="1" hidden="1">
      <c r="B131" s="1336"/>
      <c r="C131" s="1339"/>
      <c r="D131" s="1339"/>
      <c r="E131" s="27" t="str">
        <f t="shared" si="10"/>
        <v>Gas</v>
      </c>
      <c r="F131" s="11"/>
      <c r="G131" s="16"/>
      <c r="H131" s="12"/>
      <c r="I131" s="14"/>
      <c r="J131" s="15"/>
      <c r="K131" s="15"/>
      <c r="L131" s="14"/>
      <c r="M131" s="15"/>
      <c r="N131" s="14"/>
      <c r="O131" s="15"/>
      <c r="P131" s="14"/>
      <c r="Q131" s="50"/>
    </row>
    <row r="132" spans="2:17" ht="12" customHeight="1" hidden="1">
      <c r="B132" s="1336"/>
      <c r="C132" s="1339"/>
      <c r="D132" s="1339"/>
      <c r="E132" s="27" t="str">
        <f t="shared" si="10"/>
        <v>Diesel Oil</v>
      </c>
      <c r="F132" s="11"/>
      <c r="G132" s="16"/>
      <c r="H132" s="12"/>
      <c r="I132" s="14"/>
      <c r="J132" s="15"/>
      <c r="K132" s="15"/>
      <c r="L132" s="14"/>
      <c r="M132" s="15"/>
      <c r="N132" s="14"/>
      <c r="O132" s="15"/>
      <c r="P132" s="14"/>
      <c r="Q132" s="50"/>
    </row>
    <row r="133" spans="2:17" ht="12" customHeight="1" hidden="1">
      <c r="B133" s="1336"/>
      <c r="C133" s="1339"/>
      <c r="D133" s="1339"/>
      <c r="E133" s="27" t="str">
        <f t="shared" si="10"/>
        <v>Fuelóleo residual</v>
      </c>
      <c r="F133" s="11"/>
      <c r="G133" s="16"/>
      <c r="H133" s="12"/>
      <c r="I133" s="14"/>
      <c r="J133" s="15"/>
      <c r="K133" s="15"/>
      <c r="L133" s="14"/>
      <c r="M133" s="15"/>
      <c r="N133" s="14"/>
      <c r="O133" s="15"/>
      <c r="P133" s="14"/>
      <c r="Q133" s="50"/>
    </row>
    <row r="134" spans="2:17" ht="12.75">
      <c r="B134" s="1336"/>
      <c r="C134" s="1339"/>
      <c r="D134" s="1339"/>
      <c r="E134" s="27" t="str">
        <f t="shared" si="10"/>
        <v>Gas Licuado de Petroleo</v>
      </c>
      <c r="F134" s="11"/>
      <c r="G134" s="16"/>
      <c r="H134" s="12"/>
      <c r="I134" s="14"/>
      <c r="J134" s="15"/>
      <c r="K134" s="15"/>
      <c r="L134" s="14"/>
      <c r="M134" s="15"/>
      <c r="N134" s="14"/>
      <c r="O134" s="15"/>
      <c r="P134" s="14"/>
      <c r="Q134" s="50"/>
    </row>
    <row r="135" spans="2:17" ht="12.75">
      <c r="B135" s="1336"/>
      <c r="C135" s="1340"/>
      <c r="D135" s="1340"/>
      <c r="E135" s="43" t="s">
        <v>132</v>
      </c>
      <c r="F135" s="44" t="s">
        <v>142</v>
      </c>
      <c r="G135" s="41" t="s">
        <v>136</v>
      </c>
      <c r="H135" s="12" t="e">
        <f>#REF!</f>
        <v>#REF!</v>
      </c>
      <c r="I135" s="14" t="e">
        <f>I113</f>
        <v>#REF!</v>
      </c>
      <c r="J135" s="46" t="e">
        <f>H135*I135</f>
        <v>#REF!</v>
      </c>
      <c r="K135" s="15">
        <f>K113</f>
        <v>70395</v>
      </c>
      <c r="L135" s="46" t="e">
        <f>J135*K135/10^6</f>
        <v>#REF!</v>
      </c>
      <c r="M135" s="15">
        <f>M113</f>
        <v>3.705</v>
      </c>
      <c r="N135" s="45" t="e">
        <f>J135*M135/10^3</f>
        <v>#REF!</v>
      </c>
      <c r="O135" s="15">
        <f>O113</f>
        <v>3.705</v>
      </c>
      <c r="P135" s="45" t="e">
        <f>J135*O135/10^3</f>
        <v>#REF!</v>
      </c>
      <c r="Q135" s="56" t="e">
        <f>L135+(N135*21/1000)+(P135*310/1000)</f>
        <v>#REF!</v>
      </c>
    </row>
    <row r="136" spans="2:17" ht="12.75">
      <c r="B136" s="1336"/>
      <c r="C136" s="1327" t="s">
        <v>32</v>
      </c>
      <c r="D136" s="1328"/>
      <c r="E136" s="1329"/>
      <c r="F136" s="11"/>
      <c r="G136" s="16"/>
      <c r="H136" s="12"/>
      <c r="I136" s="14"/>
      <c r="J136" s="15"/>
      <c r="K136" s="15"/>
      <c r="L136" s="14"/>
      <c r="M136" s="15"/>
      <c r="N136" s="14"/>
      <c r="O136" s="15"/>
      <c r="P136" s="14"/>
      <c r="Q136" s="50"/>
    </row>
    <row r="137" spans="2:17" ht="12" customHeight="1" hidden="1">
      <c r="B137" s="1336"/>
      <c r="C137" s="1341" t="s">
        <v>33</v>
      </c>
      <c r="D137" s="1338" t="s">
        <v>20</v>
      </c>
      <c r="E137" s="27" t="s">
        <v>34</v>
      </c>
      <c r="F137" s="11"/>
      <c r="G137" s="16"/>
      <c r="H137" s="12"/>
      <c r="I137" s="14"/>
      <c r="J137" s="15"/>
      <c r="K137" s="15"/>
      <c r="L137" s="14"/>
      <c r="M137" s="15"/>
      <c r="N137" s="14"/>
      <c r="O137" s="15"/>
      <c r="P137" s="14"/>
      <c r="Q137" s="50"/>
    </row>
    <row r="138" spans="2:17" ht="12" customHeight="1" hidden="1">
      <c r="B138" s="1336"/>
      <c r="C138" s="1342"/>
      <c r="D138" s="1340"/>
      <c r="E138" s="27" t="s">
        <v>35</v>
      </c>
      <c r="F138" s="11"/>
      <c r="G138" s="16"/>
      <c r="H138" s="12"/>
      <c r="I138" s="14"/>
      <c r="J138" s="15"/>
      <c r="K138" s="15"/>
      <c r="L138" s="14"/>
      <c r="M138" s="15"/>
      <c r="N138" s="14"/>
      <c r="O138" s="15"/>
      <c r="P138" s="14"/>
      <c r="Q138" s="50"/>
    </row>
    <row r="139" spans="2:17" ht="12" customHeight="1" hidden="1">
      <c r="B139" s="1336"/>
      <c r="C139" s="1342"/>
      <c r="D139" s="1338" t="s">
        <v>24</v>
      </c>
      <c r="E139" s="27" t="s">
        <v>36</v>
      </c>
      <c r="F139" s="11"/>
      <c r="G139" s="16"/>
      <c r="H139" s="12"/>
      <c r="I139" s="14"/>
      <c r="J139" s="15"/>
      <c r="K139" s="15"/>
      <c r="L139" s="14"/>
      <c r="M139" s="15"/>
      <c r="N139" s="14"/>
      <c r="O139" s="15"/>
      <c r="P139" s="14"/>
      <c r="Q139" s="50"/>
    </row>
    <row r="140" spans="2:17" ht="12" customHeight="1" hidden="1">
      <c r="B140" s="1336"/>
      <c r="C140" s="1343"/>
      <c r="D140" s="1340"/>
      <c r="E140" s="27" t="s">
        <v>37</v>
      </c>
      <c r="F140" s="11"/>
      <c r="G140" s="16"/>
      <c r="H140" s="12"/>
      <c r="I140" s="14"/>
      <c r="J140" s="15"/>
      <c r="K140" s="15"/>
      <c r="L140" s="14"/>
      <c r="M140" s="15"/>
      <c r="N140" s="14"/>
      <c r="O140" s="15"/>
      <c r="P140" s="14"/>
      <c r="Q140" s="50"/>
    </row>
    <row r="141" spans="2:17" ht="12" customHeight="1" hidden="1">
      <c r="B141" s="1336"/>
      <c r="C141" s="1327" t="s">
        <v>38</v>
      </c>
      <c r="D141" s="1328"/>
      <c r="E141" s="1329"/>
      <c r="F141" s="11"/>
      <c r="G141" s="16"/>
      <c r="H141" s="12"/>
      <c r="I141" s="14"/>
      <c r="J141" s="15"/>
      <c r="K141" s="15"/>
      <c r="L141" s="14"/>
      <c r="M141" s="15"/>
      <c r="N141" s="14"/>
      <c r="O141" s="15"/>
      <c r="P141" s="14"/>
      <c r="Q141" s="50"/>
    </row>
    <row r="142" spans="2:17" ht="12" customHeight="1" hidden="1">
      <c r="B142" s="1336"/>
      <c r="C142" s="1330" t="s">
        <v>39</v>
      </c>
      <c r="D142" s="1331"/>
      <c r="E142" s="27" t="s">
        <v>40</v>
      </c>
      <c r="F142" s="11"/>
      <c r="G142" s="16"/>
      <c r="H142" s="12"/>
      <c r="I142" s="14"/>
      <c r="J142" s="15"/>
      <c r="K142" s="15"/>
      <c r="L142" s="14"/>
      <c r="M142" s="15"/>
      <c r="N142" s="14"/>
      <c r="O142" s="15"/>
      <c r="P142" s="14"/>
      <c r="Q142" s="50"/>
    </row>
    <row r="143" spans="2:17" ht="12" customHeight="1" hidden="1">
      <c r="B143" s="1336"/>
      <c r="C143" s="1316" t="s">
        <v>41</v>
      </c>
      <c r="D143" s="1317"/>
      <c r="E143" s="1318"/>
      <c r="F143" s="11"/>
      <c r="G143" s="16"/>
      <c r="H143" s="12"/>
      <c r="I143" s="14"/>
      <c r="J143" s="15"/>
      <c r="K143" s="15"/>
      <c r="L143" s="14"/>
      <c r="M143" s="15"/>
      <c r="N143" s="14"/>
      <c r="O143" s="15"/>
      <c r="P143" s="14"/>
      <c r="Q143" s="50"/>
    </row>
    <row r="144" spans="2:17" ht="12.75">
      <c r="B144" s="1337"/>
      <c r="C144" s="1332" t="s">
        <v>42</v>
      </c>
      <c r="D144" s="1333"/>
      <c r="E144" s="1334"/>
      <c r="F144" s="51"/>
      <c r="G144" s="52"/>
      <c r="H144" s="55" t="e">
        <f>SUM(H123:H143)</f>
        <v>#REF!</v>
      </c>
      <c r="I144" s="53"/>
      <c r="J144" s="55" t="e">
        <f>SUM(J123:J143)</f>
        <v>#REF!</v>
      </c>
      <c r="K144" s="54"/>
      <c r="L144" s="55" t="e">
        <f>SUM(L123:L143)</f>
        <v>#REF!</v>
      </c>
      <c r="M144" s="54"/>
      <c r="N144" s="55" t="e">
        <f>SUM(N123:N143)</f>
        <v>#REF!</v>
      </c>
      <c r="O144" s="54"/>
      <c r="P144" s="55" t="e">
        <f>SUM(P123:P143)</f>
        <v>#REF!</v>
      </c>
      <c r="Q144" s="58" t="e">
        <f>SUM(Q123:Q143)</f>
        <v>#REF!</v>
      </c>
    </row>
    <row r="145" spans="2:18" ht="12" customHeight="1">
      <c r="B145" s="1321" t="s">
        <v>165</v>
      </c>
      <c r="C145" s="1323" t="s">
        <v>19</v>
      </c>
      <c r="D145" s="1323" t="s">
        <v>20</v>
      </c>
      <c r="E145" s="27" t="s">
        <v>21</v>
      </c>
      <c r="F145" s="11"/>
      <c r="G145" s="11"/>
      <c r="H145" s="12"/>
      <c r="I145" s="13"/>
      <c r="J145" s="13"/>
      <c r="K145" s="13"/>
      <c r="L145" s="13"/>
      <c r="M145" s="13"/>
      <c r="N145" s="13"/>
      <c r="O145" s="13"/>
      <c r="P145" s="13"/>
      <c r="Q145" s="50"/>
      <c r="R145" s="57"/>
    </row>
    <row r="146" spans="2:17" ht="12.75">
      <c r="B146" s="1322"/>
      <c r="C146" s="1323"/>
      <c r="D146" s="1323"/>
      <c r="E146" s="27" t="s">
        <v>22</v>
      </c>
      <c r="F146" s="11"/>
      <c r="G146" s="11"/>
      <c r="H146" s="12"/>
      <c r="I146" s="13"/>
      <c r="J146" s="13"/>
      <c r="K146" s="13"/>
      <c r="L146" s="13"/>
      <c r="M146" s="13"/>
      <c r="N146" s="13"/>
      <c r="O146" s="13"/>
      <c r="P146" s="13"/>
      <c r="Q146" s="50"/>
    </row>
    <row r="147" spans="2:17" ht="12.75">
      <c r="B147" s="1322"/>
      <c r="C147" s="1323"/>
      <c r="D147" s="1323"/>
      <c r="E147" s="27" t="s">
        <v>23</v>
      </c>
      <c r="F147" s="17"/>
      <c r="G147" s="17"/>
      <c r="H147" s="12"/>
      <c r="I147" s="14"/>
      <c r="J147" s="15"/>
      <c r="K147" s="15"/>
      <c r="L147" s="14"/>
      <c r="M147" s="15"/>
      <c r="N147" s="14"/>
      <c r="O147" s="15"/>
      <c r="P147" s="14"/>
      <c r="Q147" s="50"/>
    </row>
    <row r="148" spans="2:17" ht="12.75">
      <c r="B148" s="1322"/>
      <c r="C148" s="1323"/>
      <c r="D148" s="1323" t="s">
        <v>24</v>
      </c>
      <c r="E148" s="27" t="str">
        <f>E126</f>
        <v>Gasohol 84</v>
      </c>
      <c r="F148" s="11"/>
      <c r="G148" s="17"/>
      <c r="H148" s="12"/>
      <c r="I148" s="14"/>
      <c r="J148" s="15"/>
      <c r="K148" s="15"/>
      <c r="L148" s="14"/>
      <c r="M148" s="15"/>
      <c r="N148" s="14"/>
      <c r="O148" s="15"/>
      <c r="P148" s="14"/>
      <c r="Q148" s="50"/>
    </row>
    <row r="149" spans="2:17" ht="12.75">
      <c r="B149" s="1322"/>
      <c r="C149" s="1323"/>
      <c r="D149" s="1323"/>
      <c r="E149" s="27" t="str">
        <f aca="true" t="shared" si="11" ref="E149:E156">E127</f>
        <v>Gasohol 90</v>
      </c>
      <c r="F149" s="44" t="s">
        <v>138</v>
      </c>
      <c r="G149" s="41" t="s">
        <v>136</v>
      </c>
      <c r="H149" s="12" t="e">
        <f>#REF!</f>
        <v>#REF!</v>
      </c>
      <c r="I149" s="14" t="e">
        <f>I105</f>
        <v>#REF!</v>
      </c>
      <c r="J149" s="46" t="e">
        <f>H149*I149</f>
        <v>#REF!</v>
      </c>
      <c r="K149" s="15">
        <f>K105</f>
        <v>63894.6</v>
      </c>
      <c r="L149" s="46" t="e">
        <f>J149*K149/10^6</f>
        <v>#REF!</v>
      </c>
      <c r="M149" s="15">
        <f>M105</f>
        <v>3.5035999999999996</v>
      </c>
      <c r="N149" s="45" t="e">
        <f>J149*M149/10^3</f>
        <v>#REF!</v>
      </c>
      <c r="O149" s="15">
        <f>O105</f>
        <v>5.2554</v>
      </c>
      <c r="P149" s="45" t="e">
        <f>J149*O149/10^3</f>
        <v>#REF!</v>
      </c>
      <c r="Q149" s="56" t="e">
        <f>L149+(N149*21/1000)+(P149*310/1000)</f>
        <v>#REF!</v>
      </c>
    </row>
    <row r="150" spans="2:17" ht="12.75">
      <c r="B150" s="1322"/>
      <c r="C150" s="1323"/>
      <c r="D150" s="1323"/>
      <c r="E150" s="27" t="str">
        <f t="shared" si="11"/>
        <v>Gasohol 95</v>
      </c>
      <c r="F150" s="11"/>
      <c r="G150" s="17"/>
      <c r="H150" s="12"/>
      <c r="I150" s="14"/>
      <c r="J150" s="15"/>
      <c r="K150" s="15"/>
      <c r="L150" s="14"/>
      <c r="M150" s="15"/>
      <c r="N150" s="14"/>
      <c r="O150" s="15"/>
      <c r="P150" s="14"/>
      <c r="Q150" s="50"/>
    </row>
    <row r="151" spans="2:17" ht="12.75">
      <c r="B151" s="1322"/>
      <c r="C151" s="1323"/>
      <c r="D151" s="1323"/>
      <c r="E151" s="27" t="str">
        <f t="shared" si="11"/>
        <v>Gasohol 97</v>
      </c>
      <c r="F151" s="11"/>
      <c r="G151" s="16"/>
      <c r="H151" s="12"/>
      <c r="I151" s="14"/>
      <c r="J151" s="15"/>
      <c r="K151" s="15"/>
      <c r="L151" s="14"/>
      <c r="M151" s="15"/>
      <c r="N151" s="14"/>
      <c r="O151" s="15"/>
      <c r="P151" s="14"/>
      <c r="Q151" s="50"/>
    </row>
    <row r="152" spans="2:17" ht="12.75" hidden="1">
      <c r="B152" s="1322"/>
      <c r="C152" s="1323"/>
      <c r="D152" s="1323"/>
      <c r="E152" s="27" t="str">
        <f t="shared" si="11"/>
        <v>Esquisto bituminoso</v>
      </c>
      <c r="F152" s="11"/>
      <c r="G152" s="16"/>
      <c r="H152" s="12"/>
      <c r="I152" s="14"/>
      <c r="J152" s="15"/>
      <c r="K152" s="15"/>
      <c r="L152" s="14"/>
      <c r="M152" s="15"/>
      <c r="N152" s="14"/>
      <c r="O152" s="15"/>
      <c r="P152" s="14"/>
      <c r="Q152" s="50"/>
    </row>
    <row r="153" spans="2:17" ht="12.75" hidden="1">
      <c r="B153" s="1322"/>
      <c r="C153" s="1323"/>
      <c r="D153" s="1323"/>
      <c r="E153" s="27" t="str">
        <f t="shared" si="11"/>
        <v>Gas</v>
      </c>
      <c r="F153" s="11"/>
      <c r="G153" s="16"/>
      <c r="H153" s="12"/>
      <c r="I153" s="14"/>
      <c r="J153" s="15"/>
      <c r="K153" s="15"/>
      <c r="L153" s="14"/>
      <c r="M153" s="15"/>
      <c r="N153" s="14"/>
      <c r="O153" s="15"/>
      <c r="P153" s="14"/>
      <c r="Q153" s="50"/>
    </row>
    <row r="154" spans="2:17" ht="12.75" hidden="1">
      <c r="B154" s="1322"/>
      <c r="C154" s="1323"/>
      <c r="D154" s="1323"/>
      <c r="E154" s="27" t="str">
        <f t="shared" si="11"/>
        <v>Diesel Oil</v>
      </c>
      <c r="F154" s="11"/>
      <c r="G154" s="16"/>
      <c r="H154" s="12"/>
      <c r="I154" s="14"/>
      <c r="J154" s="15"/>
      <c r="K154" s="15"/>
      <c r="L154" s="14"/>
      <c r="M154" s="15"/>
      <c r="N154" s="14"/>
      <c r="O154" s="15"/>
      <c r="P154" s="14"/>
      <c r="Q154" s="50"/>
    </row>
    <row r="155" spans="2:17" ht="12.75" hidden="1">
      <c r="B155" s="1322"/>
      <c r="C155" s="1323"/>
      <c r="D155" s="1323"/>
      <c r="E155" s="27" t="str">
        <f t="shared" si="11"/>
        <v>Fuelóleo residual</v>
      </c>
      <c r="F155" s="11"/>
      <c r="G155" s="16"/>
      <c r="H155" s="12"/>
      <c r="I155" s="14"/>
      <c r="J155" s="15"/>
      <c r="K155" s="15"/>
      <c r="L155" s="14"/>
      <c r="M155" s="15"/>
      <c r="N155" s="14"/>
      <c r="O155" s="15"/>
      <c r="P155" s="14"/>
      <c r="Q155" s="50"/>
    </row>
    <row r="156" spans="2:17" ht="12.75">
      <c r="B156" s="1322"/>
      <c r="C156" s="1323"/>
      <c r="D156" s="1323"/>
      <c r="E156" s="27" t="str">
        <f t="shared" si="11"/>
        <v>Gas Licuado de Petroleo</v>
      </c>
      <c r="F156" s="44" t="s">
        <v>57</v>
      </c>
      <c r="G156" s="41" t="s">
        <v>136</v>
      </c>
      <c r="H156" s="12" t="e">
        <f>#REF!</f>
        <v>#REF!</v>
      </c>
      <c r="I156" s="14" t="e">
        <f>I112</f>
        <v>#REF!</v>
      </c>
      <c r="J156" s="46" t="e">
        <f>H156*I156</f>
        <v>#REF!</v>
      </c>
      <c r="K156" s="15">
        <f>K112</f>
        <v>63100</v>
      </c>
      <c r="L156" s="46" t="e">
        <f>J156*K156/10^6</f>
        <v>#REF!</v>
      </c>
      <c r="M156" s="15">
        <f>M112</f>
        <v>62</v>
      </c>
      <c r="N156" s="45" t="e">
        <f>J156*M156/10^3</f>
        <v>#REF!</v>
      </c>
      <c r="O156" s="15">
        <f>O112</f>
        <v>0.2</v>
      </c>
      <c r="P156" s="45" t="e">
        <f>J156*O156/10^3</f>
        <v>#REF!</v>
      </c>
      <c r="Q156" s="56" t="e">
        <f>L156+(N156*21/1000)+(P156*310/1000)</f>
        <v>#REF!</v>
      </c>
    </row>
    <row r="157" spans="2:17" ht="12.75">
      <c r="B157" s="1322"/>
      <c r="C157" s="1323"/>
      <c r="D157" s="1323"/>
      <c r="E157" s="43" t="s">
        <v>132</v>
      </c>
      <c r="F157" s="44" t="s">
        <v>142</v>
      </c>
      <c r="G157" s="41" t="s">
        <v>136</v>
      </c>
      <c r="H157" s="12" t="e">
        <f>#REF!</f>
        <v>#REF!</v>
      </c>
      <c r="I157" s="14" t="e">
        <f>I113</f>
        <v>#REF!</v>
      </c>
      <c r="J157" s="46" t="e">
        <f>H157*I157</f>
        <v>#REF!</v>
      </c>
      <c r="K157" s="15">
        <f>K113</f>
        <v>70395</v>
      </c>
      <c r="L157" s="46" t="e">
        <f>J157*K157/10^6</f>
        <v>#REF!</v>
      </c>
      <c r="M157" s="15">
        <f>M135</f>
        <v>3.705</v>
      </c>
      <c r="N157" s="45" t="e">
        <f>J157*M157/10^3</f>
        <v>#REF!</v>
      </c>
      <c r="O157" s="15">
        <f>O113</f>
        <v>3.705</v>
      </c>
      <c r="P157" s="45" t="e">
        <f>J157*O157/10^3</f>
        <v>#REF!</v>
      </c>
      <c r="Q157" s="56" t="e">
        <f>L157+(N157*21/1000)+(P157*310/1000)</f>
        <v>#REF!</v>
      </c>
    </row>
    <row r="158" spans="2:17" ht="12.75">
      <c r="B158" s="1322"/>
      <c r="C158" s="1324" t="s">
        <v>32</v>
      </c>
      <c r="D158" s="1324"/>
      <c r="E158" s="1324"/>
      <c r="F158" s="11"/>
      <c r="G158" s="16"/>
      <c r="H158" s="12"/>
      <c r="I158" s="14"/>
      <c r="J158" s="15"/>
      <c r="K158" s="15"/>
      <c r="L158" s="14"/>
      <c r="M158" s="15"/>
      <c r="N158" s="14"/>
      <c r="O158" s="15"/>
      <c r="P158" s="14"/>
      <c r="Q158" s="50"/>
    </row>
    <row r="159" spans="2:17" ht="12.75" hidden="1">
      <c r="B159" s="1322"/>
      <c r="C159" s="1325" t="s">
        <v>33</v>
      </c>
      <c r="D159" s="1323" t="s">
        <v>20</v>
      </c>
      <c r="E159" s="27" t="s">
        <v>34</v>
      </c>
      <c r="F159" s="11"/>
      <c r="G159" s="16"/>
      <c r="H159" s="12"/>
      <c r="I159" s="14"/>
      <c r="J159" s="15"/>
      <c r="K159" s="15"/>
      <c r="L159" s="14"/>
      <c r="M159" s="15"/>
      <c r="N159" s="14"/>
      <c r="O159" s="15"/>
      <c r="P159" s="14"/>
      <c r="Q159" s="50"/>
    </row>
    <row r="160" spans="2:17" ht="12.75" hidden="1">
      <c r="B160" s="1322"/>
      <c r="C160" s="1325"/>
      <c r="D160" s="1323"/>
      <c r="E160" s="27" t="s">
        <v>35</v>
      </c>
      <c r="F160" s="11"/>
      <c r="G160" s="16"/>
      <c r="H160" s="12"/>
      <c r="I160" s="14"/>
      <c r="J160" s="15"/>
      <c r="K160" s="15"/>
      <c r="L160" s="14"/>
      <c r="M160" s="15"/>
      <c r="N160" s="14"/>
      <c r="O160" s="15"/>
      <c r="P160" s="14"/>
      <c r="Q160" s="50"/>
    </row>
    <row r="161" spans="2:17" ht="12.75" hidden="1">
      <c r="B161" s="1322"/>
      <c r="C161" s="1325"/>
      <c r="D161" s="1323" t="s">
        <v>24</v>
      </c>
      <c r="E161" s="27" t="s">
        <v>36</v>
      </c>
      <c r="F161" s="11"/>
      <c r="G161" s="16"/>
      <c r="H161" s="12"/>
      <c r="I161" s="14"/>
      <c r="J161" s="15"/>
      <c r="K161" s="15"/>
      <c r="L161" s="14"/>
      <c r="M161" s="15"/>
      <c r="N161" s="14"/>
      <c r="O161" s="15"/>
      <c r="P161" s="14"/>
      <c r="Q161" s="50"/>
    </row>
    <row r="162" spans="2:17" ht="12.75" hidden="1">
      <c r="B162" s="1322"/>
      <c r="C162" s="1325"/>
      <c r="D162" s="1323"/>
      <c r="E162" s="27" t="s">
        <v>37</v>
      </c>
      <c r="F162" s="11"/>
      <c r="G162" s="16"/>
      <c r="H162" s="12"/>
      <c r="I162" s="14"/>
      <c r="J162" s="15"/>
      <c r="K162" s="15"/>
      <c r="L162" s="14"/>
      <c r="M162" s="15"/>
      <c r="N162" s="14"/>
      <c r="O162" s="15"/>
      <c r="P162" s="14"/>
      <c r="Q162" s="50"/>
    </row>
    <row r="163" spans="2:17" ht="12.75" hidden="1">
      <c r="B163" s="1322"/>
      <c r="C163" s="1324" t="s">
        <v>38</v>
      </c>
      <c r="D163" s="1324"/>
      <c r="E163" s="1324"/>
      <c r="F163" s="11"/>
      <c r="G163" s="16"/>
      <c r="H163" s="12"/>
      <c r="I163" s="14"/>
      <c r="J163" s="15"/>
      <c r="K163" s="15"/>
      <c r="L163" s="14"/>
      <c r="M163" s="15"/>
      <c r="N163" s="14"/>
      <c r="O163" s="15"/>
      <c r="P163" s="14"/>
      <c r="Q163" s="50"/>
    </row>
    <row r="164" spans="2:17" ht="12.75" hidden="1">
      <c r="B164" s="1322"/>
      <c r="C164" s="1326" t="s">
        <v>39</v>
      </c>
      <c r="D164" s="1326"/>
      <c r="E164" s="27" t="s">
        <v>40</v>
      </c>
      <c r="F164" s="11"/>
      <c r="G164" s="16"/>
      <c r="H164" s="12"/>
      <c r="I164" s="14"/>
      <c r="J164" s="15"/>
      <c r="K164" s="15"/>
      <c r="L164" s="14"/>
      <c r="M164" s="15"/>
      <c r="N164" s="14"/>
      <c r="O164" s="15"/>
      <c r="P164" s="14"/>
      <c r="Q164" s="50"/>
    </row>
    <row r="165" spans="2:17" ht="12.75" hidden="1">
      <c r="B165" s="1322"/>
      <c r="C165" s="1316" t="s">
        <v>41</v>
      </c>
      <c r="D165" s="1317"/>
      <c r="E165" s="1318"/>
      <c r="F165" s="11"/>
      <c r="G165" s="16"/>
      <c r="H165" s="12"/>
      <c r="I165" s="14"/>
      <c r="J165" s="15"/>
      <c r="K165" s="15"/>
      <c r="L165" s="14"/>
      <c r="M165" s="15"/>
      <c r="N165" s="14"/>
      <c r="O165" s="15"/>
      <c r="P165" s="14"/>
      <c r="Q165" s="50"/>
    </row>
    <row r="166" spans="2:17" ht="12.75">
      <c r="B166" s="1322"/>
      <c r="C166" s="1319" t="s">
        <v>42</v>
      </c>
      <c r="D166" s="1319"/>
      <c r="E166" s="1319"/>
      <c r="F166" s="51"/>
      <c r="G166" s="52"/>
      <c r="H166" s="67" t="e">
        <f>SUM(H145:H165)</f>
        <v>#REF!</v>
      </c>
      <c r="I166" s="53"/>
      <c r="J166" s="55" t="e">
        <f>SUM(J145:J165)</f>
        <v>#REF!</v>
      </c>
      <c r="K166" s="54"/>
      <c r="L166" s="55" t="e">
        <f>SUM(L145:L165)</f>
        <v>#REF!</v>
      </c>
      <c r="M166" s="54"/>
      <c r="N166" s="55" t="e">
        <f>SUM(N145:N165)</f>
        <v>#REF!</v>
      </c>
      <c r="O166" s="54"/>
      <c r="P166" s="55" t="e">
        <f>SUM(P145:P165)</f>
        <v>#REF!</v>
      </c>
      <c r="Q166" s="58" t="e">
        <f>SUM(Q145:Q165)</f>
        <v>#REF!</v>
      </c>
    </row>
    <row r="167" spans="2:18" ht="12" customHeight="1">
      <c r="B167" s="1321" t="s">
        <v>166</v>
      </c>
      <c r="C167" s="1323" t="s">
        <v>19</v>
      </c>
      <c r="D167" s="1323" t="s">
        <v>20</v>
      </c>
      <c r="E167" s="27" t="s">
        <v>21</v>
      </c>
      <c r="F167" s="11"/>
      <c r="G167" s="11"/>
      <c r="H167" s="12"/>
      <c r="I167" s="13"/>
      <c r="J167" s="13"/>
      <c r="K167" s="13"/>
      <c r="L167" s="13"/>
      <c r="M167" s="13"/>
      <c r="N167" s="13"/>
      <c r="O167" s="13"/>
      <c r="P167" s="13"/>
      <c r="Q167" s="50"/>
      <c r="R167" s="57"/>
    </row>
    <row r="168" spans="2:17" ht="12.75">
      <c r="B168" s="1322"/>
      <c r="C168" s="1323"/>
      <c r="D168" s="1323"/>
      <c r="E168" s="27" t="s">
        <v>22</v>
      </c>
      <c r="F168" s="11"/>
      <c r="G168" s="11"/>
      <c r="H168" s="12"/>
      <c r="I168" s="13"/>
      <c r="J168" s="13"/>
      <c r="K168" s="13"/>
      <c r="L168" s="13"/>
      <c r="M168" s="13"/>
      <c r="N168" s="13"/>
      <c r="O168" s="13"/>
      <c r="P168" s="13"/>
      <c r="Q168" s="50"/>
    </row>
    <row r="169" spans="2:17" ht="12.75">
      <c r="B169" s="1322"/>
      <c r="C169" s="1323"/>
      <c r="D169" s="1323"/>
      <c r="E169" s="27" t="s">
        <v>23</v>
      </c>
      <c r="F169" s="17"/>
      <c r="G169" s="17"/>
      <c r="H169" s="12"/>
      <c r="I169" s="14"/>
      <c r="J169" s="15"/>
      <c r="K169" s="15"/>
      <c r="L169" s="14"/>
      <c r="M169" s="15"/>
      <c r="N169" s="14"/>
      <c r="O169" s="15"/>
      <c r="P169" s="14"/>
      <c r="Q169" s="50"/>
    </row>
    <row r="170" spans="2:17" ht="12.75">
      <c r="B170" s="1322"/>
      <c r="C170" s="1323"/>
      <c r="D170" s="1323" t="s">
        <v>24</v>
      </c>
      <c r="E170" s="27" t="str">
        <f>E148</f>
        <v>Gasohol 84</v>
      </c>
      <c r="F170" s="44" t="s">
        <v>137</v>
      </c>
      <c r="G170" s="41" t="s">
        <v>136</v>
      </c>
      <c r="H170" s="12" t="e">
        <f>#REF!</f>
        <v>#REF!</v>
      </c>
      <c r="I170" s="14" t="e">
        <f>I104</f>
        <v>#REF!</v>
      </c>
      <c r="J170" s="46" t="e">
        <f>H170*I170</f>
        <v>#REF!</v>
      </c>
      <c r="K170" s="15">
        <f>K104</f>
        <v>63894.6</v>
      </c>
      <c r="L170" s="46" t="e">
        <f>J170*K170/10^6</f>
        <v>#REF!</v>
      </c>
      <c r="M170" s="15">
        <f>M104</f>
        <v>3.5035999999999996</v>
      </c>
      <c r="N170" s="45" t="e">
        <f>J170*M170/10^3</f>
        <v>#REF!</v>
      </c>
      <c r="O170" s="15">
        <f>O104</f>
        <v>5.2554</v>
      </c>
      <c r="P170" s="45" t="e">
        <f>J170*O170/10^3</f>
        <v>#REF!</v>
      </c>
      <c r="Q170" s="56" t="e">
        <f>L170+(N170*21/1000)+(P170*310/1000)</f>
        <v>#REF!</v>
      </c>
    </row>
    <row r="171" spans="2:17" ht="12.75">
      <c r="B171" s="1322"/>
      <c r="C171" s="1323"/>
      <c r="D171" s="1323"/>
      <c r="E171" s="27" t="str">
        <f aca="true" t="shared" si="12" ref="E171:E178">E149</f>
        <v>Gasohol 90</v>
      </c>
      <c r="F171" s="44" t="s">
        <v>138</v>
      </c>
      <c r="G171" s="41" t="s">
        <v>136</v>
      </c>
      <c r="H171" s="12" t="e">
        <f>#REF!</f>
        <v>#REF!</v>
      </c>
      <c r="I171" s="14" t="e">
        <f>I105</f>
        <v>#REF!</v>
      </c>
      <c r="J171" s="46" t="e">
        <f>H171*I171</f>
        <v>#REF!</v>
      </c>
      <c r="K171" s="15">
        <f>K105</f>
        <v>63894.6</v>
      </c>
      <c r="L171" s="46" t="e">
        <f>J171*K171/10^6</f>
        <v>#REF!</v>
      </c>
      <c r="M171" s="15">
        <f>M105</f>
        <v>3.5035999999999996</v>
      </c>
      <c r="N171" s="45" t="e">
        <f>J171*M171/10^3</f>
        <v>#REF!</v>
      </c>
      <c r="O171" s="15">
        <f>O105</f>
        <v>5.2554</v>
      </c>
      <c r="P171" s="45" t="e">
        <f>J171*O171/10^3</f>
        <v>#REF!</v>
      </c>
      <c r="Q171" s="56" t="e">
        <f>L171+(N171*21/1000)+(P171*310/1000)</f>
        <v>#REF!</v>
      </c>
    </row>
    <row r="172" spans="2:17" ht="12.75">
      <c r="B172" s="1322"/>
      <c r="C172" s="1323"/>
      <c r="D172" s="1323"/>
      <c r="E172" s="27" t="str">
        <f t="shared" si="12"/>
        <v>Gasohol 95</v>
      </c>
      <c r="F172" s="11"/>
      <c r="G172" s="17"/>
      <c r="H172" s="12"/>
      <c r="I172" s="14"/>
      <c r="J172" s="15"/>
      <c r="K172" s="15"/>
      <c r="L172" s="14"/>
      <c r="M172" s="15"/>
      <c r="N172" s="14"/>
      <c r="O172" s="15"/>
      <c r="P172" s="14"/>
      <c r="Q172" s="50"/>
    </row>
    <row r="173" spans="2:17" ht="12.75">
      <c r="B173" s="1322"/>
      <c r="C173" s="1323"/>
      <c r="D173" s="1323"/>
      <c r="E173" s="27" t="str">
        <f t="shared" si="12"/>
        <v>Gasohol 97</v>
      </c>
      <c r="F173" s="11"/>
      <c r="G173" s="16"/>
      <c r="H173" s="12"/>
      <c r="I173" s="14"/>
      <c r="J173" s="15"/>
      <c r="K173" s="15"/>
      <c r="L173" s="14"/>
      <c r="M173" s="15"/>
      <c r="N173" s="14"/>
      <c r="O173" s="15"/>
      <c r="P173" s="14"/>
      <c r="Q173" s="50"/>
    </row>
    <row r="174" spans="2:17" ht="12.75" hidden="1">
      <c r="B174" s="1322"/>
      <c r="C174" s="1323"/>
      <c r="D174" s="1323"/>
      <c r="E174" s="27" t="str">
        <f t="shared" si="12"/>
        <v>Esquisto bituminoso</v>
      </c>
      <c r="F174" s="11"/>
      <c r="G174" s="16"/>
      <c r="H174" s="12"/>
      <c r="I174" s="14"/>
      <c r="J174" s="15"/>
      <c r="K174" s="15"/>
      <c r="L174" s="14"/>
      <c r="M174" s="15"/>
      <c r="N174" s="14"/>
      <c r="O174" s="15"/>
      <c r="P174" s="14"/>
      <c r="Q174" s="50"/>
    </row>
    <row r="175" spans="2:17" ht="12.75" hidden="1">
      <c r="B175" s="1322"/>
      <c r="C175" s="1323"/>
      <c r="D175" s="1323"/>
      <c r="E175" s="27" t="str">
        <f t="shared" si="12"/>
        <v>Gas</v>
      </c>
      <c r="F175" s="11"/>
      <c r="G175" s="16"/>
      <c r="H175" s="12"/>
      <c r="I175" s="14"/>
      <c r="J175" s="15"/>
      <c r="K175" s="15"/>
      <c r="L175" s="14"/>
      <c r="M175" s="15"/>
      <c r="N175" s="14"/>
      <c r="O175" s="15"/>
      <c r="P175" s="14"/>
      <c r="Q175" s="50"/>
    </row>
    <row r="176" spans="2:17" ht="12.75" hidden="1">
      <c r="B176" s="1322"/>
      <c r="C176" s="1323"/>
      <c r="D176" s="1323"/>
      <c r="E176" s="27" t="str">
        <f t="shared" si="12"/>
        <v>Diesel Oil</v>
      </c>
      <c r="F176" s="11"/>
      <c r="G176" s="16"/>
      <c r="H176" s="12"/>
      <c r="I176" s="14"/>
      <c r="J176" s="15"/>
      <c r="K176" s="15"/>
      <c r="L176" s="14"/>
      <c r="M176" s="15"/>
      <c r="N176" s="14"/>
      <c r="O176" s="15"/>
      <c r="P176" s="14"/>
      <c r="Q176" s="50"/>
    </row>
    <row r="177" spans="2:17" ht="12.75" hidden="1">
      <c r="B177" s="1322"/>
      <c r="C177" s="1323"/>
      <c r="D177" s="1323"/>
      <c r="E177" s="27" t="str">
        <f t="shared" si="12"/>
        <v>Fuelóleo residual</v>
      </c>
      <c r="F177" s="11"/>
      <c r="G177" s="16"/>
      <c r="H177" s="12"/>
      <c r="I177" s="14"/>
      <c r="J177" s="15"/>
      <c r="K177" s="15"/>
      <c r="L177" s="14"/>
      <c r="M177" s="15"/>
      <c r="N177" s="14"/>
      <c r="O177" s="15"/>
      <c r="P177" s="14"/>
      <c r="Q177" s="50"/>
    </row>
    <row r="178" spans="2:17" ht="12.75">
      <c r="B178" s="1322"/>
      <c r="C178" s="1323"/>
      <c r="D178" s="1323"/>
      <c r="E178" s="27" t="str">
        <f t="shared" si="12"/>
        <v>Gas Licuado de Petroleo</v>
      </c>
      <c r="F178" s="44" t="s">
        <v>57</v>
      </c>
      <c r="G178" s="41" t="s">
        <v>136</v>
      </c>
      <c r="H178" s="12" t="e">
        <f>#REF!</f>
        <v>#REF!</v>
      </c>
      <c r="I178" s="14" t="e">
        <f>I156</f>
        <v>#REF!</v>
      </c>
      <c r="J178" s="46" t="e">
        <f>H178*I178</f>
        <v>#REF!</v>
      </c>
      <c r="K178" s="15">
        <f>K156</f>
        <v>63100</v>
      </c>
      <c r="L178" s="46" t="e">
        <f>J178*K178/10^6</f>
        <v>#REF!</v>
      </c>
      <c r="M178" s="15">
        <f>M156</f>
        <v>62</v>
      </c>
      <c r="N178" s="45" t="e">
        <f>J178*M178/10^3</f>
        <v>#REF!</v>
      </c>
      <c r="O178" s="15">
        <f>O156</f>
        <v>0.2</v>
      </c>
      <c r="P178" s="45" t="e">
        <f>J178*O178/10^3</f>
        <v>#REF!</v>
      </c>
      <c r="Q178" s="56" t="e">
        <f>L178+(N178*21/1000)+(P178*310/1000)</f>
        <v>#REF!</v>
      </c>
    </row>
    <row r="179" spans="2:17" ht="12.75">
      <c r="B179" s="1322"/>
      <c r="C179" s="1323"/>
      <c r="D179" s="1323"/>
      <c r="E179" s="43" t="s">
        <v>132</v>
      </c>
      <c r="F179" s="44" t="s">
        <v>142</v>
      </c>
      <c r="G179" s="41" t="s">
        <v>136</v>
      </c>
      <c r="H179" s="12" t="e">
        <f>#REF!</f>
        <v>#REF!</v>
      </c>
      <c r="I179" s="14" t="e">
        <f>I157</f>
        <v>#REF!</v>
      </c>
      <c r="J179" s="46" t="e">
        <f>H179*I179</f>
        <v>#REF!</v>
      </c>
      <c r="K179" s="15">
        <f>K157</f>
        <v>70395</v>
      </c>
      <c r="L179" s="46" t="e">
        <f>J179*K179/10^6</f>
        <v>#REF!</v>
      </c>
      <c r="M179" s="15">
        <f>M157</f>
        <v>3.705</v>
      </c>
      <c r="N179" s="45" t="e">
        <f>J179*M179/10^3</f>
        <v>#REF!</v>
      </c>
      <c r="O179" s="15">
        <f>O157</f>
        <v>3.705</v>
      </c>
      <c r="P179" s="45" t="e">
        <f>J179*O179/10^3</f>
        <v>#REF!</v>
      </c>
      <c r="Q179" s="56" t="e">
        <f>L179+(N179*21/1000)+(P179*310/1000)</f>
        <v>#REF!</v>
      </c>
    </row>
    <row r="180" spans="2:17" ht="12.75">
      <c r="B180" s="1322"/>
      <c r="C180" s="1324" t="s">
        <v>32</v>
      </c>
      <c r="D180" s="1324"/>
      <c r="E180" s="1324"/>
      <c r="F180" s="11"/>
      <c r="G180" s="16"/>
      <c r="H180" s="12"/>
      <c r="I180" s="14"/>
      <c r="J180" s="15"/>
      <c r="K180" s="15"/>
      <c r="L180" s="14"/>
      <c r="M180" s="15"/>
      <c r="N180" s="14"/>
      <c r="O180" s="15"/>
      <c r="P180" s="14"/>
      <c r="Q180" s="50"/>
    </row>
    <row r="181" spans="2:17" ht="12.75" hidden="1">
      <c r="B181" s="1322"/>
      <c r="C181" s="1325" t="s">
        <v>33</v>
      </c>
      <c r="D181" s="1323" t="s">
        <v>20</v>
      </c>
      <c r="E181" s="27" t="s">
        <v>34</v>
      </c>
      <c r="F181" s="11"/>
      <c r="G181" s="16"/>
      <c r="H181" s="12"/>
      <c r="I181" s="14"/>
      <c r="J181" s="15"/>
      <c r="K181" s="15"/>
      <c r="L181" s="14"/>
      <c r="M181" s="15"/>
      <c r="N181" s="14"/>
      <c r="O181" s="15"/>
      <c r="P181" s="14"/>
      <c r="Q181" s="50"/>
    </row>
    <row r="182" spans="2:17" ht="12.75" hidden="1">
      <c r="B182" s="1322"/>
      <c r="C182" s="1325"/>
      <c r="D182" s="1323"/>
      <c r="E182" s="27" t="s">
        <v>35</v>
      </c>
      <c r="F182" s="11"/>
      <c r="G182" s="16"/>
      <c r="H182" s="12"/>
      <c r="I182" s="14"/>
      <c r="J182" s="15"/>
      <c r="K182" s="15"/>
      <c r="L182" s="14"/>
      <c r="M182" s="15"/>
      <c r="N182" s="14"/>
      <c r="O182" s="15"/>
      <c r="P182" s="14"/>
      <c r="Q182" s="50"/>
    </row>
    <row r="183" spans="2:17" ht="12.75" hidden="1">
      <c r="B183" s="1322"/>
      <c r="C183" s="1325"/>
      <c r="D183" s="1323" t="s">
        <v>24</v>
      </c>
      <c r="E183" s="27" t="s">
        <v>36</v>
      </c>
      <c r="F183" s="11"/>
      <c r="G183" s="16"/>
      <c r="H183" s="12"/>
      <c r="I183" s="14"/>
      <c r="J183" s="15"/>
      <c r="K183" s="15"/>
      <c r="L183" s="14"/>
      <c r="M183" s="15"/>
      <c r="N183" s="14"/>
      <c r="O183" s="15"/>
      <c r="P183" s="14"/>
      <c r="Q183" s="50"/>
    </row>
    <row r="184" spans="2:17" ht="12.75" hidden="1">
      <c r="B184" s="1322"/>
      <c r="C184" s="1325"/>
      <c r="D184" s="1323"/>
      <c r="E184" s="27" t="s">
        <v>37</v>
      </c>
      <c r="F184" s="11"/>
      <c r="G184" s="16"/>
      <c r="H184" s="12"/>
      <c r="I184" s="14"/>
      <c r="J184" s="15"/>
      <c r="K184" s="15"/>
      <c r="L184" s="14"/>
      <c r="M184" s="15"/>
      <c r="N184" s="14"/>
      <c r="O184" s="15"/>
      <c r="P184" s="14"/>
      <c r="Q184" s="50"/>
    </row>
    <row r="185" spans="2:17" ht="12.75" hidden="1">
      <c r="B185" s="1322"/>
      <c r="C185" s="1324" t="s">
        <v>38</v>
      </c>
      <c r="D185" s="1324"/>
      <c r="E185" s="1324"/>
      <c r="F185" s="11"/>
      <c r="G185" s="16"/>
      <c r="H185" s="12"/>
      <c r="I185" s="14"/>
      <c r="J185" s="15"/>
      <c r="K185" s="15"/>
      <c r="L185" s="14"/>
      <c r="M185" s="15"/>
      <c r="N185" s="14"/>
      <c r="O185" s="15"/>
      <c r="P185" s="14"/>
      <c r="Q185" s="50"/>
    </row>
    <row r="186" spans="2:17" ht="12.75" hidden="1">
      <c r="B186" s="1322"/>
      <c r="C186" s="1326" t="s">
        <v>39</v>
      </c>
      <c r="D186" s="1326"/>
      <c r="E186" s="27" t="s">
        <v>40</v>
      </c>
      <c r="F186" s="11"/>
      <c r="G186" s="16"/>
      <c r="H186" s="12"/>
      <c r="I186" s="14"/>
      <c r="J186" s="15"/>
      <c r="K186" s="15"/>
      <c r="L186" s="14"/>
      <c r="M186" s="15"/>
      <c r="N186" s="14"/>
      <c r="O186" s="15"/>
      <c r="P186" s="14"/>
      <c r="Q186" s="50"/>
    </row>
    <row r="187" spans="2:17" ht="12.75" hidden="1">
      <c r="B187" s="1322"/>
      <c r="C187" s="1316" t="s">
        <v>41</v>
      </c>
      <c r="D187" s="1317"/>
      <c r="E187" s="1318"/>
      <c r="F187" s="11"/>
      <c r="G187" s="16"/>
      <c r="H187" s="12"/>
      <c r="I187" s="14"/>
      <c r="J187" s="15"/>
      <c r="K187" s="15"/>
      <c r="L187" s="14"/>
      <c r="M187" s="15"/>
      <c r="N187" s="14"/>
      <c r="O187" s="15"/>
      <c r="P187" s="14"/>
      <c r="Q187" s="50"/>
    </row>
    <row r="188" spans="2:17" ht="12.75">
      <c r="B188" s="1322"/>
      <c r="C188" s="1319" t="s">
        <v>42</v>
      </c>
      <c r="D188" s="1319"/>
      <c r="E188" s="1319"/>
      <c r="F188" s="51"/>
      <c r="G188" s="52"/>
      <c r="H188" s="67" t="e">
        <f>SUM(H167:H187)</f>
        <v>#REF!</v>
      </c>
      <c r="I188" s="53"/>
      <c r="J188" s="55" t="e">
        <f>SUM(J167:J187)</f>
        <v>#REF!</v>
      </c>
      <c r="K188" s="54"/>
      <c r="L188" s="55" t="e">
        <f>SUM(L167:L187)</f>
        <v>#REF!</v>
      </c>
      <c r="M188" s="54"/>
      <c r="N188" s="55" t="e">
        <f>SUM(N167:N187)</f>
        <v>#REF!</v>
      </c>
      <c r="O188" s="54"/>
      <c r="P188" s="55" t="e">
        <f>SUM(P167:P187)</f>
        <v>#REF!</v>
      </c>
      <c r="Q188" s="58" t="e">
        <f>SUM(Q167:Q187)</f>
        <v>#REF!</v>
      </c>
    </row>
    <row r="189" spans="2:17" ht="12.75">
      <c r="B189" s="1320" t="s">
        <v>50</v>
      </c>
      <c r="C189" s="1320"/>
      <c r="D189" s="1320"/>
      <c r="E189" s="1320"/>
      <c r="F189" s="1320"/>
      <c r="G189" s="1320"/>
      <c r="H189" s="62" t="e">
        <f>SUM(H34,H56,H78,H100,H122,H144,H166,H188)</f>
        <v>#REF!</v>
      </c>
      <c r="I189" s="63"/>
      <c r="J189" s="62" t="e">
        <f>SUM(J34,J56,J78,J100,J122,J144,J166,J188)</f>
        <v>#REF!</v>
      </c>
      <c r="K189" s="63"/>
      <c r="L189" s="62" t="e">
        <f>SUM(L34,L56,L78,L100,L122,L144,L166,L188)</f>
        <v>#REF!</v>
      </c>
      <c r="M189" s="63"/>
      <c r="N189" s="62" t="e">
        <f>SUM(N34,N56,N78,N100,N122,N144,N166,N188)</f>
        <v>#REF!</v>
      </c>
      <c r="O189" s="63"/>
      <c r="P189" s="62" t="e">
        <f>SUM(P34,P56,P78,P100,P122,P144,P166,P188)</f>
        <v>#REF!</v>
      </c>
      <c r="Q189" s="64" t="e">
        <f>SUM(Q34,Q56,Q78,Q100,Q122,Q144,Q166,Q188)</f>
        <v>#REF!</v>
      </c>
    </row>
    <row r="190" spans="3:16" ht="12.75">
      <c r="C190" s="18"/>
      <c r="D190" s="18"/>
      <c r="E190" s="18"/>
      <c r="F190" s="18"/>
      <c r="G190" s="18"/>
      <c r="H190" s="18"/>
      <c r="I190" s="18"/>
      <c r="J190" s="66"/>
      <c r="K190" s="66"/>
      <c r="L190" s="66"/>
      <c r="M190" s="66"/>
      <c r="N190" s="66"/>
      <c r="O190" s="66"/>
      <c r="P190" s="66"/>
    </row>
    <row r="191" spans="3:9" ht="12.75">
      <c r="C191" s="20" t="s">
        <v>14</v>
      </c>
      <c r="D191" s="26"/>
      <c r="E191" s="21"/>
      <c r="F191" s="21"/>
      <c r="G191" s="21"/>
      <c r="H191" s="21"/>
      <c r="I191" s="22"/>
    </row>
    <row r="192" spans="3:9" ht="12.75">
      <c r="C192" s="23" t="s">
        <v>15</v>
      </c>
      <c r="D192" s="24"/>
      <c r="E192" s="24"/>
      <c r="F192" s="24"/>
      <c r="G192" s="24"/>
      <c r="H192" s="24"/>
      <c r="I192" s="25"/>
    </row>
    <row r="193" spans="3:9" ht="12.75">
      <c r="C193" s="42" t="s">
        <v>143</v>
      </c>
      <c r="D193" s="24"/>
      <c r="E193" s="24"/>
      <c r="F193" s="24"/>
      <c r="G193" s="24"/>
      <c r="H193" s="24"/>
      <c r="I193" s="25"/>
    </row>
    <row r="194" spans="3:9" ht="12.75">
      <c r="C194" s="42" t="s">
        <v>135</v>
      </c>
      <c r="D194" s="24"/>
      <c r="E194" s="24"/>
      <c r="F194" s="24"/>
      <c r="G194" s="24"/>
      <c r="H194" s="24"/>
      <c r="I194" s="25"/>
    </row>
    <row r="195" spans="3:9" ht="12.75">
      <c r="C195" s="42" t="s">
        <v>144</v>
      </c>
      <c r="D195" s="24"/>
      <c r="E195" s="24"/>
      <c r="F195" s="24"/>
      <c r="G195" s="24"/>
      <c r="H195" s="24"/>
      <c r="I195" s="25"/>
    </row>
    <row r="218" ht="12.75">
      <c r="R218" s="65"/>
    </row>
  </sheetData>
  <mergeCells count="107">
    <mergeCell ref="B4:D4"/>
    <mergeCell ref="B5:D5"/>
    <mergeCell ref="B6:D6"/>
    <mergeCell ref="C7:E7"/>
    <mergeCell ref="H7:J7"/>
    <mergeCell ref="K7:L7"/>
    <mergeCell ref="O7:P7"/>
    <mergeCell ref="Q7:Q8"/>
    <mergeCell ref="C8:E8"/>
    <mergeCell ref="M7:N7"/>
    <mergeCell ref="C9:E9"/>
    <mergeCell ref="B10:B34"/>
    <mergeCell ref="C10:C25"/>
    <mergeCell ref="D10:D12"/>
    <mergeCell ref="D13:D25"/>
    <mergeCell ref="C26:E26"/>
    <mergeCell ref="C53:E53"/>
    <mergeCell ref="C54:D54"/>
    <mergeCell ref="C27:C30"/>
    <mergeCell ref="D27:D28"/>
    <mergeCell ref="D29:D30"/>
    <mergeCell ref="C31:E31"/>
    <mergeCell ref="C32:D32"/>
    <mergeCell ref="C34:E34"/>
    <mergeCell ref="B79:B100"/>
    <mergeCell ref="C79:C91"/>
    <mergeCell ref="D79:D81"/>
    <mergeCell ref="D82:D91"/>
    <mergeCell ref="C92:E92"/>
    <mergeCell ref="C93:C96"/>
    <mergeCell ref="C55:E55"/>
    <mergeCell ref="C56:E56"/>
    <mergeCell ref="B57:B78"/>
    <mergeCell ref="C57:C69"/>
    <mergeCell ref="D57:D59"/>
    <mergeCell ref="D60:D69"/>
    <mergeCell ref="C70:E70"/>
    <mergeCell ref="C71:C74"/>
    <mergeCell ref="D71:D72"/>
    <mergeCell ref="D73:D74"/>
    <mergeCell ref="B35:B56"/>
    <mergeCell ref="C35:C47"/>
    <mergeCell ref="D35:D37"/>
    <mergeCell ref="D38:D47"/>
    <mergeCell ref="C48:E48"/>
    <mergeCell ref="C49:C52"/>
    <mergeCell ref="D49:D50"/>
    <mergeCell ref="D51:D52"/>
    <mergeCell ref="C119:E119"/>
    <mergeCell ref="C120:D120"/>
    <mergeCell ref="D93:D94"/>
    <mergeCell ref="D95:D96"/>
    <mergeCell ref="C97:E97"/>
    <mergeCell ref="C98:D98"/>
    <mergeCell ref="C99:E99"/>
    <mergeCell ref="C100:E100"/>
    <mergeCell ref="C75:E75"/>
    <mergeCell ref="C76:D76"/>
    <mergeCell ref="C77:E77"/>
    <mergeCell ref="C78:E78"/>
    <mergeCell ref="B145:B166"/>
    <mergeCell ref="C145:C157"/>
    <mergeCell ref="D145:D147"/>
    <mergeCell ref="D148:D157"/>
    <mergeCell ref="C158:E158"/>
    <mergeCell ref="C159:C162"/>
    <mergeCell ref="C121:E121"/>
    <mergeCell ref="C122:E122"/>
    <mergeCell ref="B123:B144"/>
    <mergeCell ref="C123:C135"/>
    <mergeCell ref="D123:D125"/>
    <mergeCell ref="D126:D135"/>
    <mergeCell ref="C136:E136"/>
    <mergeCell ref="C137:C140"/>
    <mergeCell ref="D137:D138"/>
    <mergeCell ref="D139:D140"/>
    <mergeCell ref="B101:B122"/>
    <mergeCell ref="C101:C113"/>
    <mergeCell ref="D101:D103"/>
    <mergeCell ref="D104:D113"/>
    <mergeCell ref="C114:E114"/>
    <mergeCell ref="C115:C118"/>
    <mergeCell ref="D115:D116"/>
    <mergeCell ref="D117:D118"/>
    <mergeCell ref="D159:D160"/>
    <mergeCell ref="D161:D162"/>
    <mergeCell ref="C163:E163"/>
    <mergeCell ref="C164:D164"/>
    <mergeCell ref="C165:E165"/>
    <mergeCell ref="C166:E166"/>
    <mergeCell ref="C141:E141"/>
    <mergeCell ref="C142:D142"/>
    <mergeCell ref="C143:E143"/>
    <mergeCell ref="C144:E144"/>
    <mergeCell ref="C187:E187"/>
    <mergeCell ref="C188:E188"/>
    <mergeCell ref="B189:G189"/>
    <mergeCell ref="B167:B188"/>
    <mergeCell ref="C167:C179"/>
    <mergeCell ref="D167:D169"/>
    <mergeCell ref="D170:D179"/>
    <mergeCell ref="C180:E180"/>
    <mergeCell ref="C181:C184"/>
    <mergeCell ref="D181:D182"/>
    <mergeCell ref="D183:D184"/>
    <mergeCell ref="C185:E185"/>
    <mergeCell ref="C186:D186"/>
  </mergeCells>
  <printOptions/>
  <pageMargins left="0.7" right="0.7" top="0.75" bottom="0.75" header="0.3" footer="0.3"/>
  <pageSetup horizontalDpi="1200" verticalDpi="12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S218"/>
  <sheetViews>
    <sheetView zoomScale="90" zoomScaleNormal="90" workbookViewId="0" topLeftCell="F144">
      <selection activeCell="N193" sqref="N193"/>
    </sheetView>
  </sheetViews>
  <sheetFormatPr defaultColWidth="11.57421875" defaultRowHeight="12.75"/>
  <cols>
    <col min="1" max="1" width="3.28125" style="4" customWidth="1"/>
    <col min="2" max="2" width="12.140625" style="4" customWidth="1"/>
    <col min="3" max="4" width="11.57421875" style="4" customWidth="1"/>
    <col min="5" max="5" width="24.8515625" style="4" bestFit="1" customWidth="1"/>
    <col min="6" max="6" width="9.8515625" style="4" bestFit="1" customWidth="1"/>
    <col min="7" max="7" width="7.421875" style="4" bestFit="1" customWidth="1"/>
    <col min="8" max="8" width="20.7109375" style="4" customWidth="1"/>
    <col min="9" max="9" width="11.57421875" style="4" customWidth="1"/>
    <col min="10" max="10" width="11.421875" style="4" bestFit="1" customWidth="1"/>
    <col min="11" max="11" width="17.00390625" style="4" customWidth="1"/>
    <col min="12" max="12" width="14.421875" style="4" bestFit="1" customWidth="1"/>
    <col min="13" max="13" width="17.00390625" style="4" customWidth="1"/>
    <col min="14" max="14" width="14.7109375" style="4" customWidth="1"/>
    <col min="15" max="15" width="14.8515625" style="4" customWidth="1"/>
    <col min="16" max="16" width="14.28125" style="4" customWidth="1"/>
    <col min="17" max="17" width="22.7109375" style="4" bestFit="1" customWidth="1"/>
    <col min="18" max="19" width="11.57421875" style="4" customWidth="1"/>
    <col min="20" max="16384" width="11.57421875" style="4" customWidth="1"/>
  </cols>
  <sheetData>
    <row r="2" spans="3:19" ht="12.75">
      <c r="C2" s="1"/>
      <c r="D2" s="1"/>
      <c r="E2" s="2"/>
      <c r="F2" s="2"/>
      <c r="G2" s="2"/>
      <c r="H2" s="2"/>
      <c r="I2" s="2"/>
      <c r="J2" s="2"/>
      <c r="K2" s="2"/>
      <c r="L2" s="2"/>
      <c r="M2" s="2"/>
      <c r="N2" s="2"/>
      <c r="O2" s="2"/>
      <c r="P2" s="2"/>
      <c r="Q2" s="2"/>
      <c r="R2" s="3"/>
      <c r="S2" s="3"/>
    </row>
    <row r="4" spans="2:16" ht="12.75">
      <c r="B4" s="1345" t="s">
        <v>0</v>
      </c>
      <c r="C4" s="1346"/>
      <c r="D4" s="1347"/>
      <c r="E4" s="5" t="s">
        <v>47</v>
      </c>
      <c r="F4" s="6"/>
      <c r="G4" s="6"/>
      <c r="H4" s="6"/>
      <c r="I4" s="6"/>
      <c r="J4" s="6"/>
      <c r="K4" s="6"/>
      <c r="L4" s="6"/>
      <c r="M4" s="6"/>
      <c r="N4" s="6"/>
      <c r="O4" s="6"/>
      <c r="P4" s="6"/>
    </row>
    <row r="5" spans="2:16" ht="12.75">
      <c r="B5" s="1345" t="s">
        <v>1</v>
      </c>
      <c r="C5" s="1346"/>
      <c r="D5" s="1347"/>
      <c r="E5" s="5" t="s">
        <v>48</v>
      </c>
      <c r="F5" s="6"/>
      <c r="G5" s="6"/>
      <c r="H5" s="6"/>
      <c r="I5" s="6"/>
      <c r="J5" s="6"/>
      <c r="K5" s="6"/>
      <c r="L5" s="6"/>
      <c r="M5" s="6"/>
      <c r="N5" s="6"/>
      <c r="O5" s="6"/>
      <c r="P5" s="6"/>
    </row>
    <row r="6" spans="2:16" ht="12.75">
      <c r="B6" s="1345" t="s">
        <v>2</v>
      </c>
      <c r="C6" s="1346"/>
      <c r="D6" s="1347"/>
      <c r="E6" s="5" t="s">
        <v>49</v>
      </c>
      <c r="F6" s="6"/>
      <c r="G6" s="6"/>
      <c r="H6" s="6"/>
      <c r="I6" s="6"/>
      <c r="J6" s="6"/>
      <c r="K6" s="6"/>
      <c r="L6" s="6"/>
      <c r="M6" s="6"/>
      <c r="N6" s="6"/>
      <c r="O6" s="6"/>
      <c r="P6" s="6"/>
    </row>
    <row r="7" spans="2:17" ht="13.15" customHeight="1">
      <c r="B7" s="19"/>
      <c r="C7" s="1348"/>
      <c r="D7" s="1349"/>
      <c r="E7" s="1349"/>
      <c r="F7" s="60"/>
      <c r="G7" s="60"/>
      <c r="H7" s="1350" t="s">
        <v>3</v>
      </c>
      <c r="I7" s="1350"/>
      <c r="J7" s="1351"/>
      <c r="K7" s="1352" t="s">
        <v>4</v>
      </c>
      <c r="L7" s="1352"/>
      <c r="M7" s="1352" t="s">
        <v>5</v>
      </c>
      <c r="N7" s="1352"/>
      <c r="O7" s="1352" t="s">
        <v>6</v>
      </c>
      <c r="P7" s="1352"/>
      <c r="Q7" s="1353" t="s">
        <v>158</v>
      </c>
    </row>
    <row r="8" spans="2:17" ht="49.5">
      <c r="B8" s="8" t="s">
        <v>45</v>
      </c>
      <c r="C8" s="1354" t="s">
        <v>18</v>
      </c>
      <c r="D8" s="1354"/>
      <c r="E8" s="1354"/>
      <c r="F8" s="8" t="s">
        <v>43</v>
      </c>
      <c r="G8" s="7" t="s">
        <v>7</v>
      </c>
      <c r="H8" s="8" t="s">
        <v>8</v>
      </c>
      <c r="I8" s="8" t="s">
        <v>9</v>
      </c>
      <c r="J8" s="8" t="s">
        <v>10</v>
      </c>
      <c r="K8" s="68" t="s">
        <v>167</v>
      </c>
      <c r="L8" s="40" t="s">
        <v>153</v>
      </c>
      <c r="M8" s="40" t="s">
        <v>154</v>
      </c>
      <c r="N8" s="40" t="s">
        <v>133</v>
      </c>
      <c r="O8" s="40" t="s">
        <v>155</v>
      </c>
      <c r="P8" s="40" t="s">
        <v>134</v>
      </c>
      <c r="Q8" s="1353"/>
    </row>
    <row r="9" spans="2:17" ht="13.5">
      <c r="B9" s="59"/>
      <c r="C9" s="1344"/>
      <c r="D9" s="1344"/>
      <c r="E9" s="1344"/>
      <c r="F9" s="59"/>
      <c r="G9" s="59"/>
      <c r="H9" s="59"/>
      <c r="I9" s="59"/>
      <c r="J9" s="9" t="s">
        <v>11</v>
      </c>
      <c r="K9" s="59"/>
      <c r="L9" s="10" t="s">
        <v>152</v>
      </c>
      <c r="M9" s="59"/>
      <c r="N9" s="10" t="s">
        <v>156</v>
      </c>
      <c r="O9" s="59"/>
      <c r="P9" s="10" t="s">
        <v>157</v>
      </c>
      <c r="Q9" s="10" t="s">
        <v>159</v>
      </c>
    </row>
    <row r="10" spans="2:17" ht="12" customHeight="1">
      <c r="B10" s="1321" t="s">
        <v>160</v>
      </c>
      <c r="C10" s="1323" t="s">
        <v>19</v>
      </c>
      <c r="D10" s="1323" t="s">
        <v>20</v>
      </c>
      <c r="E10" s="27" t="s">
        <v>21</v>
      </c>
      <c r="F10" s="11"/>
      <c r="G10" s="11"/>
      <c r="H10" s="12"/>
      <c r="I10" s="13"/>
      <c r="J10" s="13"/>
      <c r="K10" s="13"/>
      <c r="L10" s="13"/>
      <c r="M10" s="13"/>
      <c r="N10" s="13"/>
      <c r="O10" s="13"/>
      <c r="P10" s="13"/>
      <c r="Q10" s="50"/>
    </row>
    <row r="11" spans="2:17" ht="12.75">
      <c r="B11" s="1322"/>
      <c r="C11" s="1323"/>
      <c r="D11" s="1323"/>
      <c r="E11" s="27" t="s">
        <v>22</v>
      </c>
      <c r="F11" s="11"/>
      <c r="G11" s="11"/>
      <c r="H11" s="12"/>
      <c r="I11" s="13"/>
      <c r="J11" s="13"/>
      <c r="K11" s="13"/>
      <c r="L11" s="13"/>
      <c r="M11" s="13"/>
      <c r="N11" s="13"/>
      <c r="O11" s="13"/>
      <c r="P11" s="13"/>
      <c r="Q11" s="50"/>
    </row>
    <row r="12" spans="2:17" ht="12.75">
      <c r="B12" s="1322"/>
      <c r="C12" s="1323"/>
      <c r="D12" s="1323"/>
      <c r="E12" s="27" t="s">
        <v>23</v>
      </c>
      <c r="F12" s="41" t="s">
        <v>12</v>
      </c>
      <c r="G12" s="41" t="s">
        <v>136</v>
      </c>
      <c r="H12" s="46" t="e">
        <f>#REF!</f>
        <v>#REF!</v>
      </c>
      <c r="I12" s="14" t="e">
        <f>#REF!*#REF!/10^3</f>
        <v>#REF!</v>
      </c>
      <c r="J12" s="46" t="e">
        <f>H12*I12</f>
        <v>#REF!</v>
      </c>
      <c r="K12" s="15">
        <f>'FE GL 2006 - 1A3b'!D15</f>
        <v>56100</v>
      </c>
      <c r="L12" s="46" t="e">
        <f>J12*K12/10^6</f>
        <v>#REF!</v>
      </c>
      <c r="M12" s="46">
        <f>'FE GL 2006 - 1A3b'!L14</f>
        <v>92</v>
      </c>
      <c r="N12" s="45" t="e">
        <f>J12*M12/10^3</f>
        <v>#REF!</v>
      </c>
      <c r="O12" s="15">
        <f>'FE GL 2006 - 1A3b'!O14</f>
        <v>3</v>
      </c>
      <c r="P12" s="45" t="e">
        <f>J12*O12/10^3</f>
        <v>#REF!</v>
      </c>
      <c r="Q12" s="56" t="e">
        <f>L12+(N12*21/1000)+(P12*310/1000)</f>
        <v>#REF!</v>
      </c>
    </row>
    <row r="13" spans="2:17" ht="12.75">
      <c r="B13" s="1322"/>
      <c r="C13" s="1323"/>
      <c r="D13" s="1323" t="s">
        <v>24</v>
      </c>
      <c r="E13" s="43" t="s">
        <v>99</v>
      </c>
      <c r="F13" s="44" t="s">
        <v>137</v>
      </c>
      <c r="G13" s="41" t="s">
        <v>136</v>
      </c>
      <c r="H13" s="46" t="e">
        <f>#REF!</f>
        <v>#REF!</v>
      </c>
      <c r="I13" s="14" t="e">
        <f>#REF!*#REF!/10^3</f>
        <v>#REF!</v>
      </c>
      <c r="J13" s="46" t="e">
        <f>H13*I13</f>
        <v>#REF!</v>
      </c>
      <c r="K13" s="15">
        <f>('FE GL 2006 - 1A3b'!$D$9-('FE GL 2006 - 1A3b'!$D$9*'Caracteristicas comb'!$J$50))</f>
        <v>63894.6</v>
      </c>
      <c r="L13" s="46" t="e">
        <f aca="true" t="shared" si="0" ref="L13:L25">J13*K13/10^6</f>
        <v>#REF!</v>
      </c>
      <c r="M13" s="46">
        <f>'FE GL 2006 - 1A3b'!$L$12-('FE GL 2006 - 1A3b'!$L$12*'Caracteristicas comb'!$J$50)</f>
        <v>3.5035999999999996</v>
      </c>
      <c r="N13" s="45" t="e">
        <f>J13*M13/10^3</f>
        <v>#REF!</v>
      </c>
      <c r="O13" s="15">
        <f>'FE GL 2006 - 1A3b'!$O$12-('FE GL 2006 - 1A3b'!$O$12*'Caracteristicas comb'!$J$50)</f>
        <v>5.2554</v>
      </c>
      <c r="P13" s="45" t="e">
        <f>J13*O13/10^3</f>
        <v>#REF!</v>
      </c>
      <c r="Q13" s="56" t="e">
        <f>L13+(N13*21/1000)+(P13*310/1000)</f>
        <v>#REF!</v>
      </c>
    </row>
    <row r="14" spans="2:17" ht="12.75">
      <c r="B14" s="1322"/>
      <c r="C14" s="1323"/>
      <c r="D14" s="1323"/>
      <c r="E14" s="43" t="s">
        <v>100</v>
      </c>
      <c r="F14" s="44" t="s">
        <v>138</v>
      </c>
      <c r="G14" s="41" t="s">
        <v>136</v>
      </c>
      <c r="H14" s="46" t="e">
        <f>#REF!</f>
        <v>#REF!</v>
      </c>
      <c r="I14" s="14" t="e">
        <f>#REF!*#REF!/10^3</f>
        <v>#REF!</v>
      </c>
      <c r="J14" s="46" t="e">
        <f>H14*I14</f>
        <v>#REF!</v>
      </c>
      <c r="K14" s="15">
        <f>('FE GL 2006 - 1A3b'!$D$9-('FE GL 2006 - 1A3b'!$D$9*'Caracteristicas comb'!$J$50))</f>
        <v>63894.6</v>
      </c>
      <c r="L14" s="46" t="e">
        <f t="shared" si="0"/>
        <v>#REF!</v>
      </c>
      <c r="M14" s="46">
        <f>'FE GL 2006 - 1A3b'!$L$12-('FE GL 2006 - 1A3b'!$L$12*'Caracteristicas comb'!$J$50)</f>
        <v>3.5035999999999996</v>
      </c>
      <c r="N14" s="45" t="e">
        <f>J14*M14/10^3</f>
        <v>#REF!</v>
      </c>
      <c r="O14" s="15">
        <f>'FE GL 2006 - 1A3b'!$O$12-('FE GL 2006 - 1A3b'!$O$12*'Caracteristicas comb'!$J$50)</f>
        <v>5.2554</v>
      </c>
      <c r="P14" s="45" t="e">
        <f>J14*O14/10^3</f>
        <v>#REF!</v>
      </c>
      <c r="Q14" s="56" t="e">
        <f>L14+(N14*21/1000)+(P14*310/1000)</f>
        <v>#REF!</v>
      </c>
    </row>
    <row r="15" spans="2:17" ht="12.75">
      <c r="B15" s="1322"/>
      <c r="C15" s="1323"/>
      <c r="D15" s="1323"/>
      <c r="E15" s="43" t="s">
        <v>101</v>
      </c>
      <c r="F15" s="44" t="s">
        <v>139</v>
      </c>
      <c r="G15" s="41" t="s">
        <v>136</v>
      </c>
      <c r="H15" s="46" t="e">
        <f>#REF!</f>
        <v>#REF!</v>
      </c>
      <c r="I15" s="14" t="e">
        <f>#REF!*#REF!/10^3</f>
        <v>#REF!</v>
      </c>
      <c r="J15" s="46" t="e">
        <f>H15*I15</f>
        <v>#REF!</v>
      </c>
      <c r="K15" s="15">
        <f>('FE GL 2006 - 1A3b'!$D$9-('FE GL 2006 - 1A3b'!$D$9*'Caracteristicas comb'!$J$50))</f>
        <v>63894.6</v>
      </c>
      <c r="L15" s="46" t="e">
        <f t="shared" si="0"/>
        <v>#REF!</v>
      </c>
      <c r="M15" s="46">
        <f>'FE GL 2006 - 1A3b'!$L$12-('FE GL 2006 - 1A3b'!$L$12*'Caracteristicas comb'!$J$50)</f>
        <v>3.5035999999999996</v>
      </c>
      <c r="N15" s="45" t="e">
        <f>J15*M15/10^3</f>
        <v>#REF!</v>
      </c>
      <c r="O15" s="15">
        <f>'FE GL 2006 - 1A3b'!$O$12-('FE GL 2006 - 1A3b'!$O$12*'Caracteristicas comb'!$J$50)</f>
        <v>5.2554</v>
      </c>
      <c r="P15" s="45" t="e">
        <f>J15*O15/10^3</f>
        <v>#REF!</v>
      </c>
      <c r="Q15" s="56" t="e">
        <f>L15+(N15*21/1000)+(P15*310/1000)</f>
        <v>#REF!</v>
      </c>
    </row>
    <row r="16" spans="2:17" ht="12.75">
      <c r="B16" s="1322"/>
      <c r="C16" s="1323"/>
      <c r="D16" s="1323"/>
      <c r="E16" s="43" t="s">
        <v>103</v>
      </c>
      <c r="F16" s="44" t="s">
        <v>140</v>
      </c>
      <c r="G16" s="41" t="s">
        <v>136</v>
      </c>
      <c r="H16" s="46" t="e">
        <f>#REF!</f>
        <v>#REF!</v>
      </c>
      <c r="I16" s="14" t="e">
        <f>#REF!*#REF!/10^3</f>
        <v>#REF!</v>
      </c>
      <c r="J16" s="46" t="e">
        <f>H16*I16</f>
        <v>#REF!</v>
      </c>
      <c r="K16" s="15">
        <f>('FE GL 2006 - 1A3b'!$D$9-('FE GL 2006 - 1A3b'!$D$9*'Caracteristicas comb'!$J$50))</f>
        <v>63894.6</v>
      </c>
      <c r="L16" s="46" t="e">
        <f t="shared" si="0"/>
        <v>#REF!</v>
      </c>
      <c r="M16" s="46">
        <f>'FE GL 2006 - 1A3b'!$L$12-('FE GL 2006 - 1A3b'!$L$12*'Caracteristicas comb'!$J$50)</f>
        <v>3.5035999999999996</v>
      </c>
      <c r="N16" s="45" t="e">
        <f>J16*M16/10^3</f>
        <v>#REF!</v>
      </c>
      <c r="O16" s="15">
        <f>'FE GL 2006 - 1A3b'!$O$12-('FE GL 2006 - 1A3b'!$O$12*'Caracteristicas comb'!$J$50)</f>
        <v>5.2554</v>
      </c>
      <c r="P16" s="45" t="e">
        <f>J16*O16/10^3</f>
        <v>#REF!</v>
      </c>
      <c r="Q16" s="56" t="e">
        <f>L16+(N16*21/1000)+(P16*310/1000)</f>
        <v>#REF!</v>
      </c>
    </row>
    <row r="17" spans="2:17" ht="12.75" hidden="1">
      <c r="B17" s="1322"/>
      <c r="C17" s="1323"/>
      <c r="D17" s="1323"/>
      <c r="E17" s="27" t="s">
        <v>26</v>
      </c>
      <c r="F17" s="11"/>
      <c r="G17" s="17"/>
      <c r="H17" s="12"/>
      <c r="I17" s="14"/>
      <c r="J17" s="15"/>
      <c r="K17" s="15"/>
      <c r="L17" s="46">
        <f t="shared" si="0"/>
        <v>0</v>
      </c>
      <c r="M17" s="15"/>
      <c r="N17" s="14"/>
      <c r="O17" s="15"/>
      <c r="P17" s="14"/>
      <c r="Q17" s="50"/>
    </row>
    <row r="18" spans="2:17" ht="12.75" hidden="1">
      <c r="B18" s="1322"/>
      <c r="C18" s="1323"/>
      <c r="D18" s="1323"/>
      <c r="E18" s="27" t="s">
        <v>27</v>
      </c>
      <c r="F18" s="11"/>
      <c r="G18" s="17"/>
      <c r="H18" s="12"/>
      <c r="I18" s="14"/>
      <c r="J18" s="15"/>
      <c r="K18" s="15"/>
      <c r="L18" s="46">
        <f t="shared" si="0"/>
        <v>0</v>
      </c>
      <c r="M18" s="15"/>
      <c r="N18" s="14"/>
      <c r="O18" s="15"/>
      <c r="P18" s="14"/>
      <c r="Q18" s="50"/>
    </row>
    <row r="19" spans="2:17" ht="12.75" hidden="1">
      <c r="B19" s="1322"/>
      <c r="C19" s="1323"/>
      <c r="D19" s="1323"/>
      <c r="E19" s="27" t="s">
        <v>28</v>
      </c>
      <c r="F19" s="11"/>
      <c r="G19" s="16"/>
      <c r="H19" s="12"/>
      <c r="I19" s="14"/>
      <c r="J19" s="15"/>
      <c r="K19" s="15"/>
      <c r="L19" s="46">
        <f t="shared" si="0"/>
        <v>0</v>
      </c>
      <c r="M19" s="15"/>
      <c r="N19" s="14"/>
      <c r="O19" s="15"/>
      <c r="P19" s="14"/>
      <c r="Q19" s="50"/>
    </row>
    <row r="20" spans="2:17" ht="12.75" hidden="1">
      <c r="B20" s="1322"/>
      <c r="C20" s="1323"/>
      <c r="D20" s="1323"/>
      <c r="E20" s="27" t="s">
        <v>29</v>
      </c>
      <c r="F20" s="11"/>
      <c r="G20" s="16"/>
      <c r="H20" s="12"/>
      <c r="I20" s="14"/>
      <c r="J20" s="15"/>
      <c r="K20" s="15"/>
      <c r="L20" s="46">
        <f t="shared" si="0"/>
        <v>0</v>
      </c>
      <c r="M20" s="15"/>
      <c r="N20" s="14"/>
      <c r="O20" s="15"/>
      <c r="P20" s="14"/>
      <c r="Q20" s="50"/>
    </row>
    <row r="21" spans="2:17" ht="12.75">
      <c r="B21" s="1322"/>
      <c r="C21" s="1323"/>
      <c r="D21" s="1323"/>
      <c r="E21" s="43" t="s">
        <v>141</v>
      </c>
      <c r="F21" s="44" t="s">
        <v>57</v>
      </c>
      <c r="G21" s="41" t="s">
        <v>136</v>
      </c>
      <c r="H21" s="12" t="e">
        <f>#REF!</f>
        <v>#REF!</v>
      </c>
      <c r="I21" s="14" t="e">
        <f>#REF!*#REF!/10^3</f>
        <v>#REF!</v>
      </c>
      <c r="J21" s="46" t="e">
        <f>H21*I21</f>
        <v>#REF!</v>
      </c>
      <c r="K21" s="15">
        <f>'FE GL 2006 - 1A3b'!D11</f>
        <v>63100</v>
      </c>
      <c r="L21" s="46" t="e">
        <f t="shared" si="0"/>
        <v>#REF!</v>
      </c>
      <c r="M21" s="46">
        <f>'FE GL 2006 - 1A3b'!L15</f>
        <v>62</v>
      </c>
      <c r="N21" s="45" t="e">
        <f>J21*M21/10^3</f>
        <v>#REF!</v>
      </c>
      <c r="O21" s="15">
        <f>'FE GL 2006 - 1A3b'!O15</f>
        <v>0.2</v>
      </c>
      <c r="P21" s="45" t="e">
        <f>J21*O21/10^3</f>
        <v>#REF!</v>
      </c>
      <c r="Q21" s="56" t="e">
        <f>L21+(N21*21/1000)+(P21*310/1000)</f>
        <v>#REF!</v>
      </c>
    </row>
    <row r="22" spans="2:17" ht="12.75" hidden="1">
      <c r="B22" s="1322"/>
      <c r="C22" s="1323"/>
      <c r="D22" s="1323"/>
      <c r="E22" s="27" t="s">
        <v>30</v>
      </c>
      <c r="F22" s="11"/>
      <c r="G22" s="16"/>
      <c r="H22" s="12"/>
      <c r="I22" s="14"/>
      <c r="J22" s="15"/>
      <c r="K22" s="15"/>
      <c r="L22" s="46">
        <f t="shared" si="0"/>
        <v>0</v>
      </c>
      <c r="M22" s="15"/>
      <c r="N22" s="14"/>
      <c r="O22" s="15"/>
      <c r="P22" s="14"/>
      <c r="Q22" s="50"/>
    </row>
    <row r="23" spans="2:17" ht="12.75" hidden="1">
      <c r="B23" s="1322"/>
      <c r="C23" s="1323"/>
      <c r="D23" s="1323"/>
      <c r="E23" s="27" t="s">
        <v>13</v>
      </c>
      <c r="F23" s="11"/>
      <c r="G23" s="16"/>
      <c r="H23" s="12"/>
      <c r="I23" s="14"/>
      <c r="J23" s="15"/>
      <c r="K23" s="15"/>
      <c r="L23" s="46">
        <f t="shared" si="0"/>
        <v>0</v>
      </c>
      <c r="M23" s="15"/>
      <c r="N23" s="14"/>
      <c r="O23" s="15"/>
      <c r="P23" s="14"/>
      <c r="Q23" s="50"/>
    </row>
    <row r="24" spans="2:17" ht="12.75" hidden="1">
      <c r="B24" s="1322"/>
      <c r="C24" s="1323"/>
      <c r="D24" s="1323"/>
      <c r="E24" s="27" t="s">
        <v>31</v>
      </c>
      <c r="F24" s="11"/>
      <c r="G24" s="16"/>
      <c r="H24" s="12"/>
      <c r="I24" s="14"/>
      <c r="J24" s="15"/>
      <c r="K24" s="15"/>
      <c r="L24" s="46">
        <f t="shared" si="0"/>
        <v>0</v>
      </c>
      <c r="M24" s="15"/>
      <c r="N24" s="14"/>
      <c r="O24" s="15"/>
      <c r="P24" s="14"/>
      <c r="Q24" s="50"/>
    </row>
    <row r="25" spans="2:17" ht="12.75">
      <c r="B25" s="1322"/>
      <c r="C25" s="1323"/>
      <c r="D25" s="1323"/>
      <c r="E25" s="43" t="s">
        <v>132</v>
      </c>
      <c r="F25" s="44" t="s">
        <v>142</v>
      </c>
      <c r="G25" s="41" t="s">
        <v>136</v>
      </c>
      <c r="H25" s="12" t="e">
        <f>#REF!</f>
        <v>#REF!</v>
      </c>
      <c r="I25" s="14" t="e">
        <f>#REF!*#REF!/10^3</f>
        <v>#REF!</v>
      </c>
      <c r="J25" s="46" t="e">
        <f>H25*I25</f>
        <v>#REF!</v>
      </c>
      <c r="K25" s="15">
        <f>('FE GL 2006 - 1A3b'!D10-('FE GL 2006 - 1A3b'!D10*'Caracteristicas comb'!J53))</f>
        <v>70395</v>
      </c>
      <c r="L25" s="46" t="e">
        <f t="shared" si="0"/>
        <v>#REF!</v>
      </c>
      <c r="M25" s="46">
        <f>'FE GL 2006 - 1A3b'!$L$13-('FE GL 2006 - 1A3b'!$L$13*'Caracteristicas comb'!$J$53)</f>
        <v>3.705</v>
      </c>
      <c r="N25" s="45" t="e">
        <f>J25*M25/10^3</f>
        <v>#REF!</v>
      </c>
      <c r="O25" s="15">
        <f>'FE GL 2006 - 1A3b'!O13-('FE GL 2006 - 1A3b'!O13*'Caracteristicas comb'!J53)</f>
        <v>3.705</v>
      </c>
      <c r="P25" s="45" t="e">
        <f>J25*O25/10^3</f>
        <v>#REF!</v>
      </c>
      <c r="Q25" s="56" t="e">
        <f>L25+(N25*21/1000)+(P25*310/1000)</f>
        <v>#REF!</v>
      </c>
    </row>
    <row r="26" spans="2:17" ht="12.75">
      <c r="B26" s="1322"/>
      <c r="C26" s="1324" t="s">
        <v>32</v>
      </c>
      <c r="D26" s="1324"/>
      <c r="E26" s="1324"/>
      <c r="F26" s="11"/>
      <c r="G26" s="16"/>
      <c r="H26" s="12"/>
      <c r="I26" s="14"/>
      <c r="J26" s="15"/>
      <c r="K26" s="15"/>
      <c r="L26" s="14"/>
      <c r="M26" s="15"/>
      <c r="N26" s="14"/>
      <c r="O26" s="15"/>
      <c r="P26" s="14"/>
      <c r="Q26" s="50"/>
    </row>
    <row r="27" spans="2:17" ht="12.75" hidden="1">
      <c r="B27" s="1322"/>
      <c r="C27" s="1325" t="s">
        <v>33</v>
      </c>
      <c r="D27" s="1323" t="s">
        <v>20</v>
      </c>
      <c r="E27" s="27" t="s">
        <v>34</v>
      </c>
      <c r="F27" s="11"/>
      <c r="G27" s="16"/>
      <c r="H27" s="14"/>
      <c r="I27" s="14"/>
      <c r="J27" s="15"/>
      <c r="K27" s="15"/>
      <c r="L27" s="14"/>
      <c r="M27" s="15"/>
      <c r="N27" s="14"/>
      <c r="O27" s="15"/>
      <c r="P27" s="14"/>
      <c r="Q27" s="50"/>
    </row>
    <row r="28" spans="2:17" ht="12.75" hidden="1">
      <c r="B28" s="1322"/>
      <c r="C28" s="1325"/>
      <c r="D28" s="1323"/>
      <c r="E28" s="27" t="s">
        <v>35</v>
      </c>
      <c r="F28" s="11"/>
      <c r="G28" s="16"/>
      <c r="H28" s="12"/>
      <c r="I28" s="14"/>
      <c r="J28" s="15"/>
      <c r="K28" s="15"/>
      <c r="L28" s="14"/>
      <c r="M28" s="15"/>
      <c r="N28" s="14"/>
      <c r="O28" s="15"/>
      <c r="P28" s="14"/>
      <c r="Q28" s="50"/>
    </row>
    <row r="29" spans="2:17" ht="12.75" hidden="1">
      <c r="B29" s="1322"/>
      <c r="C29" s="1325"/>
      <c r="D29" s="1323" t="s">
        <v>24</v>
      </c>
      <c r="E29" s="27" t="s">
        <v>36</v>
      </c>
      <c r="F29" s="11"/>
      <c r="G29" s="16"/>
      <c r="H29" s="12"/>
      <c r="I29" s="14"/>
      <c r="J29" s="15"/>
      <c r="K29" s="15"/>
      <c r="L29" s="14"/>
      <c r="M29" s="15"/>
      <c r="N29" s="14"/>
      <c r="O29" s="15"/>
      <c r="P29" s="14"/>
      <c r="Q29" s="50"/>
    </row>
    <row r="30" spans="2:17" ht="12.75" hidden="1">
      <c r="B30" s="1322"/>
      <c r="C30" s="1325"/>
      <c r="D30" s="1323"/>
      <c r="E30" s="27" t="s">
        <v>37</v>
      </c>
      <c r="F30" s="11"/>
      <c r="G30" s="16"/>
      <c r="H30" s="12"/>
      <c r="I30" s="14"/>
      <c r="J30" s="15"/>
      <c r="K30" s="15"/>
      <c r="L30" s="14"/>
      <c r="M30" s="15"/>
      <c r="N30" s="14"/>
      <c r="O30" s="15"/>
      <c r="P30" s="14"/>
      <c r="Q30" s="50"/>
    </row>
    <row r="31" spans="2:17" ht="12.75" hidden="1">
      <c r="B31" s="1322"/>
      <c r="C31" s="1324" t="s">
        <v>38</v>
      </c>
      <c r="D31" s="1324"/>
      <c r="E31" s="1324"/>
      <c r="F31" s="11"/>
      <c r="G31" s="16"/>
      <c r="H31" s="12"/>
      <c r="I31" s="14"/>
      <c r="J31" s="15"/>
      <c r="K31" s="15"/>
      <c r="L31" s="14"/>
      <c r="M31" s="15"/>
      <c r="N31" s="14"/>
      <c r="O31" s="15"/>
      <c r="P31" s="14"/>
      <c r="Q31" s="50"/>
    </row>
    <row r="32" spans="2:17" ht="12.75" hidden="1">
      <c r="B32" s="1322"/>
      <c r="C32" s="1326" t="s">
        <v>39</v>
      </c>
      <c r="D32" s="1326"/>
      <c r="E32" s="27" t="s">
        <v>40</v>
      </c>
      <c r="F32" s="11"/>
      <c r="G32" s="16"/>
      <c r="H32" s="12"/>
      <c r="I32" s="14"/>
      <c r="J32" s="15"/>
      <c r="K32" s="15"/>
      <c r="L32" s="14"/>
      <c r="M32" s="46"/>
      <c r="N32" s="14"/>
      <c r="O32" s="15"/>
      <c r="P32" s="14"/>
      <c r="Q32" s="50"/>
    </row>
    <row r="33" spans="2:17" ht="12.75" hidden="1">
      <c r="B33" s="1322"/>
      <c r="C33" s="47" t="s">
        <v>41</v>
      </c>
      <c r="D33" s="47"/>
      <c r="E33" s="43"/>
      <c r="F33" s="11"/>
      <c r="G33" s="11"/>
      <c r="H33" s="11"/>
      <c r="I33" s="11"/>
      <c r="J33" s="11"/>
      <c r="K33" s="11"/>
      <c r="L33" s="11"/>
      <c r="M33" s="11"/>
      <c r="N33" s="11"/>
      <c r="O33" s="11"/>
      <c r="P33" s="11"/>
      <c r="Q33" s="50"/>
    </row>
    <row r="34" spans="2:17" ht="12.75">
      <c r="B34" s="1322"/>
      <c r="C34" s="1319" t="s">
        <v>42</v>
      </c>
      <c r="D34" s="1319"/>
      <c r="E34" s="1319"/>
      <c r="F34" s="51"/>
      <c r="G34" s="52"/>
      <c r="H34" s="55" t="e">
        <f>SUM(H10:H33)</f>
        <v>#REF!</v>
      </c>
      <c r="I34" s="53"/>
      <c r="J34" s="55" t="e">
        <f>SUM(J10:J33)</f>
        <v>#REF!</v>
      </c>
      <c r="K34" s="54"/>
      <c r="L34" s="55" t="e">
        <f>SUM(L10:L33)</f>
        <v>#REF!</v>
      </c>
      <c r="M34" s="54"/>
      <c r="N34" s="55" t="e">
        <f>SUM(N10:N33)</f>
        <v>#REF!</v>
      </c>
      <c r="O34" s="54"/>
      <c r="P34" s="55" t="e">
        <f>SUM(P10:P33)</f>
        <v>#REF!</v>
      </c>
      <c r="Q34" s="58" t="e">
        <f>SUM(Q10:Q33)</f>
        <v>#REF!</v>
      </c>
    </row>
    <row r="35" spans="2:18" ht="12" customHeight="1">
      <c r="B35" s="1321" t="s">
        <v>161</v>
      </c>
      <c r="C35" s="1323" t="s">
        <v>19</v>
      </c>
      <c r="D35" s="1323" t="s">
        <v>20</v>
      </c>
      <c r="E35" s="27" t="s">
        <v>21</v>
      </c>
      <c r="F35" s="11"/>
      <c r="G35" s="11"/>
      <c r="H35" s="12"/>
      <c r="I35" s="13"/>
      <c r="J35" s="13"/>
      <c r="K35" s="13"/>
      <c r="L35" s="13"/>
      <c r="M35" s="13"/>
      <c r="N35" s="13"/>
      <c r="O35" s="13"/>
      <c r="P35" s="13"/>
      <c r="Q35" s="50"/>
      <c r="R35" s="57"/>
    </row>
    <row r="36" spans="2:17" ht="12.75">
      <c r="B36" s="1322"/>
      <c r="C36" s="1323"/>
      <c r="D36" s="1323"/>
      <c r="E36" s="27" t="s">
        <v>22</v>
      </c>
      <c r="F36" s="11"/>
      <c r="G36" s="11"/>
      <c r="H36" s="12"/>
      <c r="I36" s="13"/>
      <c r="J36" s="13"/>
      <c r="K36" s="13"/>
      <c r="L36" s="13"/>
      <c r="M36" s="13"/>
      <c r="N36" s="13"/>
      <c r="O36" s="13"/>
      <c r="P36" s="13"/>
      <c r="Q36" s="50"/>
    </row>
    <row r="37" spans="2:17" ht="12.75">
      <c r="B37" s="1322"/>
      <c r="C37" s="1323"/>
      <c r="D37" s="1323"/>
      <c r="E37" s="27" t="s">
        <v>23</v>
      </c>
      <c r="F37" s="17"/>
      <c r="G37" s="17"/>
      <c r="H37" s="12"/>
      <c r="I37" s="14"/>
      <c r="J37" s="15"/>
      <c r="K37" s="15"/>
      <c r="L37" s="14"/>
      <c r="M37" s="15"/>
      <c r="N37" s="14"/>
      <c r="O37" s="15"/>
      <c r="P37" s="14"/>
      <c r="Q37" s="50"/>
    </row>
    <row r="38" spans="2:17" ht="12.75">
      <c r="B38" s="1322"/>
      <c r="C38" s="1323"/>
      <c r="D38" s="1323" t="s">
        <v>24</v>
      </c>
      <c r="E38" s="27" t="str">
        <f>E13</f>
        <v>Gasohol 84</v>
      </c>
      <c r="F38" s="44" t="s">
        <v>137</v>
      </c>
      <c r="G38" s="41" t="s">
        <v>136</v>
      </c>
      <c r="H38" s="12" t="e">
        <f>#REF!</f>
        <v>#REF!</v>
      </c>
      <c r="I38" s="14" t="e">
        <f>I13</f>
        <v>#REF!</v>
      </c>
      <c r="J38" s="46" t="e">
        <f>H38*I38</f>
        <v>#REF!</v>
      </c>
      <c r="K38" s="15">
        <f>K13</f>
        <v>63894.6</v>
      </c>
      <c r="L38" s="46" t="e">
        <f>J38*K38/10^6</f>
        <v>#REF!</v>
      </c>
      <c r="M38" s="15">
        <f>M13</f>
        <v>3.5035999999999996</v>
      </c>
      <c r="N38" s="45" t="e">
        <f>J38*M38/10^3</f>
        <v>#REF!</v>
      </c>
      <c r="O38" s="15">
        <f>O13</f>
        <v>5.2554</v>
      </c>
      <c r="P38" s="45" t="e">
        <f>J38*O38/10^3</f>
        <v>#REF!</v>
      </c>
      <c r="Q38" s="56" t="e">
        <f>L38+(N38*21/1000)+(P38*310/1000)</f>
        <v>#REF!</v>
      </c>
    </row>
    <row r="39" spans="2:17" ht="12.75">
      <c r="B39" s="1322"/>
      <c r="C39" s="1323"/>
      <c r="D39" s="1323"/>
      <c r="E39" s="27" t="str">
        <f aca="true" t="shared" si="1" ref="E39:E46">E14</f>
        <v>Gasohol 90</v>
      </c>
      <c r="F39" s="11"/>
      <c r="G39" s="11"/>
      <c r="H39" s="12"/>
      <c r="I39" s="14"/>
      <c r="J39" s="15"/>
      <c r="K39" s="15"/>
      <c r="L39" s="14"/>
      <c r="M39" s="15"/>
      <c r="N39" s="14"/>
      <c r="O39" s="15"/>
      <c r="P39" s="14"/>
      <c r="Q39" s="50"/>
    </row>
    <row r="40" spans="2:17" ht="12.75">
      <c r="B40" s="1322"/>
      <c r="C40" s="1323"/>
      <c r="D40" s="1323"/>
      <c r="E40" s="27" t="str">
        <f t="shared" si="1"/>
        <v>Gasohol 95</v>
      </c>
      <c r="F40" s="11"/>
      <c r="G40" s="17"/>
      <c r="H40" s="12"/>
      <c r="I40" s="14"/>
      <c r="J40" s="15"/>
      <c r="K40" s="15"/>
      <c r="L40" s="14"/>
      <c r="M40" s="15"/>
      <c r="N40" s="14"/>
      <c r="O40" s="15"/>
      <c r="P40" s="14"/>
      <c r="Q40" s="50"/>
    </row>
    <row r="41" spans="2:17" ht="12.75">
      <c r="B41" s="1322"/>
      <c r="C41" s="1323"/>
      <c r="D41" s="1323"/>
      <c r="E41" s="27" t="str">
        <f t="shared" si="1"/>
        <v>Gasohol 97</v>
      </c>
      <c r="F41" s="11"/>
      <c r="G41" s="16"/>
      <c r="H41" s="12"/>
      <c r="I41" s="14"/>
      <c r="J41" s="15"/>
      <c r="K41" s="15"/>
      <c r="L41" s="14"/>
      <c r="M41" s="15"/>
      <c r="N41" s="14"/>
      <c r="O41" s="15"/>
      <c r="P41" s="14"/>
      <c r="Q41" s="50"/>
    </row>
    <row r="42" spans="2:17" ht="12.75" hidden="1">
      <c r="B42" s="1322"/>
      <c r="C42" s="1323"/>
      <c r="D42" s="1323"/>
      <c r="E42" s="27" t="str">
        <f t="shared" si="1"/>
        <v>Esquisto bituminoso</v>
      </c>
      <c r="F42" s="11"/>
      <c r="G42" s="16"/>
      <c r="H42" s="12"/>
      <c r="I42" s="14"/>
      <c r="J42" s="15"/>
      <c r="K42" s="15"/>
      <c r="L42" s="14"/>
      <c r="M42" s="15"/>
      <c r="N42" s="14"/>
      <c r="O42" s="15"/>
      <c r="P42" s="14"/>
      <c r="Q42" s="50"/>
    </row>
    <row r="43" spans="2:17" ht="12.75" hidden="1">
      <c r="B43" s="1322"/>
      <c r="C43" s="1323"/>
      <c r="D43" s="1323"/>
      <c r="E43" s="27" t="str">
        <f t="shared" si="1"/>
        <v>Gas</v>
      </c>
      <c r="F43" s="11"/>
      <c r="G43" s="16"/>
      <c r="H43" s="12"/>
      <c r="I43" s="14"/>
      <c r="J43" s="15"/>
      <c r="K43" s="15"/>
      <c r="L43" s="14"/>
      <c r="M43" s="15"/>
      <c r="N43" s="14"/>
      <c r="O43" s="15"/>
      <c r="P43" s="14"/>
      <c r="Q43" s="50"/>
    </row>
    <row r="44" spans="2:17" ht="12.75" hidden="1">
      <c r="B44" s="1322"/>
      <c r="C44" s="1323"/>
      <c r="D44" s="1323"/>
      <c r="E44" s="27" t="str">
        <f t="shared" si="1"/>
        <v>Diesel Oil</v>
      </c>
      <c r="F44" s="11"/>
      <c r="G44" s="16"/>
      <c r="H44" s="12"/>
      <c r="I44" s="14"/>
      <c r="J44" s="15"/>
      <c r="K44" s="15"/>
      <c r="L44" s="14"/>
      <c r="M44" s="15"/>
      <c r="N44" s="14"/>
      <c r="O44" s="15"/>
      <c r="P44" s="14"/>
      <c r="Q44" s="50"/>
    </row>
    <row r="45" spans="2:17" ht="12.75" hidden="1">
      <c r="B45" s="1322"/>
      <c r="C45" s="1323"/>
      <c r="D45" s="1323"/>
      <c r="E45" s="27" t="str">
        <f t="shared" si="1"/>
        <v>Fuelóleo residual</v>
      </c>
      <c r="F45" s="11"/>
      <c r="G45" s="16"/>
      <c r="H45" s="12"/>
      <c r="I45" s="14"/>
      <c r="J45" s="15"/>
      <c r="K45" s="15"/>
      <c r="L45" s="14"/>
      <c r="M45" s="15"/>
      <c r="N45" s="14"/>
      <c r="O45" s="15"/>
      <c r="P45" s="14"/>
      <c r="Q45" s="50"/>
    </row>
    <row r="46" spans="2:17" ht="12.75">
      <c r="B46" s="1322"/>
      <c r="C46" s="1323"/>
      <c r="D46" s="1323"/>
      <c r="E46" s="27" t="str">
        <f t="shared" si="1"/>
        <v>Gas Licuado de Petroleo</v>
      </c>
      <c r="F46" s="11"/>
      <c r="G46" s="16"/>
      <c r="H46" s="12"/>
      <c r="I46" s="14"/>
      <c r="J46" s="15"/>
      <c r="K46" s="15"/>
      <c r="L46" s="14"/>
      <c r="M46" s="15"/>
      <c r="N46" s="14"/>
      <c r="O46" s="15"/>
      <c r="P46" s="14"/>
      <c r="Q46" s="50"/>
    </row>
    <row r="47" spans="2:17" ht="12.75">
      <c r="B47" s="1322"/>
      <c r="C47" s="1323"/>
      <c r="D47" s="1323"/>
      <c r="E47" s="43" t="s">
        <v>132</v>
      </c>
      <c r="F47" s="44" t="s">
        <v>142</v>
      </c>
      <c r="G47" s="41" t="s">
        <v>136</v>
      </c>
      <c r="H47" s="12" t="e">
        <f>#REF!</f>
        <v>#REF!</v>
      </c>
      <c r="I47" s="14" t="e">
        <f>I25</f>
        <v>#REF!</v>
      </c>
      <c r="J47" s="46" t="e">
        <f>H47*I47</f>
        <v>#REF!</v>
      </c>
      <c r="K47" s="15">
        <f>K25</f>
        <v>70395</v>
      </c>
      <c r="L47" s="46" t="e">
        <f>J47*K47/10^6</f>
        <v>#REF!</v>
      </c>
      <c r="M47" s="15">
        <f>M25</f>
        <v>3.705</v>
      </c>
      <c r="N47" s="45" t="e">
        <f>J47*M47/10^3</f>
        <v>#REF!</v>
      </c>
      <c r="O47" s="15">
        <f>O25</f>
        <v>3.705</v>
      </c>
      <c r="P47" s="45" t="e">
        <f>J47*O47/10^3</f>
        <v>#REF!</v>
      </c>
      <c r="Q47" s="56" t="e">
        <f>L47+(N47*21/1000)+(P47*310/1000)</f>
        <v>#REF!</v>
      </c>
    </row>
    <row r="48" spans="2:17" ht="12.75">
      <c r="B48" s="1322"/>
      <c r="C48" s="1324" t="s">
        <v>32</v>
      </c>
      <c r="D48" s="1324"/>
      <c r="E48" s="1324"/>
      <c r="F48" s="11"/>
      <c r="G48" s="16"/>
      <c r="H48" s="12"/>
      <c r="I48" s="14"/>
      <c r="J48" s="15"/>
      <c r="K48" s="15"/>
      <c r="L48" s="14"/>
      <c r="M48" s="15"/>
      <c r="N48" s="14"/>
      <c r="O48" s="15"/>
      <c r="P48" s="14"/>
      <c r="Q48" s="50"/>
    </row>
    <row r="49" spans="2:17" ht="12.75" hidden="1">
      <c r="B49" s="1322"/>
      <c r="C49" s="1325" t="s">
        <v>33</v>
      </c>
      <c r="D49" s="1323" t="s">
        <v>20</v>
      </c>
      <c r="E49" s="27" t="s">
        <v>34</v>
      </c>
      <c r="F49" s="11"/>
      <c r="G49" s="16"/>
      <c r="H49" s="12"/>
      <c r="I49" s="14"/>
      <c r="J49" s="15"/>
      <c r="K49" s="15"/>
      <c r="L49" s="14"/>
      <c r="M49" s="15"/>
      <c r="N49" s="14"/>
      <c r="O49" s="15"/>
      <c r="P49" s="14"/>
      <c r="Q49" s="50"/>
    </row>
    <row r="50" spans="2:17" ht="12.75" hidden="1">
      <c r="B50" s="1322"/>
      <c r="C50" s="1325"/>
      <c r="D50" s="1323"/>
      <c r="E50" s="27" t="s">
        <v>35</v>
      </c>
      <c r="F50" s="11"/>
      <c r="G50" s="16"/>
      <c r="H50" s="12"/>
      <c r="I50" s="14"/>
      <c r="J50" s="15"/>
      <c r="K50" s="15"/>
      <c r="L50" s="14"/>
      <c r="M50" s="15"/>
      <c r="N50" s="14"/>
      <c r="O50" s="15"/>
      <c r="P50" s="14"/>
      <c r="Q50" s="50"/>
    </row>
    <row r="51" spans="2:17" ht="12.75" hidden="1">
      <c r="B51" s="1322"/>
      <c r="C51" s="1325"/>
      <c r="D51" s="1323" t="s">
        <v>24</v>
      </c>
      <c r="E51" s="27" t="s">
        <v>36</v>
      </c>
      <c r="F51" s="11"/>
      <c r="G51" s="16"/>
      <c r="H51" s="12"/>
      <c r="I51" s="14"/>
      <c r="J51" s="15"/>
      <c r="K51" s="15"/>
      <c r="L51" s="14"/>
      <c r="M51" s="15"/>
      <c r="N51" s="14"/>
      <c r="O51" s="15"/>
      <c r="P51" s="14"/>
      <c r="Q51" s="50"/>
    </row>
    <row r="52" spans="2:17" ht="12.75" hidden="1">
      <c r="B52" s="1322"/>
      <c r="C52" s="1325"/>
      <c r="D52" s="1323"/>
      <c r="E52" s="27" t="s">
        <v>37</v>
      </c>
      <c r="F52" s="11"/>
      <c r="G52" s="16"/>
      <c r="H52" s="12"/>
      <c r="I52" s="14"/>
      <c r="J52" s="15"/>
      <c r="K52" s="15"/>
      <c r="L52" s="14"/>
      <c r="M52" s="15"/>
      <c r="N52" s="14"/>
      <c r="O52" s="15"/>
      <c r="P52" s="14"/>
      <c r="Q52" s="50"/>
    </row>
    <row r="53" spans="2:17" ht="12.75" hidden="1">
      <c r="B53" s="1322"/>
      <c r="C53" s="1324" t="s">
        <v>38</v>
      </c>
      <c r="D53" s="1324"/>
      <c r="E53" s="1324"/>
      <c r="F53" s="11"/>
      <c r="G53" s="16"/>
      <c r="H53" s="12"/>
      <c r="I53" s="14"/>
      <c r="J53" s="15"/>
      <c r="K53" s="15"/>
      <c r="L53" s="14"/>
      <c r="M53" s="15"/>
      <c r="N53" s="14"/>
      <c r="O53" s="15"/>
      <c r="P53" s="14"/>
      <c r="Q53" s="50"/>
    </row>
    <row r="54" spans="2:17" ht="12.75" hidden="1">
      <c r="B54" s="1322"/>
      <c r="C54" s="1326" t="s">
        <v>39</v>
      </c>
      <c r="D54" s="1326"/>
      <c r="E54" s="27" t="s">
        <v>40</v>
      </c>
      <c r="F54" s="11"/>
      <c r="G54" s="16"/>
      <c r="H54" s="12"/>
      <c r="I54" s="14"/>
      <c r="J54" s="15"/>
      <c r="K54" s="15"/>
      <c r="L54" s="14"/>
      <c r="M54" s="15"/>
      <c r="N54" s="14"/>
      <c r="O54" s="15"/>
      <c r="P54" s="14"/>
      <c r="Q54" s="50"/>
    </row>
    <row r="55" spans="2:17" ht="12.75" hidden="1">
      <c r="B55" s="1322"/>
      <c r="C55" s="1316" t="s">
        <v>41</v>
      </c>
      <c r="D55" s="1317"/>
      <c r="E55" s="1318"/>
      <c r="F55" s="11"/>
      <c r="G55" s="16"/>
      <c r="H55" s="12"/>
      <c r="I55" s="14"/>
      <c r="J55" s="15"/>
      <c r="K55" s="15"/>
      <c r="L55" s="14"/>
      <c r="M55" s="15"/>
      <c r="N55" s="14"/>
      <c r="O55" s="15"/>
      <c r="P55" s="14"/>
      <c r="Q55" s="50"/>
    </row>
    <row r="56" spans="2:17" ht="12.75">
      <c r="B56" s="1322"/>
      <c r="C56" s="1319" t="s">
        <v>42</v>
      </c>
      <c r="D56" s="1319"/>
      <c r="E56" s="1319"/>
      <c r="F56" s="51"/>
      <c r="G56" s="52"/>
      <c r="H56" s="55" t="e">
        <f>SUM(H35:H55)</f>
        <v>#REF!</v>
      </c>
      <c r="I56" s="53"/>
      <c r="J56" s="55" t="e">
        <f>SUM(J35:J55)</f>
        <v>#REF!</v>
      </c>
      <c r="K56" s="54"/>
      <c r="L56" s="55" t="e">
        <f>SUM(L35:L55)</f>
        <v>#REF!</v>
      </c>
      <c r="M56" s="54"/>
      <c r="N56" s="55" t="e">
        <f>SUM(N35:N55)</f>
        <v>#REF!</v>
      </c>
      <c r="O56" s="54"/>
      <c r="P56" s="55" t="e">
        <f>SUM(P35:P55)</f>
        <v>#REF!</v>
      </c>
      <c r="Q56" s="58" t="e">
        <f>SUM(Q35:Q55)</f>
        <v>#REF!</v>
      </c>
    </row>
    <row r="57" spans="2:18" ht="12" customHeight="1">
      <c r="B57" s="1335" t="s">
        <v>55</v>
      </c>
      <c r="C57" s="1338" t="s">
        <v>19</v>
      </c>
      <c r="D57" s="1338" t="s">
        <v>20</v>
      </c>
      <c r="E57" s="27" t="s">
        <v>21</v>
      </c>
      <c r="F57" s="11"/>
      <c r="G57" s="11"/>
      <c r="H57" s="12"/>
      <c r="I57" s="13"/>
      <c r="J57" s="13"/>
      <c r="K57" s="13"/>
      <c r="L57" s="13"/>
      <c r="M57" s="13"/>
      <c r="N57" s="13"/>
      <c r="O57" s="13"/>
      <c r="P57" s="13"/>
      <c r="Q57" s="50"/>
      <c r="R57" s="57"/>
    </row>
    <row r="58" spans="2:17" ht="12.75">
      <c r="B58" s="1336"/>
      <c r="C58" s="1339"/>
      <c r="D58" s="1339"/>
      <c r="E58" s="27" t="s">
        <v>22</v>
      </c>
      <c r="F58" s="11"/>
      <c r="G58" s="11"/>
      <c r="H58" s="12"/>
      <c r="I58" s="13"/>
      <c r="J58" s="13"/>
      <c r="K58" s="13"/>
      <c r="L58" s="13"/>
      <c r="M58" s="13"/>
      <c r="N58" s="13"/>
      <c r="O58" s="13"/>
      <c r="P58" s="13"/>
      <c r="Q58" s="50"/>
    </row>
    <row r="59" spans="2:17" ht="12.75">
      <c r="B59" s="1336"/>
      <c r="C59" s="1339"/>
      <c r="D59" s="1340"/>
      <c r="E59" s="27" t="s">
        <v>23</v>
      </c>
      <c r="F59" s="17"/>
      <c r="G59" s="17"/>
      <c r="H59" s="12"/>
      <c r="I59" s="14"/>
      <c r="J59" s="15"/>
      <c r="K59" s="15"/>
      <c r="L59" s="14"/>
      <c r="M59" s="15"/>
      <c r="N59" s="14"/>
      <c r="O59" s="15"/>
      <c r="P59" s="14"/>
      <c r="Q59" s="50"/>
    </row>
    <row r="60" spans="2:17" ht="12" customHeight="1">
      <c r="B60" s="1336"/>
      <c r="C60" s="1339"/>
      <c r="D60" s="1338" t="s">
        <v>24</v>
      </c>
      <c r="E60" s="27" t="str">
        <f>E38</f>
        <v>Gasohol 84</v>
      </c>
      <c r="F60" s="11"/>
      <c r="G60" s="17"/>
      <c r="H60" s="12"/>
      <c r="I60" s="14"/>
      <c r="J60" s="15"/>
      <c r="K60" s="15"/>
      <c r="L60" s="14"/>
      <c r="M60" s="15"/>
      <c r="N60" s="14"/>
      <c r="O60" s="15"/>
      <c r="P60" s="14"/>
      <c r="Q60" s="50"/>
    </row>
    <row r="61" spans="2:17" ht="12.75">
      <c r="B61" s="1336"/>
      <c r="C61" s="1339"/>
      <c r="D61" s="1339"/>
      <c r="E61" s="27" t="str">
        <f aca="true" t="shared" si="2" ref="E61:E68">E39</f>
        <v>Gasohol 90</v>
      </c>
      <c r="F61" s="44" t="s">
        <v>138</v>
      </c>
      <c r="G61" s="41" t="s">
        <v>136</v>
      </c>
      <c r="H61" s="12" t="e">
        <f>#REF!</f>
        <v>#REF!</v>
      </c>
      <c r="I61" s="14" t="e">
        <f>I14</f>
        <v>#REF!</v>
      </c>
      <c r="J61" s="46" t="e">
        <f>H61*I61</f>
        <v>#REF!</v>
      </c>
      <c r="K61" s="15">
        <f>K14</f>
        <v>63894.6</v>
      </c>
      <c r="L61" s="46" t="e">
        <f>J61*K61/10^6</f>
        <v>#REF!</v>
      </c>
      <c r="M61" s="15">
        <f>M14</f>
        <v>3.5035999999999996</v>
      </c>
      <c r="N61" s="45" t="e">
        <f>J61*M61/10^3</f>
        <v>#REF!</v>
      </c>
      <c r="O61" s="15">
        <f>O14</f>
        <v>5.2554</v>
      </c>
      <c r="P61" s="45" t="e">
        <f>J61*O61/10^3</f>
        <v>#REF!</v>
      </c>
      <c r="Q61" s="56" t="e">
        <f>L61+(N61*21/1000)+(P61*310/1000)</f>
        <v>#REF!</v>
      </c>
    </row>
    <row r="62" spans="2:17" ht="12.75">
      <c r="B62" s="1336"/>
      <c r="C62" s="1339"/>
      <c r="D62" s="1339"/>
      <c r="E62" s="27" t="str">
        <f t="shared" si="2"/>
        <v>Gasohol 95</v>
      </c>
      <c r="F62" s="11"/>
      <c r="G62" s="17"/>
      <c r="H62" s="12"/>
      <c r="I62" s="14"/>
      <c r="J62" s="15"/>
      <c r="K62" s="15"/>
      <c r="L62" s="14"/>
      <c r="M62" s="15"/>
      <c r="N62" s="14"/>
      <c r="O62" s="15"/>
      <c r="P62" s="14"/>
      <c r="Q62" s="50"/>
    </row>
    <row r="63" spans="2:17" ht="12.75">
      <c r="B63" s="1336"/>
      <c r="C63" s="1339"/>
      <c r="D63" s="1339"/>
      <c r="E63" s="27" t="str">
        <f t="shared" si="2"/>
        <v>Gasohol 97</v>
      </c>
      <c r="F63" s="11"/>
      <c r="G63" s="16"/>
      <c r="H63" s="12"/>
      <c r="I63" s="14"/>
      <c r="J63" s="15"/>
      <c r="K63" s="15"/>
      <c r="L63" s="14"/>
      <c r="M63" s="15"/>
      <c r="N63" s="14"/>
      <c r="O63" s="15"/>
      <c r="P63" s="14"/>
      <c r="Q63" s="50"/>
    </row>
    <row r="64" spans="2:17" ht="12" customHeight="1" hidden="1">
      <c r="B64" s="1336"/>
      <c r="C64" s="1339"/>
      <c r="D64" s="1339"/>
      <c r="E64" s="27" t="str">
        <f t="shared" si="2"/>
        <v>Esquisto bituminoso</v>
      </c>
      <c r="F64" s="11"/>
      <c r="G64" s="16"/>
      <c r="H64" s="12"/>
      <c r="I64" s="14"/>
      <c r="J64" s="15"/>
      <c r="K64" s="15"/>
      <c r="L64" s="14"/>
      <c r="M64" s="15"/>
      <c r="N64" s="14"/>
      <c r="O64" s="15"/>
      <c r="P64" s="14"/>
      <c r="Q64" s="50"/>
    </row>
    <row r="65" spans="2:17" ht="12" customHeight="1" hidden="1">
      <c r="B65" s="1336"/>
      <c r="C65" s="1339"/>
      <c r="D65" s="1339"/>
      <c r="E65" s="27" t="str">
        <f t="shared" si="2"/>
        <v>Gas</v>
      </c>
      <c r="F65" s="11"/>
      <c r="G65" s="16"/>
      <c r="H65" s="12"/>
      <c r="I65" s="14"/>
      <c r="J65" s="15"/>
      <c r="K65" s="15"/>
      <c r="L65" s="14"/>
      <c r="M65" s="15"/>
      <c r="N65" s="14"/>
      <c r="O65" s="15"/>
      <c r="P65" s="14"/>
      <c r="Q65" s="50"/>
    </row>
    <row r="66" spans="2:17" ht="12" customHeight="1" hidden="1">
      <c r="B66" s="1336"/>
      <c r="C66" s="1339"/>
      <c r="D66" s="1339"/>
      <c r="E66" s="27" t="str">
        <f t="shared" si="2"/>
        <v>Diesel Oil</v>
      </c>
      <c r="F66" s="11"/>
      <c r="G66" s="16"/>
      <c r="H66" s="12"/>
      <c r="I66" s="14"/>
      <c r="J66" s="15"/>
      <c r="K66" s="15"/>
      <c r="L66" s="14"/>
      <c r="M66" s="15"/>
      <c r="N66" s="14"/>
      <c r="O66" s="15"/>
      <c r="P66" s="14"/>
      <c r="Q66" s="50"/>
    </row>
    <row r="67" spans="2:17" ht="12" customHeight="1" hidden="1">
      <c r="B67" s="1336"/>
      <c r="C67" s="1339"/>
      <c r="D67" s="1339"/>
      <c r="E67" s="27" t="str">
        <f t="shared" si="2"/>
        <v>Fuelóleo residual</v>
      </c>
      <c r="F67" s="11"/>
      <c r="G67" s="16"/>
      <c r="H67" s="12"/>
      <c r="I67" s="14"/>
      <c r="J67" s="15"/>
      <c r="K67" s="15"/>
      <c r="L67" s="14"/>
      <c r="M67" s="15"/>
      <c r="N67" s="14"/>
      <c r="O67" s="15"/>
      <c r="P67" s="14"/>
      <c r="Q67" s="50"/>
    </row>
    <row r="68" spans="2:17" ht="12.75">
      <c r="B68" s="1336"/>
      <c r="C68" s="1339"/>
      <c r="D68" s="1339"/>
      <c r="E68" s="27" t="str">
        <f t="shared" si="2"/>
        <v>Gas Licuado de Petroleo</v>
      </c>
      <c r="F68" s="11"/>
      <c r="G68" s="16"/>
      <c r="H68" s="12"/>
      <c r="I68" s="14"/>
      <c r="J68" s="15"/>
      <c r="K68" s="15"/>
      <c r="L68" s="14"/>
      <c r="M68" s="15"/>
      <c r="N68" s="14"/>
      <c r="O68" s="15"/>
      <c r="P68" s="14"/>
      <c r="Q68" s="50"/>
    </row>
    <row r="69" spans="2:17" ht="12.75">
      <c r="B69" s="1336"/>
      <c r="C69" s="1340"/>
      <c r="D69" s="1340"/>
      <c r="E69" s="43" t="s">
        <v>132</v>
      </c>
      <c r="F69" s="44" t="s">
        <v>142</v>
      </c>
      <c r="G69" s="41" t="s">
        <v>136</v>
      </c>
      <c r="H69" s="12" t="e">
        <f>#REF!</f>
        <v>#REF!</v>
      </c>
      <c r="I69" s="14" t="e">
        <f>I47</f>
        <v>#REF!</v>
      </c>
      <c r="J69" s="46" t="e">
        <f>H69*I69</f>
        <v>#REF!</v>
      </c>
      <c r="K69" s="15">
        <f>K47</f>
        <v>70395</v>
      </c>
      <c r="L69" s="46" t="e">
        <f>J69*K69/10^6</f>
        <v>#REF!</v>
      </c>
      <c r="M69" s="15">
        <f>M25</f>
        <v>3.705</v>
      </c>
      <c r="N69" s="45" t="e">
        <f>J69*M69/10^3</f>
        <v>#REF!</v>
      </c>
      <c r="O69" s="15">
        <f>O25</f>
        <v>3.705</v>
      </c>
      <c r="P69" s="45" t="e">
        <f>J69*O69/10^3</f>
        <v>#REF!</v>
      </c>
      <c r="Q69" s="56" t="e">
        <f>L69+(N69*21/1000)+(P69*310/1000)</f>
        <v>#REF!</v>
      </c>
    </row>
    <row r="70" spans="2:17" ht="12.75">
      <c r="B70" s="1336"/>
      <c r="C70" s="1327" t="s">
        <v>32</v>
      </c>
      <c r="D70" s="1328"/>
      <c r="E70" s="1329"/>
      <c r="F70" s="11"/>
      <c r="G70" s="16"/>
      <c r="H70" s="12"/>
      <c r="I70" s="14"/>
      <c r="J70" s="15"/>
      <c r="K70" s="15"/>
      <c r="L70" s="14"/>
      <c r="M70" s="15"/>
      <c r="N70" s="14"/>
      <c r="O70" s="15"/>
      <c r="P70" s="14"/>
      <c r="Q70" s="50"/>
    </row>
    <row r="71" spans="2:17" ht="12" customHeight="1" hidden="1">
      <c r="B71" s="1336"/>
      <c r="C71" s="1341" t="s">
        <v>33</v>
      </c>
      <c r="D71" s="1338" t="s">
        <v>20</v>
      </c>
      <c r="E71" s="27" t="s">
        <v>34</v>
      </c>
      <c r="F71" s="11"/>
      <c r="G71" s="16"/>
      <c r="H71" s="12"/>
      <c r="I71" s="14"/>
      <c r="J71" s="15"/>
      <c r="K71" s="15"/>
      <c r="L71" s="14"/>
      <c r="M71" s="15"/>
      <c r="N71" s="14"/>
      <c r="O71" s="15"/>
      <c r="P71" s="14"/>
      <c r="Q71" s="50"/>
    </row>
    <row r="72" spans="2:17" ht="12" customHeight="1" hidden="1">
      <c r="B72" s="1336"/>
      <c r="C72" s="1342"/>
      <c r="D72" s="1340"/>
      <c r="E72" s="27" t="s">
        <v>35</v>
      </c>
      <c r="F72" s="11"/>
      <c r="G72" s="16"/>
      <c r="H72" s="12"/>
      <c r="I72" s="14"/>
      <c r="J72" s="15"/>
      <c r="K72" s="15"/>
      <c r="L72" s="14"/>
      <c r="M72" s="15"/>
      <c r="N72" s="14"/>
      <c r="O72" s="15"/>
      <c r="P72" s="14"/>
      <c r="Q72" s="50"/>
    </row>
    <row r="73" spans="2:17" ht="12" customHeight="1" hidden="1">
      <c r="B73" s="1336"/>
      <c r="C73" s="1342"/>
      <c r="D73" s="1338" t="s">
        <v>24</v>
      </c>
      <c r="E73" s="27" t="s">
        <v>36</v>
      </c>
      <c r="F73" s="11"/>
      <c r="G73" s="16"/>
      <c r="H73" s="12"/>
      <c r="I73" s="14"/>
      <c r="J73" s="15"/>
      <c r="K73" s="15"/>
      <c r="L73" s="14"/>
      <c r="M73" s="15"/>
      <c r="N73" s="14"/>
      <c r="O73" s="15"/>
      <c r="P73" s="14"/>
      <c r="Q73" s="50"/>
    </row>
    <row r="74" spans="2:17" ht="12" customHeight="1" hidden="1">
      <c r="B74" s="1336"/>
      <c r="C74" s="1343"/>
      <c r="D74" s="1340"/>
      <c r="E74" s="27" t="s">
        <v>37</v>
      </c>
      <c r="F74" s="11"/>
      <c r="G74" s="16"/>
      <c r="H74" s="12"/>
      <c r="I74" s="14"/>
      <c r="J74" s="15"/>
      <c r="K74" s="15"/>
      <c r="L74" s="14"/>
      <c r="M74" s="15"/>
      <c r="N74" s="14"/>
      <c r="O74" s="15"/>
      <c r="P74" s="14"/>
      <c r="Q74" s="50"/>
    </row>
    <row r="75" spans="2:17" ht="12" customHeight="1" hidden="1">
      <c r="B75" s="1336"/>
      <c r="C75" s="1327" t="s">
        <v>38</v>
      </c>
      <c r="D75" s="1328"/>
      <c r="E75" s="1329"/>
      <c r="F75" s="11"/>
      <c r="G75" s="16"/>
      <c r="H75" s="12"/>
      <c r="I75" s="14"/>
      <c r="J75" s="15"/>
      <c r="K75" s="15"/>
      <c r="L75" s="14"/>
      <c r="M75" s="15"/>
      <c r="N75" s="14"/>
      <c r="O75" s="15"/>
      <c r="P75" s="14"/>
      <c r="Q75" s="50"/>
    </row>
    <row r="76" spans="2:17" ht="12" customHeight="1" hidden="1">
      <c r="B76" s="1336"/>
      <c r="C76" s="1330" t="s">
        <v>39</v>
      </c>
      <c r="D76" s="1331"/>
      <c r="E76" s="27" t="s">
        <v>40</v>
      </c>
      <c r="F76" s="11"/>
      <c r="G76" s="16"/>
      <c r="H76" s="12"/>
      <c r="I76" s="14"/>
      <c r="J76" s="15"/>
      <c r="K76" s="15"/>
      <c r="L76" s="14"/>
      <c r="M76" s="15"/>
      <c r="N76" s="14"/>
      <c r="O76" s="15"/>
      <c r="P76" s="14"/>
      <c r="Q76" s="50"/>
    </row>
    <row r="77" spans="2:17" ht="12" customHeight="1" hidden="1">
      <c r="B77" s="1336"/>
      <c r="C77" s="1316" t="s">
        <v>41</v>
      </c>
      <c r="D77" s="1317"/>
      <c r="E77" s="1318"/>
      <c r="F77" s="11"/>
      <c r="G77" s="16"/>
      <c r="H77" s="12"/>
      <c r="I77" s="14"/>
      <c r="J77" s="15"/>
      <c r="K77" s="15"/>
      <c r="L77" s="14"/>
      <c r="M77" s="15"/>
      <c r="N77" s="14"/>
      <c r="O77" s="15"/>
      <c r="P77" s="14"/>
      <c r="Q77" s="50"/>
    </row>
    <row r="78" spans="2:17" ht="12.75">
      <c r="B78" s="1337"/>
      <c r="C78" s="1332" t="s">
        <v>42</v>
      </c>
      <c r="D78" s="1333"/>
      <c r="E78" s="1334"/>
      <c r="F78" s="51"/>
      <c r="G78" s="52"/>
      <c r="H78" s="55" t="e">
        <f>SUM(H57:H77)</f>
        <v>#REF!</v>
      </c>
      <c r="I78" s="53"/>
      <c r="J78" s="55" t="e">
        <f>SUM(J57:J77)</f>
        <v>#REF!</v>
      </c>
      <c r="K78" s="54"/>
      <c r="L78" s="55" t="e">
        <f>SUM(L57:L77)</f>
        <v>#REF!</v>
      </c>
      <c r="M78" s="54"/>
      <c r="N78" s="55" t="e">
        <f>SUM(N57:N77)</f>
        <v>#REF!</v>
      </c>
      <c r="O78" s="54"/>
      <c r="P78" s="55" t="e">
        <f>SUM(P57:P77)</f>
        <v>#REF!</v>
      </c>
      <c r="Q78" s="58" t="e">
        <f>SUM(Q57:Q77)</f>
        <v>#REF!</v>
      </c>
    </row>
    <row r="79" spans="2:18" ht="12" customHeight="1">
      <c r="B79" s="1335" t="s">
        <v>162</v>
      </c>
      <c r="C79" s="1338" t="s">
        <v>19</v>
      </c>
      <c r="D79" s="1338" t="s">
        <v>20</v>
      </c>
      <c r="E79" s="27" t="s">
        <v>21</v>
      </c>
      <c r="F79" s="11"/>
      <c r="G79" s="11"/>
      <c r="H79" s="12"/>
      <c r="I79" s="13"/>
      <c r="J79" s="13"/>
      <c r="K79" s="13"/>
      <c r="L79" s="13"/>
      <c r="M79" s="13"/>
      <c r="N79" s="13"/>
      <c r="O79" s="13"/>
      <c r="P79" s="13"/>
      <c r="Q79" s="50"/>
      <c r="R79" s="57"/>
    </row>
    <row r="80" spans="2:17" ht="12.75">
      <c r="B80" s="1336"/>
      <c r="C80" s="1339"/>
      <c r="D80" s="1339"/>
      <c r="E80" s="27" t="s">
        <v>22</v>
      </c>
      <c r="F80" s="11"/>
      <c r="G80" s="11"/>
      <c r="H80" s="12"/>
      <c r="I80" s="13"/>
      <c r="J80" s="13"/>
      <c r="K80" s="13"/>
      <c r="L80" s="13"/>
      <c r="M80" s="13"/>
      <c r="N80" s="13"/>
      <c r="O80" s="13"/>
      <c r="P80" s="13"/>
      <c r="Q80" s="50"/>
    </row>
    <row r="81" spans="2:17" ht="12.75">
      <c r="B81" s="1336"/>
      <c r="C81" s="1339"/>
      <c r="D81" s="1340"/>
      <c r="E81" s="27" t="s">
        <v>23</v>
      </c>
      <c r="F81" s="17"/>
      <c r="G81" s="17"/>
      <c r="H81" s="12"/>
      <c r="I81" s="14"/>
      <c r="J81" s="15"/>
      <c r="K81" s="15"/>
      <c r="L81" s="14"/>
      <c r="M81" s="15"/>
      <c r="N81" s="14"/>
      <c r="O81" s="15"/>
      <c r="P81" s="14"/>
      <c r="Q81" s="50"/>
    </row>
    <row r="82" spans="2:17" ht="12" customHeight="1">
      <c r="B82" s="1336"/>
      <c r="C82" s="1339"/>
      <c r="D82" s="1338" t="s">
        <v>24</v>
      </c>
      <c r="E82" s="27" t="str">
        <f>E60</f>
        <v>Gasohol 84</v>
      </c>
      <c r="F82" s="11"/>
      <c r="G82" s="17"/>
      <c r="H82" s="12"/>
      <c r="I82" s="14"/>
      <c r="J82" s="15"/>
      <c r="K82" s="15"/>
      <c r="L82" s="14"/>
      <c r="M82" s="15"/>
      <c r="N82" s="14"/>
      <c r="O82" s="15"/>
      <c r="P82" s="14"/>
      <c r="Q82" s="50"/>
    </row>
    <row r="83" spans="2:17" ht="12.75">
      <c r="B83" s="1336"/>
      <c r="C83" s="1339"/>
      <c r="D83" s="1339"/>
      <c r="E83" s="27" t="str">
        <f aca="true" t="shared" si="3" ref="E83:E90">E61</f>
        <v>Gasohol 90</v>
      </c>
      <c r="F83" s="44" t="s">
        <v>138</v>
      </c>
      <c r="G83" s="41" t="s">
        <v>136</v>
      </c>
      <c r="H83" s="12" t="e">
        <f>#REF!</f>
        <v>#REF!</v>
      </c>
      <c r="I83" s="14" t="e">
        <f>I61</f>
        <v>#REF!</v>
      </c>
      <c r="J83" s="46" t="e">
        <f>H83*I83</f>
        <v>#REF!</v>
      </c>
      <c r="K83" s="15">
        <f>K14</f>
        <v>63894.6</v>
      </c>
      <c r="L83" s="46" t="e">
        <f>J83*K83/10^6</f>
        <v>#REF!</v>
      </c>
      <c r="M83" s="15">
        <f>M14</f>
        <v>3.5035999999999996</v>
      </c>
      <c r="N83" s="45" t="e">
        <f>J83*M83/10^3</f>
        <v>#REF!</v>
      </c>
      <c r="O83" s="15">
        <f>O14</f>
        <v>5.2554</v>
      </c>
      <c r="P83" s="45" t="e">
        <f>J83*O83/10^3</f>
        <v>#REF!</v>
      </c>
      <c r="Q83" s="56" t="e">
        <f>L83+(N83*21/1000)+(P83*310/1000)</f>
        <v>#REF!</v>
      </c>
    </row>
    <row r="84" spans="2:17" ht="12.75">
      <c r="B84" s="1336"/>
      <c r="C84" s="1339"/>
      <c r="D84" s="1339"/>
      <c r="E84" s="27" t="str">
        <f t="shared" si="3"/>
        <v>Gasohol 95</v>
      </c>
      <c r="F84" s="61" t="s">
        <v>139</v>
      </c>
      <c r="G84" s="41" t="s">
        <v>136</v>
      </c>
      <c r="H84" s="12" t="e">
        <f>#REF!</f>
        <v>#REF!</v>
      </c>
      <c r="I84" s="14" t="e">
        <f>I15</f>
        <v>#REF!</v>
      </c>
      <c r="J84" s="46" t="e">
        <f>H84*I84</f>
        <v>#REF!</v>
      </c>
      <c r="K84" s="15">
        <f>K15</f>
        <v>63894.6</v>
      </c>
      <c r="L84" s="46" t="e">
        <f>J84*K84/10^6</f>
        <v>#REF!</v>
      </c>
      <c r="M84" s="15">
        <f>M15</f>
        <v>3.5035999999999996</v>
      </c>
      <c r="N84" s="45" t="e">
        <f>J84*M84/10^3</f>
        <v>#REF!</v>
      </c>
      <c r="O84" s="15">
        <f>O15</f>
        <v>5.2554</v>
      </c>
      <c r="P84" s="45" t="e">
        <f>J84*O84/10^3</f>
        <v>#REF!</v>
      </c>
      <c r="Q84" s="56" t="e">
        <f>L84+(N84*21/1000)+(P84*310/1000)</f>
        <v>#REF!</v>
      </c>
    </row>
    <row r="85" spans="2:17" ht="12.75">
      <c r="B85" s="1336"/>
      <c r="C85" s="1339"/>
      <c r="D85" s="1339"/>
      <c r="E85" s="27" t="str">
        <f t="shared" si="3"/>
        <v>Gasohol 97</v>
      </c>
      <c r="F85" s="11"/>
      <c r="G85" s="16"/>
      <c r="H85" s="12"/>
      <c r="I85" s="14"/>
      <c r="J85" s="15"/>
      <c r="K85" s="15"/>
      <c r="L85" s="14"/>
      <c r="M85" s="15"/>
      <c r="N85" s="14"/>
      <c r="O85" s="15"/>
      <c r="P85" s="14"/>
      <c r="Q85" s="50"/>
    </row>
    <row r="86" spans="2:17" ht="12" customHeight="1" hidden="1">
      <c r="B86" s="1336"/>
      <c r="C86" s="1339"/>
      <c r="D86" s="1339"/>
      <c r="E86" s="27" t="str">
        <f t="shared" si="3"/>
        <v>Esquisto bituminoso</v>
      </c>
      <c r="F86" s="11"/>
      <c r="G86" s="16"/>
      <c r="H86" s="12"/>
      <c r="I86" s="14"/>
      <c r="J86" s="15"/>
      <c r="K86" s="15"/>
      <c r="L86" s="14"/>
      <c r="M86" s="15"/>
      <c r="N86" s="14"/>
      <c r="O86" s="15"/>
      <c r="P86" s="14"/>
      <c r="Q86" s="50"/>
    </row>
    <row r="87" spans="2:17" ht="12" customHeight="1" hidden="1">
      <c r="B87" s="1336"/>
      <c r="C87" s="1339"/>
      <c r="D87" s="1339"/>
      <c r="E87" s="27" t="str">
        <f t="shared" si="3"/>
        <v>Gas</v>
      </c>
      <c r="F87" s="11"/>
      <c r="G87" s="16"/>
      <c r="H87" s="12"/>
      <c r="I87" s="14"/>
      <c r="J87" s="15"/>
      <c r="K87" s="15"/>
      <c r="L87" s="14"/>
      <c r="M87" s="15"/>
      <c r="N87" s="14"/>
      <c r="O87" s="15"/>
      <c r="P87" s="14"/>
      <c r="Q87" s="50"/>
    </row>
    <row r="88" spans="2:17" ht="12" customHeight="1" hidden="1">
      <c r="B88" s="1336"/>
      <c r="C88" s="1339"/>
      <c r="D88" s="1339"/>
      <c r="E88" s="27" t="str">
        <f t="shared" si="3"/>
        <v>Diesel Oil</v>
      </c>
      <c r="F88" s="11"/>
      <c r="G88" s="16"/>
      <c r="H88" s="12"/>
      <c r="I88" s="14"/>
      <c r="J88" s="15"/>
      <c r="K88" s="15"/>
      <c r="L88" s="14"/>
      <c r="M88" s="15"/>
      <c r="N88" s="14"/>
      <c r="O88" s="15"/>
      <c r="P88" s="14"/>
      <c r="Q88" s="50"/>
    </row>
    <row r="89" spans="2:17" ht="12" customHeight="1" hidden="1">
      <c r="B89" s="1336"/>
      <c r="C89" s="1339"/>
      <c r="D89" s="1339"/>
      <c r="E89" s="27" t="str">
        <f t="shared" si="3"/>
        <v>Fuelóleo residual</v>
      </c>
      <c r="F89" s="11"/>
      <c r="G89" s="16"/>
      <c r="H89" s="12"/>
      <c r="I89" s="14"/>
      <c r="J89" s="15"/>
      <c r="K89" s="15"/>
      <c r="L89" s="14"/>
      <c r="M89" s="15"/>
      <c r="N89" s="14"/>
      <c r="O89" s="15"/>
      <c r="P89" s="14"/>
      <c r="Q89" s="50"/>
    </row>
    <row r="90" spans="2:17" ht="12.75">
      <c r="B90" s="1336"/>
      <c r="C90" s="1339"/>
      <c r="D90" s="1339"/>
      <c r="E90" s="27" t="str">
        <f t="shared" si="3"/>
        <v>Gas Licuado de Petroleo</v>
      </c>
      <c r="F90" s="11"/>
      <c r="G90" s="16"/>
      <c r="H90" s="12"/>
      <c r="I90" s="14"/>
      <c r="J90" s="15"/>
      <c r="K90" s="15"/>
      <c r="L90" s="14"/>
      <c r="M90" s="15"/>
      <c r="N90" s="14"/>
      <c r="O90" s="15"/>
      <c r="P90" s="14"/>
      <c r="Q90" s="50"/>
    </row>
    <row r="91" spans="2:17" ht="12.75">
      <c r="B91" s="1336"/>
      <c r="C91" s="1340"/>
      <c r="D91" s="1340"/>
      <c r="E91" s="43" t="s">
        <v>132</v>
      </c>
      <c r="F91" s="44" t="s">
        <v>142</v>
      </c>
      <c r="G91" s="41" t="s">
        <v>136</v>
      </c>
      <c r="H91" s="12" t="e">
        <f>#REF!</f>
        <v>#REF!</v>
      </c>
      <c r="I91" s="14" t="e">
        <f>I69</f>
        <v>#REF!</v>
      </c>
      <c r="J91" s="46" t="e">
        <f>H91*I91</f>
        <v>#REF!</v>
      </c>
      <c r="K91" s="15">
        <f>K69</f>
        <v>70395</v>
      </c>
      <c r="L91" s="46" t="e">
        <f>J91*K91/10^6</f>
        <v>#REF!</v>
      </c>
      <c r="M91" s="15">
        <f>M69</f>
        <v>3.705</v>
      </c>
      <c r="N91" s="45" t="e">
        <f>J91*M91/10^3</f>
        <v>#REF!</v>
      </c>
      <c r="O91" s="15">
        <f>O69</f>
        <v>3.705</v>
      </c>
      <c r="P91" s="45" t="e">
        <f>J91*O91/10^3</f>
        <v>#REF!</v>
      </c>
      <c r="Q91" s="56" t="e">
        <f>L91+(N91*21/1000)+(P91*310/1000)</f>
        <v>#REF!</v>
      </c>
    </row>
    <row r="92" spans="2:17" ht="12.75">
      <c r="B92" s="1336"/>
      <c r="C92" s="1327" t="s">
        <v>32</v>
      </c>
      <c r="D92" s="1328"/>
      <c r="E92" s="1329"/>
      <c r="F92" s="11"/>
      <c r="G92" s="16"/>
      <c r="H92" s="12"/>
      <c r="I92" s="14"/>
      <c r="J92" s="15"/>
      <c r="K92" s="15"/>
      <c r="L92" s="14"/>
      <c r="M92" s="15"/>
      <c r="N92" s="14"/>
      <c r="O92" s="15"/>
      <c r="P92" s="14"/>
      <c r="Q92" s="50"/>
    </row>
    <row r="93" spans="2:17" ht="12" customHeight="1" hidden="1">
      <c r="B93" s="1336"/>
      <c r="C93" s="1341" t="s">
        <v>33</v>
      </c>
      <c r="D93" s="1338" t="s">
        <v>20</v>
      </c>
      <c r="E93" s="27" t="s">
        <v>34</v>
      </c>
      <c r="F93" s="11"/>
      <c r="G93" s="16"/>
      <c r="H93" s="12"/>
      <c r="I93" s="14"/>
      <c r="J93" s="15"/>
      <c r="K93" s="15"/>
      <c r="L93" s="14"/>
      <c r="M93" s="15"/>
      <c r="N93" s="14"/>
      <c r="O93" s="15"/>
      <c r="P93" s="14"/>
      <c r="Q93" s="50"/>
    </row>
    <row r="94" spans="2:17" ht="12" customHeight="1" hidden="1">
      <c r="B94" s="1336"/>
      <c r="C94" s="1342"/>
      <c r="D94" s="1340"/>
      <c r="E94" s="27" t="s">
        <v>35</v>
      </c>
      <c r="F94" s="11"/>
      <c r="G94" s="16"/>
      <c r="H94" s="12"/>
      <c r="I94" s="14"/>
      <c r="J94" s="15"/>
      <c r="K94" s="15"/>
      <c r="L94" s="14"/>
      <c r="M94" s="15"/>
      <c r="N94" s="14"/>
      <c r="O94" s="15"/>
      <c r="P94" s="14"/>
      <c r="Q94" s="50"/>
    </row>
    <row r="95" spans="2:17" ht="12" customHeight="1" hidden="1">
      <c r="B95" s="1336"/>
      <c r="C95" s="1342"/>
      <c r="D95" s="1338" t="s">
        <v>24</v>
      </c>
      <c r="E95" s="27" t="s">
        <v>36</v>
      </c>
      <c r="F95" s="11"/>
      <c r="G95" s="16"/>
      <c r="H95" s="12"/>
      <c r="I95" s="14"/>
      <c r="J95" s="15"/>
      <c r="K95" s="15"/>
      <c r="L95" s="14"/>
      <c r="M95" s="15"/>
      <c r="N95" s="14"/>
      <c r="O95" s="15"/>
      <c r="P95" s="14"/>
      <c r="Q95" s="50"/>
    </row>
    <row r="96" spans="2:17" ht="12" customHeight="1" hidden="1">
      <c r="B96" s="1336"/>
      <c r="C96" s="1343"/>
      <c r="D96" s="1340"/>
      <c r="E96" s="27" t="s">
        <v>37</v>
      </c>
      <c r="F96" s="11"/>
      <c r="G96" s="16"/>
      <c r="H96" s="12"/>
      <c r="I96" s="14"/>
      <c r="J96" s="15"/>
      <c r="K96" s="15"/>
      <c r="L96" s="14"/>
      <c r="M96" s="15"/>
      <c r="N96" s="14"/>
      <c r="O96" s="15"/>
      <c r="P96" s="14"/>
      <c r="Q96" s="50"/>
    </row>
    <row r="97" spans="2:17" ht="12" customHeight="1" hidden="1">
      <c r="B97" s="1336"/>
      <c r="C97" s="1327" t="s">
        <v>38</v>
      </c>
      <c r="D97" s="1328"/>
      <c r="E97" s="1329"/>
      <c r="F97" s="11"/>
      <c r="G97" s="16"/>
      <c r="H97" s="12"/>
      <c r="I97" s="14"/>
      <c r="J97" s="15"/>
      <c r="K97" s="15"/>
      <c r="L97" s="14"/>
      <c r="M97" s="15"/>
      <c r="N97" s="14"/>
      <c r="O97" s="15"/>
      <c r="P97" s="14"/>
      <c r="Q97" s="50"/>
    </row>
    <row r="98" spans="2:17" ht="12" customHeight="1" hidden="1">
      <c r="B98" s="1336"/>
      <c r="C98" s="1330" t="s">
        <v>39</v>
      </c>
      <c r="D98" s="1331"/>
      <c r="E98" s="27" t="s">
        <v>40</v>
      </c>
      <c r="F98" s="11"/>
      <c r="G98" s="16"/>
      <c r="H98" s="12"/>
      <c r="I98" s="14"/>
      <c r="J98" s="15"/>
      <c r="K98" s="15"/>
      <c r="L98" s="14"/>
      <c r="M98" s="15"/>
      <c r="N98" s="14"/>
      <c r="O98" s="15"/>
      <c r="P98" s="14"/>
      <c r="Q98" s="50"/>
    </row>
    <row r="99" spans="2:17" ht="12" customHeight="1" hidden="1">
      <c r="B99" s="1336"/>
      <c r="C99" s="1316" t="s">
        <v>41</v>
      </c>
      <c r="D99" s="1317"/>
      <c r="E99" s="1318"/>
      <c r="F99" s="11"/>
      <c r="G99" s="16"/>
      <c r="H99" s="12"/>
      <c r="I99" s="14"/>
      <c r="J99" s="15"/>
      <c r="K99" s="15"/>
      <c r="L99" s="14"/>
      <c r="M99" s="15"/>
      <c r="N99" s="14"/>
      <c r="O99" s="15"/>
      <c r="P99" s="14"/>
      <c r="Q99" s="50"/>
    </row>
    <row r="100" spans="2:17" ht="12.75">
      <c r="B100" s="1337"/>
      <c r="C100" s="1332" t="s">
        <v>42</v>
      </c>
      <c r="D100" s="1333"/>
      <c r="E100" s="1334"/>
      <c r="F100" s="51"/>
      <c r="G100" s="52"/>
      <c r="H100" s="55" t="e">
        <f>SUM(H79:H99)</f>
        <v>#REF!</v>
      </c>
      <c r="I100" s="53"/>
      <c r="J100" s="55" t="e">
        <f>SUM(J79:J99)</f>
        <v>#REF!</v>
      </c>
      <c r="K100" s="54"/>
      <c r="L100" s="55" t="e">
        <f>SUM(L79:L99)</f>
        <v>#REF!</v>
      </c>
      <c r="M100" s="54"/>
      <c r="N100" s="55" t="e">
        <f>SUM(N79:N99)</f>
        <v>#REF!</v>
      </c>
      <c r="O100" s="54"/>
      <c r="P100" s="55" t="e">
        <f>SUM(P79:P99)</f>
        <v>#REF!</v>
      </c>
      <c r="Q100" s="58" t="e">
        <f>SUM(Q79:Q99)</f>
        <v>#REF!</v>
      </c>
    </row>
    <row r="101" spans="2:18" ht="12" customHeight="1">
      <c r="B101" s="1335" t="s">
        <v>163</v>
      </c>
      <c r="C101" s="1338" t="s">
        <v>19</v>
      </c>
      <c r="D101" s="1338" t="s">
        <v>20</v>
      </c>
      <c r="E101" s="27" t="s">
        <v>21</v>
      </c>
      <c r="F101" s="11"/>
      <c r="G101" s="11"/>
      <c r="H101" s="12"/>
      <c r="I101" s="13"/>
      <c r="J101" s="13"/>
      <c r="K101" s="13"/>
      <c r="L101" s="13"/>
      <c r="M101" s="13"/>
      <c r="N101" s="13"/>
      <c r="O101" s="13"/>
      <c r="P101" s="13"/>
      <c r="Q101" s="50"/>
      <c r="R101" s="57"/>
    </row>
    <row r="102" spans="2:17" ht="12.75">
      <c r="B102" s="1336"/>
      <c r="C102" s="1339"/>
      <c r="D102" s="1339"/>
      <c r="E102" s="27" t="s">
        <v>22</v>
      </c>
      <c r="F102" s="11"/>
      <c r="G102" s="11"/>
      <c r="H102" s="12"/>
      <c r="I102" s="13"/>
      <c r="J102" s="13"/>
      <c r="K102" s="13"/>
      <c r="L102" s="13"/>
      <c r="M102" s="13"/>
      <c r="N102" s="13"/>
      <c r="O102" s="13"/>
      <c r="P102" s="13"/>
      <c r="Q102" s="50"/>
    </row>
    <row r="103" spans="2:17" ht="12.75">
      <c r="B103" s="1336"/>
      <c r="C103" s="1339"/>
      <c r="D103" s="1340"/>
      <c r="E103" s="27" t="s">
        <v>23</v>
      </c>
      <c r="F103" s="41"/>
      <c r="G103" s="41"/>
      <c r="H103" s="12"/>
      <c r="I103" s="14"/>
      <c r="J103" s="15"/>
      <c r="K103" s="15"/>
      <c r="L103" s="14"/>
      <c r="M103" s="15"/>
      <c r="N103" s="14"/>
      <c r="O103" s="15"/>
      <c r="P103" s="14"/>
      <c r="Q103" s="50"/>
    </row>
    <row r="104" spans="2:17" ht="12" customHeight="1">
      <c r="B104" s="1336"/>
      <c r="C104" s="1339"/>
      <c r="D104" s="1338" t="s">
        <v>24</v>
      </c>
      <c r="E104" s="27" t="str">
        <f>E82</f>
        <v>Gasohol 84</v>
      </c>
      <c r="F104" s="44" t="s">
        <v>137</v>
      </c>
      <c r="G104" s="41" t="s">
        <v>136</v>
      </c>
      <c r="H104" s="12" t="e">
        <f>#REF!</f>
        <v>#REF!</v>
      </c>
      <c r="I104" s="14" t="e">
        <f>I13</f>
        <v>#REF!</v>
      </c>
      <c r="J104" s="46" t="e">
        <f aca="true" t="shared" si="4" ref="J104:J113">H104*I104</f>
        <v>#REF!</v>
      </c>
      <c r="K104" s="15">
        <f>K13</f>
        <v>63894.6</v>
      </c>
      <c r="L104" s="46" t="e">
        <f aca="true" t="shared" si="5" ref="L104:L113">J104*K104/10^6</f>
        <v>#REF!</v>
      </c>
      <c r="M104" s="15">
        <f>M13</f>
        <v>3.5035999999999996</v>
      </c>
      <c r="N104" s="45" t="e">
        <f aca="true" t="shared" si="6" ref="N104:N113">J104*M104/10^3</f>
        <v>#REF!</v>
      </c>
      <c r="O104" s="15">
        <f>O13</f>
        <v>5.2554</v>
      </c>
      <c r="P104" s="45" t="e">
        <f aca="true" t="shared" si="7" ref="P104:P113">J104*O104/10^3</f>
        <v>#REF!</v>
      </c>
      <c r="Q104" s="56" t="e">
        <f aca="true" t="shared" si="8" ref="Q104:Q113">L104+(N104*21/1000)+(P104*310/1000)</f>
        <v>#REF!</v>
      </c>
    </row>
    <row r="105" spans="2:17" ht="12.75">
      <c r="B105" s="1336"/>
      <c r="C105" s="1339"/>
      <c r="D105" s="1339"/>
      <c r="E105" s="27" t="str">
        <f aca="true" t="shared" si="9" ref="E105:E112">E83</f>
        <v>Gasohol 90</v>
      </c>
      <c r="F105" s="44" t="s">
        <v>138</v>
      </c>
      <c r="G105" s="41" t="s">
        <v>136</v>
      </c>
      <c r="H105" s="12" t="e">
        <f>#REF!</f>
        <v>#REF!</v>
      </c>
      <c r="I105" s="14" t="e">
        <f>I14</f>
        <v>#REF!</v>
      </c>
      <c r="J105" s="46" t="e">
        <f t="shared" si="4"/>
        <v>#REF!</v>
      </c>
      <c r="K105" s="15">
        <f>K14</f>
        <v>63894.6</v>
      </c>
      <c r="L105" s="46" t="e">
        <f t="shared" si="5"/>
        <v>#REF!</v>
      </c>
      <c r="M105" s="15">
        <f>M14</f>
        <v>3.5035999999999996</v>
      </c>
      <c r="N105" s="45" t="e">
        <f t="shared" si="6"/>
        <v>#REF!</v>
      </c>
      <c r="O105" s="15">
        <f>O14</f>
        <v>5.2554</v>
      </c>
      <c r="P105" s="45" t="e">
        <f t="shared" si="7"/>
        <v>#REF!</v>
      </c>
      <c r="Q105" s="56" t="e">
        <f t="shared" si="8"/>
        <v>#REF!</v>
      </c>
    </row>
    <row r="106" spans="2:17" ht="12.75">
      <c r="B106" s="1336"/>
      <c r="C106" s="1339"/>
      <c r="D106" s="1339"/>
      <c r="E106" s="27" t="str">
        <f t="shared" si="9"/>
        <v>Gasohol 95</v>
      </c>
      <c r="F106" s="44" t="s">
        <v>139</v>
      </c>
      <c r="G106" s="41" t="s">
        <v>136</v>
      </c>
      <c r="H106" s="12" t="e">
        <f>#REF!</f>
        <v>#REF!</v>
      </c>
      <c r="I106" s="14" t="e">
        <f>I15</f>
        <v>#REF!</v>
      </c>
      <c r="J106" s="46" t="e">
        <f t="shared" si="4"/>
        <v>#REF!</v>
      </c>
      <c r="K106" s="15">
        <f>K15</f>
        <v>63894.6</v>
      </c>
      <c r="L106" s="46" t="e">
        <f t="shared" si="5"/>
        <v>#REF!</v>
      </c>
      <c r="M106" s="15">
        <f>M15</f>
        <v>3.5035999999999996</v>
      </c>
      <c r="N106" s="45" t="e">
        <f t="shared" si="6"/>
        <v>#REF!</v>
      </c>
      <c r="O106" s="15">
        <f>O15</f>
        <v>5.2554</v>
      </c>
      <c r="P106" s="45" t="e">
        <f t="shared" si="7"/>
        <v>#REF!</v>
      </c>
      <c r="Q106" s="56" t="e">
        <f t="shared" si="8"/>
        <v>#REF!</v>
      </c>
    </row>
    <row r="107" spans="2:17" ht="12.75">
      <c r="B107" s="1336"/>
      <c r="C107" s="1339"/>
      <c r="D107" s="1339"/>
      <c r="E107" s="27" t="str">
        <f t="shared" si="9"/>
        <v>Gasohol 97</v>
      </c>
      <c r="F107" s="44" t="s">
        <v>140</v>
      </c>
      <c r="G107" s="41" t="s">
        <v>136</v>
      </c>
      <c r="H107" s="12" t="e">
        <f>#REF!</f>
        <v>#REF!</v>
      </c>
      <c r="I107" s="14" t="e">
        <f>I16</f>
        <v>#REF!</v>
      </c>
      <c r="J107" s="46" t="e">
        <f t="shared" si="4"/>
        <v>#REF!</v>
      </c>
      <c r="K107" s="15">
        <f>K16</f>
        <v>63894.6</v>
      </c>
      <c r="L107" s="46" t="e">
        <f t="shared" si="5"/>
        <v>#REF!</v>
      </c>
      <c r="M107" s="15">
        <f>M16</f>
        <v>3.5035999999999996</v>
      </c>
      <c r="N107" s="45" t="e">
        <f t="shared" si="6"/>
        <v>#REF!</v>
      </c>
      <c r="O107" s="15">
        <f>O16</f>
        <v>5.2554</v>
      </c>
      <c r="P107" s="45" t="e">
        <f t="shared" si="7"/>
        <v>#REF!</v>
      </c>
      <c r="Q107" s="56" t="e">
        <f t="shared" si="8"/>
        <v>#REF!</v>
      </c>
    </row>
    <row r="108" spans="2:17" ht="12" customHeight="1" hidden="1">
      <c r="B108" s="1336"/>
      <c r="C108" s="1339"/>
      <c r="D108" s="1339"/>
      <c r="E108" s="27" t="str">
        <f t="shared" si="9"/>
        <v>Esquisto bituminoso</v>
      </c>
      <c r="F108" s="11"/>
      <c r="G108" s="17"/>
      <c r="H108" s="12"/>
      <c r="I108" s="14"/>
      <c r="J108" s="46">
        <f t="shared" si="4"/>
        <v>0</v>
      </c>
      <c r="K108" s="15"/>
      <c r="L108" s="46">
        <f t="shared" si="5"/>
        <v>0</v>
      </c>
      <c r="M108" s="15"/>
      <c r="N108" s="45">
        <f t="shared" si="6"/>
        <v>0</v>
      </c>
      <c r="O108" s="15"/>
      <c r="P108" s="45">
        <f t="shared" si="7"/>
        <v>0</v>
      </c>
      <c r="Q108" s="56">
        <f t="shared" si="8"/>
        <v>0</v>
      </c>
    </row>
    <row r="109" spans="2:17" ht="12" customHeight="1" hidden="1">
      <c r="B109" s="1336"/>
      <c r="C109" s="1339"/>
      <c r="D109" s="1339"/>
      <c r="E109" s="27" t="str">
        <f t="shared" si="9"/>
        <v>Gas</v>
      </c>
      <c r="F109" s="11"/>
      <c r="G109" s="17"/>
      <c r="H109" s="12"/>
      <c r="I109" s="14"/>
      <c r="J109" s="46">
        <f t="shared" si="4"/>
        <v>0</v>
      </c>
      <c r="K109" s="15"/>
      <c r="L109" s="46">
        <f t="shared" si="5"/>
        <v>0</v>
      </c>
      <c r="M109" s="15"/>
      <c r="N109" s="45">
        <f t="shared" si="6"/>
        <v>0</v>
      </c>
      <c r="O109" s="15"/>
      <c r="P109" s="45">
        <f t="shared" si="7"/>
        <v>0</v>
      </c>
      <c r="Q109" s="56">
        <f t="shared" si="8"/>
        <v>0</v>
      </c>
    </row>
    <row r="110" spans="2:17" ht="12" customHeight="1" hidden="1">
      <c r="B110" s="1336"/>
      <c r="C110" s="1339"/>
      <c r="D110" s="1339"/>
      <c r="E110" s="27" t="str">
        <f t="shared" si="9"/>
        <v>Diesel Oil</v>
      </c>
      <c r="F110" s="11"/>
      <c r="G110" s="16"/>
      <c r="H110" s="12"/>
      <c r="I110" s="14"/>
      <c r="J110" s="46">
        <f t="shared" si="4"/>
        <v>0</v>
      </c>
      <c r="K110" s="15"/>
      <c r="L110" s="46">
        <f t="shared" si="5"/>
        <v>0</v>
      </c>
      <c r="M110" s="15"/>
      <c r="N110" s="45">
        <f t="shared" si="6"/>
        <v>0</v>
      </c>
      <c r="O110" s="15"/>
      <c r="P110" s="45">
        <f t="shared" si="7"/>
        <v>0</v>
      </c>
      <c r="Q110" s="56">
        <f t="shared" si="8"/>
        <v>0</v>
      </c>
    </row>
    <row r="111" spans="2:17" ht="12" customHeight="1" hidden="1">
      <c r="B111" s="1336"/>
      <c r="C111" s="1339"/>
      <c r="D111" s="1339"/>
      <c r="E111" s="27" t="str">
        <f t="shared" si="9"/>
        <v>Fuelóleo residual</v>
      </c>
      <c r="F111" s="11"/>
      <c r="G111" s="16"/>
      <c r="H111" s="12"/>
      <c r="I111" s="14"/>
      <c r="J111" s="46">
        <f t="shared" si="4"/>
        <v>0</v>
      </c>
      <c r="K111" s="15"/>
      <c r="L111" s="46">
        <f t="shared" si="5"/>
        <v>0</v>
      </c>
      <c r="M111" s="15"/>
      <c r="N111" s="45">
        <f t="shared" si="6"/>
        <v>0</v>
      </c>
      <c r="O111" s="15"/>
      <c r="P111" s="45">
        <f t="shared" si="7"/>
        <v>0</v>
      </c>
      <c r="Q111" s="56">
        <f t="shared" si="8"/>
        <v>0</v>
      </c>
    </row>
    <row r="112" spans="2:17" ht="12.75">
      <c r="B112" s="1336"/>
      <c r="C112" s="1339"/>
      <c r="D112" s="1339"/>
      <c r="E112" s="27" t="str">
        <f t="shared" si="9"/>
        <v>Gas Licuado de Petroleo</v>
      </c>
      <c r="F112" s="44" t="s">
        <v>57</v>
      </c>
      <c r="G112" s="41" t="s">
        <v>136</v>
      </c>
      <c r="H112" s="12" t="e">
        <f>#REF!</f>
        <v>#REF!</v>
      </c>
      <c r="I112" s="14" t="e">
        <f>I21</f>
        <v>#REF!</v>
      </c>
      <c r="J112" s="46" t="e">
        <f t="shared" si="4"/>
        <v>#REF!</v>
      </c>
      <c r="K112" s="15">
        <f>K21</f>
        <v>63100</v>
      </c>
      <c r="L112" s="46" t="e">
        <f t="shared" si="5"/>
        <v>#REF!</v>
      </c>
      <c r="M112" s="15">
        <f>M21</f>
        <v>62</v>
      </c>
      <c r="N112" s="45" t="e">
        <f t="shared" si="6"/>
        <v>#REF!</v>
      </c>
      <c r="O112" s="15">
        <f>O21</f>
        <v>0.2</v>
      </c>
      <c r="P112" s="45" t="e">
        <f t="shared" si="7"/>
        <v>#REF!</v>
      </c>
      <c r="Q112" s="56" t="e">
        <f t="shared" si="8"/>
        <v>#REF!</v>
      </c>
    </row>
    <row r="113" spans="2:17" ht="12.75">
      <c r="B113" s="1336"/>
      <c r="C113" s="1340"/>
      <c r="D113" s="1340"/>
      <c r="E113" s="43" t="s">
        <v>132</v>
      </c>
      <c r="F113" s="44" t="s">
        <v>142</v>
      </c>
      <c r="G113" s="41" t="s">
        <v>136</v>
      </c>
      <c r="H113" s="12" t="e">
        <f>#REF!</f>
        <v>#REF!</v>
      </c>
      <c r="I113" s="14" t="e">
        <f>I91</f>
        <v>#REF!</v>
      </c>
      <c r="J113" s="46" t="e">
        <f t="shared" si="4"/>
        <v>#REF!</v>
      </c>
      <c r="K113" s="15">
        <f>K91</f>
        <v>70395</v>
      </c>
      <c r="L113" s="46" t="e">
        <f t="shared" si="5"/>
        <v>#REF!</v>
      </c>
      <c r="M113" s="15">
        <f>M91</f>
        <v>3.705</v>
      </c>
      <c r="N113" s="45" t="e">
        <f t="shared" si="6"/>
        <v>#REF!</v>
      </c>
      <c r="O113" s="15">
        <f>O91</f>
        <v>3.705</v>
      </c>
      <c r="P113" s="45" t="e">
        <f t="shared" si="7"/>
        <v>#REF!</v>
      </c>
      <c r="Q113" s="56" t="e">
        <f t="shared" si="8"/>
        <v>#REF!</v>
      </c>
    </row>
    <row r="114" spans="2:17" ht="12.75">
      <c r="B114" s="1336"/>
      <c r="C114" s="1327" t="s">
        <v>32</v>
      </c>
      <c r="D114" s="1328"/>
      <c r="E114" s="1329"/>
      <c r="F114" s="11"/>
      <c r="G114" s="16"/>
      <c r="H114" s="12"/>
      <c r="I114" s="14"/>
      <c r="J114" s="15"/>
      <c r="K114" s="15"/>
      <c r="L114" s="14"/>
      <c r="M114" s="15"/>
      <c r="N114" s="14"/>
      <c r="O114" s="15"/>
      <c r="P114" s="14"/>
      <c r="Q114" s="50"/>
    </row>
    <row r="115" spans="2:17" ht="12" customHeight="1" hidden="1">
      <c r="B115" s="1336"/>
      <c r="C115" s="1341" t="s">
        <v>33</v>
      </c>
      <c r="D115" s="1338" t="s">
        <v>20</v>
      </c>
      <c r="E115" s="27" t="s">
        <v>34</v>
      </c>
      <c r="F115" s="11"/>
      <c r="G115" s="16"/>
      <c r="H115" s="12"/>
      <c r="I115" s="14"/>
      <c r="J115" s="15"/>
      <c r="K115" s="15"/>
      <c r="L115" s="14"/>
      <c r="M115" s="15"/>
      <c r="N115" s="14"/>
      <c r="O115" s="15"/>
      <c r="P115" s="14"/>
      <c r="Q115" s="50"/>
    </row>
    <row r="116" spans="2:17" ht="12" customHeight="1" hidden="1">
      <c r="B116" s="1336"/>
      <c r="C116" s="1342"/>
      <c r="D116" s="1340"/>
      <c r="E116" s="27" t="s">
        <v>35</v>
      </c>
      <c r="F116" s="44" t="s">
        <v>142</v>
      </c>
      <c r="G116" s="41" t="s">
        <v>136</v>
      </c>
      <c r="H116" s="12"/>
      <c r="I116" s="14"/>
      <c r="J116" s="15"/>
      <c r="K116" s="15"/>
      <c r="L116" s="14"/>
      <c r="M116" s="15"/>
      <c r="N116" s="14"/>
      <c r="O116" s="15"/>
      <c r="P116" s="14"/>
      <c r="Q116" s="50"/>
    </row>
    <row r="117" spans="2:17" ht="12" customHeight="1" hidden="1">
      <c r="B117" s="1336"/>
      <c r="C117" s="1342"/>
      <c r="D117" s="1338" t="s">
        <v>24</v>
      </c>
      <c r="E117" s="27" t="s">
        <v>36</v>
      </c>
      <c r="F117" s="11"/>
      <c r="G117" s="16"/>
      <c r="H117" s="12"/>
      <c r="I117" s="14"/>
      <c r="J117" s="15"/>
      <c r="K117" s="15"/>
      <c r="L117" s="14"/>
      <c r="M117" s="15"/>
      <c r="N117" s="14"/>
      <c r="O117" s="15"/>
      <c r="P117" s="14"/>
      <c r="Q117" s="50"/>
    </row>
    <row r="118" spans="2:17" ht="12" customHeight="1" hidden="1">
      <c r="B118" s="1336"/>
      <c r="C118" s="1343"/>
      <c r="D118" s="1340"/>
      <c r="E118" s="27" t="s">
        <v>37</v>
      </c>
      <c r="F118" s="11"/>
      <c r="G118" s="16"/>
      <c r="H118" s="12"/>
      <c r="I118" s="14"/>
      <c r="J118" s="15"/>
      <c r="K118" s="15"/>
      <c r="L118" s="14"/>
      <c r="M118" s="15"/>
      <c r="N118" s="14"/>
      <c r="O118" s="15"/>
      <c r="P118" s="14"/>
      <c r="Q118" s="50"/>
    </row>
    <row r="119" spans="2:17" ht="12" customHeight="1" hidden="1">
      <c r="B119" s="1336"/>
      <c r="C119" s="1327" t="s">
        <v>38</v>
      </c>
      <c r="D119" s="1328"/>
      <c r="E119" s="1329"/>
      <c r="F119" s="11"/>
      <c r="G119" s="16"/>
      <c r="H119" s="12"/>
      <c r="I119" s="14"/>
      <c r="J119" s="15"/>
      <c r="K119" s="15"/>
      <c r="L119" s="14"/>
      <c r="M119" s="15"/>
      <c r="N119" s="14"/>
      <c r="O119" s="15"/>
      <c r="P119" s="14"/>
      <c r="Q119" s="50"/>
    </row>
    <row r="120" spans="2:17" ht="12" customHeight="1" hidden="1">
      <c r="B120" s="1336"/>
      <c r="C120" s="1330" t="s">
        <v>39</v>
      </c>
      <c r="D120" s="1331"/>
      <c r="E120" s="27" t="s">
        <v>40</v>
      </c>
      <c r="F120" s="11"/>
      <c r="G120" s="16"/>
      <c r="H120" s="12"/>
      <c r="I120" s="14"/>
      <c r="J120" s="15"/>
      <c r="K120" s="15"/>
      <c r="L120" s="14"/>
      <c r="M120" s="15"/>
      <c r="N120" s="14"/>
      <c r="O120" s="15"/>
      <c r="P120" s="14"/>
      <c r="Q120" s="50"/>
    </row>
    <row r="121" spans="2:17" ht="12" customHeight="1" hidden="1">
      <c r="B121" s="1336"/>
      <c r="C121" s="1316" t="s">
        <v>41</v>
      </c>
      <c r="D121" s="1317"/>
      <c r="E121" s="1318"/>
      <c r="F121" s="11"/>
      <c r="G121" s="16"/>
      <c r="H121" s="12"/>
      <c r="I121" s="14"/>
      <c r="J121" s="15"/>
      <c r="K121" s="15"/>
      <c r="L121" s="14"/>
      <c r="M121" s="15"/>
      <c r="N121" s="14"/>
      <c r="O121" s="15"/>
      <c r="P121" s="14"/>
      <c r="Q121" s="50"/>
    </row>
    <row r="122" spans="2:17" ht="12.75">
      <c r="B122" s="1337"/>
      <c r="C122" s="1332" t="s">
        <v>42</v>
      </c>
      <c r="D122" s="1333"/>
      <c r="E122" s="1334"/>
      <c r="F122" s="51"/>
      <c r="G122" s="52"/>
      <c r="H122" s="55" t="e">
        <f>SUM(H101:H121)</f>
        <v>#REF!</v>
      </c>
      <c r="I122" s="53"/>
      <c r="J122" s="55" t="e">
        <f>SUM(J101:J121)</f>
        <v>#REF!</v>
      </c>
      <c r="K122" s="54"/>
      <c r="L122" s="55" t="e">
        <f>SUM(L101:L121)</f>
        <v>#REF!</v>
      </c>
      <c r="M122" s="54"/>
      <c r="N122" s="55" t="e">
        <f>SUM(N101:N121)</f>
        <v>#REF!</v>
      </c>
      <c r="O122" s="54"/>
      <c r="P122" s="55" t="e">
        <f>SUM(P101:P121)</f>
        <v>#REF!</v>
      </c>
      <c r="Q122" s="58" t="e">
        <f>SUM(Q101:Q121)</f>
        <v>#REF!</v>
      </c>
    </row>
    <row r="123" spans="2:18" ht="12" customHeight="1">
      <c r="B123" s="1335" t="s">
        <v>164</v>
      </c>
      <c r="C123" s="1338" t="s">
        <v>19</v>
      </c>
      <c r="D123" s="1338" t="s">
        <v>20</v>
      </c>
      <c r="E123" s="27" t="s">
        <v>21</v>
      </c>
      <c r="F123" s="11"/>
      <c r="G123" s="11"/>
      <c r="H123" s="12"/>
      <c r="I123" s="13"/>
      <c r="J123" s="13"/>
      <c r="K123" s="13"/>
      <c r="L123" s="13"/>
      <c r="M123" s="13"/>
      <c r="N123" s="13"/>
      <c r="O123" s="13"/>
      <c r="P123" s="13"/>
      <c r="Q123" s="50"/>
      <c r="R123" s="57"/>
    </row>
    <row r="124" spans="2:17" ht="12.75">
      <c r="B124" s="1336"/>
      <c r="C124" s="1339"/>
      <c r="D124" s="1339"/>
      <c r="E124" s="27" t="s">
        <v>22</v>
      </c>
      <c r="F124" s="11"/>
      <c r="G124" s="11"/>
      <c r="H124" s="12"/>
      <c r="I124" s="13"/>
      <c r="J124" s="13"/>
      <c r="K124" s="13"/>
      <c r="L124" s="13"/>
      <c r="M124" s="13"/>
      <c r="N124" s="13"/>
      <c r="O124" s="13"/>
      <c r="P124" s="13"/>
      <c r="Q124" s="50"/>
    </row>
    <row r="125" spans="2:17" ht="12.75">
      <c r="B125" s="1336"/>
      <c r="C125" s="1339"/>
      <c r="D125" s="1340"/>
      <c r="E125" s="27" t="s">
        <v>23</v>
      </c>
      <c r="F125" s="17"/>
      <c r="G125" s="17"/>
      <c r="H125" s="12"/>
      <c r="I125" s="14"/>
      <c r="J125" s="15"/>
      <c r="K125" s="15"/>
      <c r="L125" s="14"/>
      <c r="M125" s="15"/>
      <c r="N125" s="14"/>
      <c r="O125" s="15"/>
      <c r="P125" s="14"/>
      <c r="Q125" s="50"/>
    </row>
    <row r="126" spans="2:17" ht="12" customHeight="1">
      <c r="B126" s="1336"/>
      <c r="C126" s="1339"/>
      <c r="D126" s="1338" t="s">
        <v>24</v>
      </c>
      <c r="E126" s="27" t="str">
        <f>E104</f>
        <v>Gasohol 84</v>
      </c>
      <c r="F126" s="11"/>
      <c r="G126" s="17"/>
      <c r="H126" s="12"/>
      <c r="I126" s="14"/>
      <c r="J126" s="15"/>
      <c r="K126" s="15"/>
      <c r="L126" s="14"/>
      <c r="M126" s="15"/>
      <c r="N126" s="14"/>
      <c r="O126" s="15"/>
      <c r="P126" s="14"/>
      <c r="Q126" s="50"/>
    </row>
    <row r="127" spans="2:17" ht="12.75">
      <c r="B127" s="1336"/>
      <c r="C127" s="1339"/>
      <c r="D127" s="1339"/>
      <c r="E127" s="27" t="str">
        <f aca="true" t="shared" si="10" ref="E127:E134">E105</f>
        <v>Gasohol 90</v>
      </c>
      <c r="F127" s="11"/>
      <c r="G127" s="17"/>
      <c r="H127" s="12"/>
      <c r="I127" s="14"/>
      <c r="J127" s="15"/>
      <c r="K127" s="15"/>
      <c r="L127" s="14"/>
      <c r="M127" s="15"/>
      <c r="N127" s="14"/>
      <c r="O127" s="15"/>
      <c r="P127" s="14"/>
      <c r="Q127" s="50"/>
    </row>
    <row r="128" spans="2:17" ht="12.75">
      <c r="B128" s="1336"/>
      <c r="C128" s="1339"/>
      <c r="D128" s="1339"/>
      <c r="E128" s="27" t="str">
        <f t="shared" si="10"/>
        <v>Gasohol 95</v>
      </c>
      <c r="F128" s="11"/>
      <c r="G128" s="17"/>
      <c r="H128" s="12"/>
      <c r="I128" s="14"/>
      <c r="J128" s="15"/>
      <c r="K128" s="15"/>
      <c r="L128" s="14"/>
      <c r="M128" s="15"/>
      <c r="N128" s="14"/>
      <c r="O128" s="15"/>
      <c r="P128" s="14"/>
      <c r="Q128" s="50"/>
    </row>
    <row r="129" spans="2:17" ht="12.75">
      <c r="B129" s="1336"/>
      <c r="C129" s="1339"/>
      <c r="D129" s="1339"/>
      <c r="E129" s="27" t="str">
        <f t="shared" si="10"/>
        <v>Gasohol 97</v>
      </c>
      <c r="F129" s="11"/>
      <c r="G129" s="16"/>
      <c r="H129" s="12"/>
      <c r="I129" s="14"/>
      <c r="J129" s="15"/>
      <c r="K129" s="15"/>
      <c r="L129" s="14"/>
      <c r="M129" s="15"/>
      <c r="N129" s="14"/>
      <c r="O129" s="15"/>
      <c r="P129" s="14"/>
      <c r="Q129" s="50"/>
    </row>
    <row r="130" spans="2:17" ht="12" customHeight="1" hidden="1">
      <c r="B130" s="1336"/>
      <c r="C130" s="1339"/>
      <c r="D130" s="1339"/>
      <c r="E130" s="27" t="str">
        <f t="shared" si="10"/>
        <v>Esquisto bituminoso</v>
      </c>
      <c r="F130" s="11"/>
      <c r="G130" s="16"/>
      <c r="H130" s="12"/>
      <c r="I130" s="14"/>
      <c r="J130" s="15"/>
      <c r="K130" s="15"/>
      <c r="L130" s="14"/>
      <c r="M130" s="15"/>
      <c r="N130" s="14"/>
      <c r="O130" s="15"/>
      <c r="P130" s="14"/>
      <c r="Q130" s="50"/>
    </row>
    <row r="131" spans="2:17" ht="12" customHeight="1" hidden="1">
      <c r="B131" s="1336"/>
      <c r="C131" s="1339"/>
      <c r="D131" s="1339"/>
      <c r="E131" s="27" t="str">
        <f t="shared" si="10"/>
        <v>Gas</v>
      </c>
      <c r="F131" s="11"/>
      <c r="G131" s="16"/>
      <c r="H131" s="12"/>
      <c r="I131" s="14"/>
      <c r="J131" s="15"/>
      <c r="K131" s="15"/>
      <c r="L131" s="14"/>
      <c r="M131" s="15"/>
      <c r="N131" s="14"/>
      <c r="O131" s="15"/>
      <c r="P131" s="14"/>
      <c r="Q131" s="50"/>
    </row>
    <row r="132" spans="2:17" ht="12" customHeight="1" hidden="1">
      <c r="B132" s="1336"/>
      <c r="C132" s="1339"/>
      <c r="D132" s="1339"/>
      <c r="E132" s="27" t="str">
        <f t="shared" si="10"/>
        <v>Diesel Oil</v>
      </c>
      <c r="F132" s="11"/>
      <c r="G132" s="16"/>
      <c r="H132" s="12"/>
      <c r="I132" s="14"/>
      <c r="J132" s="15"/>
      <c r="K132" s="15"/>
      <c r="L132" s="14"/>
      <c r="M132" s="15"/>
      <c r="N132" s="14"/>
      <c r="O132" s="15"/>
      <c r="P132" s="14"/>
      <c r="Q132" s="50"/>
    </row>
    <row r="133" spans="2:17" ht="12" customHeight="1" hidden="1">
      <c r="B133" s="1336"/>
      <c r="C133" s="1339"/>
      <c r="D133" s="1339"/>
      <c r="E133" s="27" t="str">
        <f t="shared" si="10"/>
        <v>Fuelóleo residual</v>
      </c>
      <c r="F133" s="11"/>
      <c r="G133" s="16"/>
      <c r="H133" s="12"/>
      <c r="I133" s="14"/>
      <c r="J133" s="15"/>
      <c r="K133" s="15"/>
      <c r="L133" s="14"/>
      <c r="M133" s="15"/>
      <c r="N133" s="14"/>
      <c r="O133" s="15"/>
      <c r="P133" s="14"/>
      <c r="Q133" s="50"/>
    </row>
    <row r="134" spans="2:17" ht="12.75">
      <c r="B134" s="1336"/>
      <c r="C134" s="1339"/>
      <c r="D134" s="1339"/>
      <c r="E134" s="27" t="str">
        <f t="shared" si="10"/>
        <v>Gas Licuado de Petroleo</v>
      </c>
      <c r="F134" s="11"/>
      <c r="G134" s="16"/>
      <c r="H134" s="12"/>
      <c r="I134" s="14"/>
      <c r="J134" s="15"/>
      <c r="K134" s="15"/>
      <c r="L134" s="14"/>
      <c r="M134" s="15"/>
      <c r="N134" s="14"/>
      <c r="O134" s="15"/>
      <c r="P134" s="14"/>
      <c r="Q134" s="50"/>
    </row>
    <row r="135" spans="2:17" ht="12.75">
      <c r="B135" s="1336"/>
      <c r="C135" s="1340"/>
      <c r="D135" s="1340"/>
      <c r="E135" s="43" t="s">
        <v>132</v>
      </c>
      <c r="F135" s="44" t="s">
        <v>142</v>
      </c>
      <c r="G135" s="41" t="s">
        <v>136</v>
      </c>
      <c r="H135" s="12" t="e">
        <f>#REF!</f>
        <v>#REF!</v>
      </c>
      <c r="I135" s="14" t="e">
        <f>I113</f>
        <v>#REF!</v>
      </c>
      <c r="J135" s="46" t="e">
        <f>H135*I135</f>
        <v>#REF!</v>
      </c>
      <c r="K135" s="15">
        <f>K113</f>
        <v>70395</v>
      </c>
      <c r="L135" s="46" t="e">
        <f>J135*K135/10^6</f>
        <v>#REF!</v>
      </c>
      <c r="M135" s="15">
        <f>M113</f>
        <v>3.705</v>
      </c>
      <c r="N135" s="45" t="e">
        <f>J135*M135/10^3</f>
        <v>#REF!</v>
      </c>
      <c r="O135" s="15">
        <f>O113</f>
        <v>3.705</v>
      </c>
      <c r="P135" s="45" t="e">
        <f>J135*O135/10^3</f>
        <v>#REF!</v>
      </c>
      <c r="Q135" s="56" t="e">
        <f>L135+(N135*21/1000)+(P135*310/1000)</f>
        <v>#REF!</v>
      </c>
    </row>
    <row r="136" spans="2:17" ht="12.75">
      <c r="B136" s="1336"/>
      <c r="C136" s="1327" t="s">
        <v>32</v>
      </c>
      <c r="D136" s="1328"/>
      <c r="E136" s="1329"/>
      <c r="F136" s="11"/>
      <c r="G136" s="16"/>
      <c r="H136" s="12"/>
      <c r="I136" s="14"/>
      <c r="J136" s="15"/>
      <c r="K136" s="15"/>
      <c r="L136" s="14"/>
      <c r="M136" s="15"/>
      <c r="N136" s="14"/>
      <c r="O136" s="15"/>
      <c r="P136" s="14"/>
      <c r="Q136" s="50"/>
    </row>
    <row r="137" spans="2:17" ht="12" customHeight="1" hidden="1">
      <c r="B137" s="1336"/>
      <c r="C137" s="1341" t="s">
        <v>33</v>
      </c>
      <c r="D137" s="1338" t="s">
        <v>20</v>
      </c>
      <c r="E137" s="27" t="s">
        <v>34</v>
      </c>
      <c r="F137" s="11"/>
      <c r="G137" s="16"/>
      <c r="H137" s="12"/>
      <c r="I137" s="14"/>
      <c r="J137" s="15"/>
      <c r="K137" s="15"/>
      <c r="L137" s="14"/>
      <c r="M137" s="15"/>
      <c r="N137" s="14"/>
      <c r="O137" s="15"/>
      <c r="P137" s="14"/>
      <c r="Q137" s="50"/>
    </row>
    <row r="138" spans="2:17" ht="12" customHeight="1" hidden="1">
      <c r="B138" s="1336"/>
      <c r="C138" s="1342"/>
      <c r="D138" s="1340"/>
      <c r="E138" s="27" t="s">
        <v>35</v>
      </c>
      <c r="F138" s="11"/>
      <c r="G138" s="16"/>
      <c r="H138" s="12"/>
      <c r="I138" s="14"/>
      <c r="J138" s="15"/>
      <c r="K138" s="15"/>
      <c r="L138" s="14"/>
      <c r="M138" s="15"/>
      <c r="N138" s="14"/>
      <c r="O138" s="15"/>
      <c r="P138" s="14"/>
      <c r="Q138" s="50"/>
    </row>
    <row r="139" spans="2:17" ht="12" customHeight="1" hidden="1">
      <c r="B139" s="1336"/>
      <c r="C139" s="1342"/>
      <c r="D139" s="1338" t="s">
        <v>24</v>
      </c>
      <c r="E139" s="27" t="s">
        <v>36</v>
      </c>
      <c r="F139" s="11"/>
      <c r="G139" s="16"/>
      <c r="H139" s="12"/>
      <c r="I139" s="14"/>
      <c r="J139" s="15"/>
      <c r="K139" s="15"/>
      <c r="L139" s="14"/>
      <c r="M139" s="15"/>
      <c r="N139" s="14"/>
      <c r="O139" s="15"/>
      <c r="P139" s="14"/>
      <c r="Q139" s="50"/>
    </row>
    <row r="140" spans="2:17" ht="12" customHeight="1" hidden="1">
      <c r="B140" s="1336"/>
      <c r="C140" s="1343"/>
      <c r="D140" s="1340"/>
      <c r="E140" s="27" t="s">
        <v>37</v>
      </c>
      <c r="F140" s="11"/>
      <c r="G140" s="16"/>
      <c r="H140" s="12"/>
      <c r="I140" s="14"/>
      <c r="J140" s="15"/>
      <c r="K140" s="15"/>
      <c r="L140" s="14"/>
      <c r="M140" s="15"/>
      <c r="N140" s="14"/>
      <c r="O140" s="15"/>
      <c r="P140" s="14"/>
      <c r="Q140" s="50"/>
    </row>
    <row r="141" spans="2:17" ht="12" customHeight="1" hidden="1">
      <c r="B141" s="1336"/>
      <c r="C141" s="1327" t="s">
        <v>38</v>
      </c>
      <c r="D141" s="1328"/>
      <c r="E141" s="1329"/>
      <c r="F141" s="11"/>
      <c r="G141" s="16"/>
      <c r="H141" s="12"/>
      <c r="I141" s="14"/>
      <c r="J141" s="15"/>
      <c r="K141" s="15"/>
      <c r="L141" s="14"/>
      <c r="M141" s="15"/>
      <c r="N141" s="14"/>
      <c r="O141" s="15"/>
      <c r="P141" s="14"/>
      <c r="Q141" s="50"/>
    </row>
    <row r="142" spans="2:17" ht="12" customHeight="1" hidden="1">
      <c r="B142" s="1336"/>
      <c r="C142" s="1330" t="s">
        <v>39</v>
      </c>
      <c r="D142" s="1331"/>
      <c r="E142" s="27" t="s">
        <v>40</v>
      </c>
      <c r="F142" s="11"/>
      <c r="G142" s="16"/>
      <c r="H142" s="12"/>
      <c r="I142" s="14"/>
      <c r="J142" s="15"/>
      <c r="K142" s="15"/>
      <c r="L142" s="14"/>
      <c r="M142" s="15"/>
      <c r="N142" s="14"/>
      <c r="O142" s="15"/>
      <c r="P142" s="14"/>
      <c r="Q142" s="50"/>
    </row>
    <row r="143" spans="2:17" ht="12" customHeight="1" hidden="1">
      <c r="B143" s="1336"/>
      <c r="C143" s="1316" t="s">
        <v>41</v>
      </c>
      <c r="D143" s="1317"/>
      <c r="E143" s="1318"/>
      <c r="F143" s="11"/>
      <c r="G143" s="16"/>
      <c r="H143" s="12"/>
      <c r="I143" s="14"/>
      <c r="J143" s="15"/>
      <c r="K143" s="15"/>
      <c r="L143" s="14"/>
      <c r="M143" s="15"/>
      <c r="N143" s="14"/>
      <c r="O143" s="15"/>
      <c r="P143" s="14"/>
      <c r="Q143" s="50"/>
    </row>
    <row r="144" spans="2:17" ht="12.75">
      <c r="B144" s="1337"/>
      <c r="C144" s="1332" t="s">
        <v>42</v>
      </c>
      <c r="D144" s="1333"/>
      <c r="E144" s="1334"/>
      <c r="F144" s="51"/>
      <c r="G144" s="52"/>
      <c r="H144" s="55" t="e">
        <f>SUM(H123:H143)</f>
        <v>#REF!</v>
      </c>
      <c r="I144" s="53"/>
      <c r="J144" s="55" t="e">
        <f>SUM(J123:J143)</f>
        <v>#REF!</v>
      </c>
      <c r="K144" s="54"/>
      <c r="L144" s="55" t="e">
        <f>SUM(L123:L143)</f>
        <v>#REF!</v>
      </c>
      <c r="M144" s="54"/>
      <c r="N144" s="55" t="e">
        <f>SUM(N123:N143)</f>
        <v>#REF!</v>
      </c>
      <c r="O144" s="54"/>
      <c r="P144" s="55" t="e">
        <f>SUM(P123:P143)</f>
        <v>#REF!</v>
      </c>
      <c r="Q144" s="58" t="e">
        <f>SUM(Q123:Q143)</f>
        <v>#REF!</v>
      </c>
    </row>
    <row r="145" spans="2:18" ht="12" customHeight="1">
      <c r="B145" s="1321" t="s">
        <v>165</v>
      </c>
      <c r="C145" s="1323" t="s">
        <v>19</v>
      </c>
      <c r="D145" s="1323" t="s">
        <v>20</v>
      </c>
      <c r="E145" s="27" t="s">
        <v>21</v>
      </c>
      <c r="F145" s="11"/>
      <c r="G145" s="11"/>
      <c r="H145" s="12"/>
      <c r="I145" s="13"/>
      <c r="J145" s="13"/>
      <c r="K145" s="13"/>
      <c r="L145" s="13"/>
      <c r="M145" s="13"/>
      <c r="N145" s="13"/>
      <c r="O145" s="13"/>
      <c r="P145" s="13"/>
      <c r="Q145" s="50"/>
      <c r="R145" s="57"/>
    </row>
    <row r="146" spans="2:17" ht="12.75">
      <c r="B146" s="1322"/>
      <c r="C146" s="1323"/>
      <c r="D146" s="1323"/>
      <c r="E146" s="27" t="s">
        <v>22</v>
      </c>
      <c r="F146" s="11"/>
      <c r="G146" s="11"/>
      <c r="H146" s="12"/>
      <c r="I146" s="13"/>
      <c r="J146" s="13"/>
      <c r="K146" s="13"/>
      <c r="L146" s="13"/>
      <c r="M146" s="13"/>
      <c r="N146" s="13"/>
      <c r="O146" s="13"/>
      <c r="P146" s="13"/>
      <c r="Q146" s="50"/>
    </row>
    <row r="147" spans="2:17" ht="12.75">
      <c r="B147" s="1322"/>
      <c r="C147" s="1323"/>
      <c r="D147" s="1323"/>
      <c r="E147" s="27" t="s">
        <v>23</v>
      </c>
      <c r="F147" s="17"/>
      <c r="G147" s="17"/>
      <c r="H147" s="12"/>
      <c r="I147" s="14"/>
      <c r="J147" s="15"/>
      <c r="K147" s="15"/>
      <c r="L147" s="14"/>
      <c r="M147" s="15"/>
      <c r="N147" s="14"/>
      <c r="O147" s="15"/>
      <c r="P147" s="14"/>
      <c r="Q147" s="50"/>
    </row>
    <row r="148" spans="2:17" ht="12.75">
      <c r="B148" s="1322"/>
      <c r="C148" s="1323"/>
      <c r="D148" s="1323" t="s">
        <v>24</v>
      </c>
      <c r="E148" s="27" t="str">
        <f>E126</f>
        <v>Gasohol 84</v>
      </c>
      <c r="F148" s="11"/>
      <c r="G148" s="17"/>
      <c r="H148" s="12"/>
      <c r="I148" s="14"/>
      <c r="J148" s="15"/>
      <c r="K148" s="15"/>
      <c r="L148" s="14"/>
      <c r="M148" s="15"/>
      <c r="N148" s="14"/>
      <c r="O148" s="15"/>
      <c r="P148" s="14"/>
      <c r="Q148" s="50"/>
    </row>
    <row r="149" spans="2:17" ht="12.75">
      <c r="B149" s="1322"/>
      <c r="C149" s="1323"/>
      <c r="D149" s="1323"/>
      <c r="E149" s="27" t="str">
        <f aca="true" t="shared" si="11" ref="E149:E156">E127</f>
        <v>Gasohol 90</v>
      </c>
      <c r="F149" s="44" t="s">
        <v>138</v>
      </c>
      <c r="G149" s="41" t="s">
        <v>136</v>
      </c>
      <c r="H149" s="12" t="e">
        <f>#REF!</f>
        <v>#REF!</v>
      </c>
      <c r="I149" s="14" t="e">
        <f>I105</f>
        <v>#REF!</v>
      </c>
      <c r="J149" s="46" t="e">
        <f>H149*I149</f>
        <v>#REF!</v>
      </c>
      <c r="K149" s="15">
        <f>K105</f>
        <v>63894.6</v>
      </c>
      <c r="L149" s="46" t="e">
        <f>J149*K149/10^6</f>
        <v>#REF!</v>
      </c>
      <c r="M149" s="15">
        <f>M105</f>
        <v>3.5035999999999996</v>
      </c>
      <c r="N149" s="45" t="e">
        <f>J149*M149/10^3</f>
        <v>#REF!</v>
      </c>
      <c r="O149" s="15">
        <f>O105</f>
        <v>5.2554</v>
      </c>
      <c r="P149" s="45" t="e">
        <f>J149*O149/10^3</f>
        <v>#REF!</v>
      </c>
      <c r="Q149" s="56" t="e">
        <f>L149+(N149*21/1000)+(P149*310/1000)</f>
        <v>#REF!</v>
      </c>
    </row>
    <row r="150" spans="2:17" ht="12.75">
      <c r="B150" s="1322"/>
      <c r="C150" s="1323"/>
      <c r="D150" s="1323"/>
      <c r="E150" s="27" t="str">
        <f t="shared" si="11"/>
        <v>Gasohol 95</v>
      </c>
      <c r="F150" s="11"/>
      <c r="G150" s="17"/>
      <c r="H150" s="12"/>
      <c r="I150" s="14"/>
      <c r="J150" s="15"/>
      <c r="K150" s="15"/>
      <c r="L150" s="14"/>
      <c r="M150" s="15"/>
      <c r="N150" s="14"/>
      <c r="O150" s="15"/>
      <c r="P150" s="14"/>
      <c r="Q150" s="50"/>
    </row>
    <row r="151" spans="2:17" ht="12.75">
      <c r="B151" s="1322"/>
      <c r="C151" s="1323"/>
      <c r="D151" s="1323"/>
      <c r="E151" s="27" t="str">
        <f t="shared" si="11"/>
        <v>Gasohol 97</v>
      </c>
      <c r="F151" s="11"/>
      <c r="G151" s="16"/>
      <c r="H151" s="12"/>
      <c r="I151" s="14"/>
      <c r="J151" s="15"/>
      <c r="K151" s="15"/>
      <c r="L151" s="14"/>
      <c r="M151" s="15"/>
      <c r="N151" s="14"/>
      <c r="O151" s="15"/>
      <c r="P151" s="14"/>
      <c r="Q151" s="50"/>
    </row>
    <row r="152" spans="2:17" ht="12.75" hidden="1">
      <c r="B152" s="1322"/>
      <c r="C152" s="1323"/>
      <c r="D152" s="1323"/>
      <c r="E152" s="27" t="str">
        <f t="shared" si="11"/>
        <v>Esquisto bituminoso</v>
      </c>
      <c r="F152" s="11"/>
      <c r="G152" s="16"/>
      <c r="H152" s="12"/>
      <c r="I152" s="14"/>
      <c r="J152" s="15"/>
      <c r="K152" s="15"/>
      <c r="L152" s="14"/>
      <c r="M152" s="15"/>
      <c r="N152" s="14"/>
      <c r="O152" s="15"/>
      <c r="P152" s="14"/>
      <c r="Q152" s="50"/>
    </row>
    <row r="153" spans="2:17" ht="12.75" hidden="1">
      <c r="B153" s="1322"/>
      <c r="C153" s="1323"/>
      <c r="D153" s="1323"/>
      <c r="E153" s="27" t="str">
        <f t="shared" si="11"/>
        <v>Gas</v>
      </c>
      <c r="F153" s="11"/>
      <c r="G153" s="16"/>
      <c r="H153" s="12"/>
      <c r="I153" s="14"/>
      <c r="J153" s="15"/>
      <c r="K153" s="15"/>
      <c r="L153" s="14"/>
      <c r="M153" s="15"/>
      <c r="N153" s="14"/>
      <c r="O153" s="15"/>
      <c r="P153" s="14"/>
      <c r="Q153" s="50"/>
    </row>
    <row r="154" spans="2:17" ht="12.75" hidden="1">
      <c r="B154" s="1322"/>
      <c r="C154" s="1323"/>
      <c r="D154" s="1323"/>
      <c r="E154" s="27" t="str">
        <f t="shared" si="11"/>
        <v>Diesel Oil</v>
      </c>
      <c r="F154" s="11"/>
      <c r="G154" s="16"/>
      <c r="H154" s="12"/>
      <c r="I154" s="14"/>
      <c r="J154" s="15"/>
      <c r="K154" s="15"/>
      <c r="L154" s="14"/>
      <c r="M154" s="15"/>
      <c r="N154" s="14"/>
      <c r="O154" s="15"/>
      <c r="P154" s="14"/>
      <c r="Q154" s="50"/>
    </row>
    <row r="155" spans="2:17" ht="12.75" hidden="1">
      <c r="B155" s="1322"/>
      <c r="C155" s="1323"/>
      <c r="D155" s="1323"/>
      <c r="E155" s="27" t="str">
        <f t="shared" si="11"/>
        <v>Fuelóleo residual</v>
      </c>
      <c r="F155" s="11"/>
      <c r="G155" s="16"/>
      <c r="H155" s="12"/>
      <c r="I155" s="14"/>
      <c r="J155" s="15"/>
      <c r="K155" s="15"/>
      <c r="L155" s="14"/>
      <c r="M155" s="15"/>
      <c r="N155" s="14"/>
      <c r="O155" s="15"/>
      <c r="P155" s="14"/>
      <c r="Q155" s="50"/>
    </row>
    <row r="156" spans="2:17" ht="12.75">
      <c r="B156" s="1322"/>
      <c r="C156" s="1323"/>
      <c r="D156" s="1323"/>
      <c r="E156" s="27" t="str">
        <f t="shared" si="11"/>
        <v>Gas Licuado de Petroleo</v>
      </c>
      <c r="F156" s="44" t="s">
        <v>57</v>
      </c>
      <c r="G156" s="41" t="s">
        <v>136</v>
      </c>
      <c r="H156" s="12" t="e">
        <f>#REF!</f>
        <v>#REF!</v>
      </c>
      <c r="I156" s="14" t="e">
        <f>I112</f>
        <v>#REF!</v>
      </c>
      <c r="J156" s="46" t="e">
        <f>H156*I156</f>
        <v>#REF!</v>
      </c>
      <c r="K156" s="15">
        <f>K112</f>
        <v>63100</v>
      </c>
      <c r="L156" s="46" t="e">
        <f>J156*K156/10^6</f>
        <v>#REF!</v>
      </c>
      <c r="M156" s="15">
        <f>M112</f>
        <v>62</v>
      </c>
      <c r="N156" s="45" t="e">
        <f>J156*M156/10^3</f>
        <v>#REF!</v>
      </c>
      <c r="O156" s="15">
        <f>O112</f>
        <v>0.2</v>
      </c>
      <c r="P156" s="45" t="e">
        <f>J156*O156/10^3</f>
        <v>#REF!</v>
      </c>
      <c r="Q156" s="56" t="e">
        <f>L156+(N156*21/1000)+(P156*310/1000)</f>
        <v>#REF!</v>
      </c>
    </row>
    <row r="157" spans="2:17" ht="12.75">
      <c r="B157" s="1322"/>
      <c r="C157" s="1323"/>
      <c r="D157" s="1323"/>
      <c r="E157" s="43" t="s">
        <v>132</v>
      </c>
      <c r="F157" s="44" t="s">
        <v>142</v>
      </c>
      <c r="G157" s="41" t="s">
        <v>136</v>
      </c>
      <c r="H157" s="12" t="e">
        <f>#REF!</f>
        <v>#REF!</v>
      </c>
      <c r="I157" s="14" t="e">
        <f>I113</f>
        <v>#REF!</v>
      </c>
      <c r="J157" s="46" t="e">
        <f>H157*I157</f>
        <v>#REF!</v>
      </c>
      <c r="K157" s="15">
        <f>K113</f>
        <v>70395</v>
      </c>
      <c r="L157" s="46" t="e">
        <f>J157*K157/10^6</f>
        <v>#REF!</v>
      </c>
      <c r="M157" s="15">
        <f>M135</f>
        <v>3.705</v>
      </c>
      <c r="N157" s="45" t="e">
        <f>J157*M157/10^3</f>
        <v>#REF!</v>
      </c>
      <c r="O157" s="15">
        <f>O113</f>
        <v>3.705</v>
      </c>
      <c r="P157" s="45" t="e">
        <f>J157*O157/10^3</f>
        <v>#REF!</v>
      </c>
      <c r="Q157" s="56" t="e">
        <f>L157+(N157*21/1000)+(P157*310/1000)</f>
        <v>#REF!</v>
      </c>
    </row>
    <row r="158" spans="2:17" ht="12.75">
      <c r="B158" s="1322"/>
      <c r="C158" s="1324" t="s">
        <v>32</v>
      </c>
      <c r="D158" s="1324"/>
      <c r="E158" s="1324"/>
      <c r="F158" s="11"/>
      <c r="G158" s="16"/>
      <c r="H158" s="12"/>
      <c r="I158" s="14"/>
      <c r="J158" s="15"/>
      <c r="K158" s="15"/>
      <c r="L158" s="14"/>
      <c r="M158" s="15"/>
      <c r="N158" s="14"/>
      <c r="O158" s="15"/>
      <c r="P158" s="14"/>
      <c r="Q158" s="50"/>
    </row>
    <row r="159" spans="2:17" ht="12.75" hidden="1">
      <c r="B159" s="1322"/>
      <c r="C159" s="1325" t="s">
        <v>33</v>
      </c>
      <c r="D159" s="1323" t="s">
        <v>20</v>
      </c>
      <c r="E159" s="27" t="s">
        <v>34</v>
      </c>
      <c r="F159" s="11"/>
      <c r="G159" s="16"/>
      <c r="H159" s="12"/>
      <c r="I159" s="14"/>
      <c r="J159" s="15"/>
      <c r="K159" s="15"/>
      <c r="L159" s="14"/>
      <c r="M159" s="15"/>
      <c r="N159" s="14"/>
      <c r="O159" s="15"/>
      <c r="P159" s="14"/>
      <c r="Q159" s="50"/>
    </row>
    <row r="160" spans="2:17" ht="12.75" hidden="1">
      <c r="B160" s="1322"/>
      <c r="C160" s="1325"/>
      <c r="D160" s="1323"/>
      <c r="E160" s="27" t="s">
        <v>35</v>
      </c>
      <c r="F160" s="11"/>
      <c r="G160" s="16"/>
      <c r="H160" s="12"/>
      <c r="I160" s="14"/>
      <c r="J160" s="15"/>
      <c r="K160" s="15"/>
      <c r="L160" s="14"/>
      <c r="M160" s="15"/>
      <c r="N160" s="14"/>
      <c r="O160" s="15"/>
      <c r="P160" s="14"/>
      <c r="Q160" s="50"/>
    </row>
    <row r="161" spans="2:17" ht="12.75" hidden="1">
      <c r="B161" s="1322"/>
      <c r="C161" s="1325"/>
      <c r="D161" s="1323" t="s">
        <v>24</v>
      </c>
      <c r="E161" s="27" t="s">
        <v>36</v>
      </c>
      <c r="F161" s="11"/>
      <c r="G161" s="16"/>
      <c r="H161" s="12"/>
      <c r="I161" s="14"/>
      <c r="J161" s="15"/>
      <c r="K161" s="15"/>
      <c r="L161" s="14"/>
      <c r="M161" s="15"/>
      <c r="N161" s="14"/>
      <c r="O161" s="15"/>
      <c r="P161" s="14"/>
      <c r="Q161" s="50"/>
    </row>
    <row r="162" spans="2:17" ht="12.75" hidden="1">
      <c r="B162" s="1322"/>
      <c r="C162" s="1325"/>
      <c r="D162" s="1323"/>
      <c r="E162" s="27" t="s">
        <v>37</v>
      </c>
      <c r="F162" s="11"/>
      <c r="G162" s="16"/>
      <c r="H162" s="12"/>
      <c r="I162" s="14"/>
      <c r="J162" s="15"/>
      <c r="K162" s="15"/>
      <c r="L162" s="14"/>
      <c r="M162" s="15"/>
      <c r="N162" s="14"/>
      <c r="O162" s="15"/>
      <c r="P162" s="14"/>
      <c r="Q162" s="50"/>
    </row>
    <row r="163" spans="2:17" ht="12.75" hidden="1">
      <c r="B163" s="1322"/>
      <c r="C163" s="1324" t="s">
        <v>38</v>
      </c>
      <c r="D163" s="1324"/>
      <c r="E163" s="1324"/>
      <c r="F163" s="11"/>
      <c r="G163" s="16"/>
      <c r="H163" s="12"/>
      <c r="I163" s="14"/>
      <c r="J163" s="15"/>
      <c r="K163" s="15"/>
      <c r="L163" s="14"/>
      <c r="M163" s="15"/>
      <c r="N163" s="14"/>
      <c r="O163" s="15"/>
      <c r="P163" s="14"/>
      <c r="Q163" s="50"/>
    </row>
    <row r="164" spans="2:17" ht="12.75" hidden="1">
      <c r="B164" s="1322"/>
      <c r="C164" s="1326" t="s">
        <v>39</v>
      </c>
      <c r="D164" s="1326"/>
      <c r="E164" s="27" t="s">
        <v>40</v>
      </c>
      <c r="F164" s="11"/>
      <c r="G164" s="16"/>
      <c r="H164" s="12"/>
      <c r="I164" s="14"/>
      <c r="J164" s="15"/>
      <c r="K164" s="15"/>
      <c r="L164" s="14"/>
      <c r="M164" s="15"/>
      <c r="N164" s="14"/>
      <c r="O164" s="15"/>
      <c r="P164" s="14"/>
      <c r="Q164" s="50"/>
    </row>
    <row r="165" spans="2:17" ht="12.75" hidden="1">
      <c r="B165" s="1322"/>
      <c r="C165" s="1316" t="s">
        <v>41</v>
      </c>
      <c r="D165" s="1317"/>
      <c r="E165" s="1318"/>
      <c r="F165" s="11"/>
      <c r="G165" s="16"/>
      <c r="H165" s="12"/>
      <c r="I165" s="14"/>
      <c r="J165" s="15"/>
      <c r="K165" s="15"/>
      <c r="L165" s="14"/>
      <c r="M165" s="15"/>
      <c r="N165" s="14"/>
      <c r="O165" s="15"/>
      <c r="P165" s="14"/>
      <c r="Q165" s="50"/>
    </row>
    <row r="166" spans="2:17" ht="12.75">
      <c r="B166" s="1322"/>
      <c r="C166" s="1319" t="s">
        <v>42</v>
      </c>
      <c r="D166" s="1319"/>
      <c r="E166" s="1319"/>
      <c r="F166" s="51"/>
      <c r="G166" s="52"/>
      <c r="H166" s="67" t="e">
        <f>SUM(H145:H165)</f>
        <v>#REF!</v>
      </c>
      <c r="I166" s="53"/>
      <c r="J166" s="55" t="e">
        <f>SUM(J145:J165)</f>
        <v>#REF!</v>
      </c>
      <c r="K166" s="54"/>
      <c r="L166" s="55" t="e">
        <f>SUM(L145:L165)</f>
        <v>#REF!</v>
      </c>
      <c r="M166" s="54"/>
      <c r="N166" s="55" t="e">
        <f>SUM(N145:N165)</f>
        <v>#REF!</v>
      </c>
      <c r="O166" s="54"/>
      <c r="P166" s="55" t="e">
        <f>SUM(P145:P165)</f>
        <v>#REF!</v>
      </c>
      <c r="Q166" s="58" t="e">
        <f>SUM(Q145:Q165)</f>
        <v>#REF!</v>
      </c>
    </row>
    <row r="167" spans="2:18" ht="12" customHeight="1">
      <c r="B167" s="1321" t="s">
        <v>166</v>
      </c>
      <c r="C167" s="1323" t="s">
        <v>19</v>
      </c>
      <c r="D167" s="1323" t="s">
        <v>20</v>
      </c>
      <c r="E167" s="27" t="s">
        <v>21</v>
      </c>
      <c r="F167" s="11"/>
      <c r="G167" s="11"/>
      <c r="H167" s="12"/>
      <c r="I167" s="13"/>
      <c r="J167" s="13"/>
      <c r="K167" s="13"/>
      <c r="L167" s="13"/>
      <c r="M167" s="13"/>
      <c r="N167" s="13"/>
      <c r="O167" s="13"/>
      <c r="P167" s="13"/>
      <c r="Q167" s="50"/>
      <c r="R167" s="57"/>
    </row>
    <row r="168" spans="2:17" ht="12.75">
      <c r="B168" s="1322"/>
      <c r="C168" s="1323"/>
      <c r="D168" s="1323"/>
      <c r="E168" s="27" t="s">
        <v>22</v>
      </c>
      <c r="F168" s="11"/>
      <c r="G168" s="11"/>
      <c r="H168" s="12"/>
      <c r="I168" s="13"/>
      <c r="J168" s="13"/>
      <c r="K168" s="13"/>
      <c r="L168" s="13"/>
      <c r="M168" s="13"/>
      <c r="N168" s="13"/>
      <c r="O168" s="13"/>
      <c r="P168" s="13"/>
      <c r="Q168" s="50"/>
    </row>
    <row r="169" spans="2:17" ht="12.75">
      <c r="B169" s="1322"/>
      <c r="C169" s="1323"/>
      <c r="D169" s="1323"/>
      <c r="E169" s="27" t="s">
        <v>23</v>
      </c>
      <c r="F169" s="17"/>
      <c r="G169" s="17"/>
      <c r="H169" s="12"/>
      <c r="I169" s="14"/>
      <c r="J169" s="15"/>
      <c r="K169" s="15"/>
      <c r="L169" s="14"/>
      <c r="M169" s="15"/>
      <c r="N169" s="14"/>
      <c r="O169" s="15"/>
      <c r="P169" s="14"/>
      <c r="Q169" s="50"/>
    </row>
    <row r="170" spans="2:17" ht="12.75">
      <c r="B170" s="1322"/>
      <c r="C170" s="1323"/>
      <c r="D170" s="1323" t="s">
        <v>24</v>
      </c>
      <c r="E170" s="27" t="str">
        <f>E148</f>
        <v>Gasohol 84</v>
      </c>
      <c r="F170" s="44" t="s">
        <v>137</v>
      </c>
      <c r="G170" s="41" t="s">
        <v>136</v>
      </c>
      <c r="H170" s="12" t="e">
        <f>#REF!</f>
        <v>#REF!</v>
      </c>
      <c r="I170" s="14" t="e">
        <f>I104</f>
        <v>#REF!</v>
      </c>
      <c r="J170" s="46" t="e">
        <f>H170*I170</f>
        <v>#REF!</v>
      </c>
      <c r="K170" s="15">
        <f>K104</f>
        <v>63894.6</v>
      </c>
      <c r="L170" s="46" t="e">
        <f>J170*K170/10^6</f>
        <v>#REF!</v>
      </c>
      <c r="M170" s="15">
        <f>M104</f>
        <v>3.5035999999999996</v>
      </c>
      <c r="N170" s="45" t="e">
        <f>J170*M170/10^3</f>
        <v>#REF!</v>
      </c>
      <c r="O170" s="15">
        <f>O104</f>
        <v>5.2554</v>
      </c>
      <c r="P170" s="45" t="e">
        <f>J170*O170/10^3</f>
        <v>#REF!</v>
      </c>
      <c r="Q170" s="56" t="e">
        <f>L170+(N170*21/1000)+(P170*310/1000)</f>
        <v>#REF!</v>
      </c>
    </row>
    <row r="171" spans="2:17" ht="12.75">
      <c r="B171" s="1322"/>
      <c r="C171" s="1323"/>
      <c r="D171" s="1323"/>
      <c r="E171" s="27" t="str">
        <f aca="true" t="shared" si="12" ref="E171:E178">E149</f>
        <v>Gasohol 90</v>
      </c>
      <c r="F171" s="44" t="s">
        <v>138</v>
      </c>
      <c r="G171" s="41" t="s">
        <v>136</v>
      </c>
      <c r="H171" s="12" t="e">
        <f>#REF!</f>
        <v>#REF!</v>
      </c>
      <c r="I171" s="14" t="e">
        <f>I105</f>
        <v>#REF!</v>
      </c>
      <c r="J171" s="46" t="e">
        <f>H171*I171</f>
        <v>#REF!</v>
      </c>
      <c r="K171" s="15">
        <f>K105</f>
        <v>63894.6</v>
      </c>
      <c r="L171" s="46" t="e">
        <f>J171*K171/10^6</f>
        <v>#REF!</v>
      </c>
      <c r="M171" s="15">
        <f>M105</f>
        <v>3.5035999999999996</v>
      </c>
      <c r="N171" s="45" t="e">
        <f>J171*M171/10^3</f>
        <v>#REF!</v>
      </c>
      <c r="O171" s="15">
        <f>O105</f>
        <v>5.2554</v>
      </c>
      <c r="P171" s="45" t="e">
        <f>J171*O171/10^3</f>
        <v>#REF!</v>
      </c>
      <c r="Q171" s="56" t="e">
        <f>L171+(N171*21/1000)+(P171*310/1000)</f>
        <v>#REF!</v>
      </c>
    </row>
    <row r="172" spans="2:17" ht="12.75">
      <c r="B172" s="1322"/>
      <c r="C172" s="1323"/>
      <c r="D172" s="1323"/>
      <c r="E172" s="27" t="str">
        <f t="shared" si="12"/>
        <v>Gasohol 95</v>
      </c>
      <c r="F172" s="11"/>
      <c r="G172" s="17"/>
      <c r="H172" s="12"/>
      <c r="I172" s="14"/>
      <c r="J172" s="15"/>
      <c r="K172" s="15"/>
      <c r="L172" s="14"/>
      <c r="M172" s="15"/>
      <c r="N172" s="14"/>
      <c r="O172" s="15"/>
      <c r="P172" s="14"/>
      <c r="Q172" s="50"/>
    </row>
    <row r="173" spans="2:17" ht="12.75">
      <c r="B173" s="1322"/>
      <c r="C173" s="1323"/>
      <c r="D173" s="1323"/>
      <c r="E173" s="27" t="str">
        <f t="shared" si="12"/>
        <v>Gasohol 97</v>
      </c>
      <c r="F173" s="11"/>
      <c r="G173" s="16"/>
      <c r="H173" s="12"/>
      <c r="I173" s="14"/>
      <c r="J173" s="15"/>
      <c r="K173" s="15"/>
      <c r="L173" s="14"/>
      <c r="M173" s="15"/>
      <c r="N173" s="14"/>
      <c r="O173" s="15"/>
      <c r="P173" s="14"/>
      <c r="Q173" s="50"/>
    </row>
    <row r="174" spans="2:17" ht="12.75" hidden="1">
      <c r="B174" s="1322"/>
      <c r="C174" s="1323"/>
      <c r="D174" s="1323"/>
      <c r="E174" s="27" t="str">
        <f t="shared" si="12"/>
        <v>Esquisto bituminoso</v>
      </c>
      <c r="F174" s="11"/>
      <c r="G174" s="16"/>
      <c r="H174" s="12"/>
      <c r="I174" s="14"/>
      <c r="J174" s="15"/>
      <c r="K174" s="15"/>
      <c r="L174" s="14"/>
      <c r="M174" s="15"/>
      <c r="N174" s="14"/>
      <c r="O174" s="15"/>
      <c r="P174" s="14"/>
      <c r="Q174" s="50"/>
    </row>
    <row r="175" spans="2:17" ht="12.75" hidden="1">
      <c r="B175" s="1322"/>
      <c r="C175" s="1323"/>
      <c r="D175" s="1323"/>
      <c r="E175" s="27" t="str">
        <f t="shared" si="12"/>
        <v>Gas</v>
      </c>
      <c r="F175" s="11"/>
      <c r="G175" s="16"/>
      <c r="H175" s="12"/>
      <c r="I175" s="14"/>
      <c r="J175" s="15"/>
      <c r="K175" s="15"/>
      <c r="L175" s="14"/>
      <c r="M175" s="15"/>
      <c r="N175" s="14"/>
      <c r="O175" s="15"/>
      <c r="P175" s="14"/>
      <c r="Q175" s="50"/>
    </row>
    <row r="176" spans="2:17" ht="12.75" hidden="1">
      <c r="B176" s="1322"/>
      <c r="C176" s="1323"/>
      <c r="D176" s="1323"/>
      <c r="E176" s="27" t="str">
        <f t="shared" si="12"/>
        <v>Diesel Oil</v>
      </c>
      <c r="F176" s="11"/>
      <c r="G176" s="16"/>
      <c r="H176" s="12"/>
      <c r="I176" s="14"/>
      <c r="J176" s="15"/>
      <c r="K176" s="15"/>
      <c r="L176" s="14"/>
      <c r="M176" s="15"/>
      <c r="N176" s="14"/>
      <c r="O176" s="15"/>
      <c r="P176" s="14"/>
      <c r="Q176" s="50"/>
    </row>
    <row r="177" spans="2:17" ht="12.75" hidden="1">
      <c r="B177" s="1322"/>
      <c r="C177" s="1323"/>
      <c r="D177" s="1323"/>
      <c r="E177" s="27" t="str">
        <f t="shared" si="12"/>
        <v>Fuelóleo residual</v>
      </c>
      <c r="F177" s="11"/>
      <c r="G177" s="16"/>
      <c r="H177" s="12"/>
      <c r="I177" s="14"/>
      <c r="J177" s="15"/>
      <c r="K177" s="15"/>
      <c r="L177" s="14"/>
      <c r="M177" s="15"/>
      <c r="N177" s="14"/>
      <c r="O177" s="15"/>
      <c r="P177" s="14"/>
      <c r="Q177" s="50"/>
    </row>
    <row r="178" spans="2:17" ht="12.75">
      <c r="B178" s="1322"/>
      <c r="C178" s="1323"/>
      <c r="D178" s="1323"/>
      <c r="E178" s="27" t="str">
        <f t="shared" si="12"/>
        <v>Gas Licuado de Petroleo</v>
      </c>
      <c r="F178" s="44" t="s">
        <v>57</v>
      </c>
      <c r="G178" s="41" t="s">
        <v>136</v>
      </c>
      <c r="H178" s="12" t="e">
        <f>#REF!</f>
        <v>#REF!</v>
      </c>
      <c r="I178" s="14" t="e">
        <f>I156</f>
        <v>#REF!</v>
      </c>
      <c r="J178" s="46" t="e">
        <f>H178*I178</f>
        <v>#REF!</v>
      </c>
      <c r="K178" s="15">
        <f>K156</f>
        <v>63100</v>
      </c>
      <c r="L178" s="46" t="e">
        <f>J178*K178/10^6</f>
        <v>#REF!</v>
      </c>
      <c r="M178" s="15">
        <f>M156</f>
        <v>62</v>
      </c>
      <c r="N178" s="45" t="e">
        <f>J178*M178/10^3</f>
        <v>#REF!</v>
      </c>
      <c r="O178" s="15">
        <f>O156</f>
        <v>0.2</v>
      </c>
      <c r="P178" s="45" t="e">
        <f>J178*O178/10^3</f>
        <v>#REF!</v>
      </c>
      <c r="Q178" s="56" t="e">
        <f>L178+(N178*21/1000)+(P178*310/1000)</f>
        <v>#REF!</v>
      </c>
    </row>
    <row r="179" spans="2:17" ht="12.75">
      <c r="B179" s="1322"/>
      <c r="C179" s="1323"/>
      <c r="D179" s="1323"/>
      <c r="E179" s="43" t="s">
        <v>132</v>
      </c>
      <c r="F179" s="44" t="s">
        <v>142</v>
      </c>
      <c r="G179" s="41" t="s">
        <v>136</v>
      </c>
      <c r="H179" s="12" t="e">
        <f>#REF!</f>
        <v>#REF!</v>
      </c>
      <c r="I179" s="14" t="e">
        <f>I157</f>
        <v>#REF!</v>
      </c>
      <c r="J179" s="46" t="e">
        <f>H179*I179</f>
        <v>#REF!</v>
      </c>
      <c r="K179" s="15">
        <f>K157</f>
        <v>70395</v>
      </c>
      <c r="L179" s="46" t="e">
        <f>J179*K179/10^6</f>
        <v>#REF!</v>
      </c>
      <c r="M179" s="15">
        <f>M157</f>
        <v>3.705</v>
      </c>
      <c r="N179" s="45" t="e">
        <f>J179*M179/10^3</f>
        <v>#REF!</v>
      </c>
      <c r="O179" s="15">
        <f>O157</f>
        <v>3.705</v>
      </c>
      <c r="P179" s="45" t="e">
        <f>J179*O179/10^3</f>
        <v>#REF!</v>
      </c>
      <c r="Q179" s="56" t="e">
        <f>L179+(N179*21/1000)+(P179*310/1000)</f>
        <v>#REF!</v>
      </c>
    </row>
    <row r="180" spans="2:17" ht="12.75">
      <c r="B180" s="1322"/>
      <c r="C180" s="1324" t="s">
        <v>32</v>
      </c>
      <c r="D180" s="1324"/>
      <c r="E180" s="1324"/>
      <c r="F180" s="11"/>
      <c r="G180" s="16"/>
      <c r="H180" s="12"/>
      <c r="I180" s="14"/>
      <c r="J180" s="15"/>
      <c r="K180" s="15"/>
      <c r="L180" s="14"/>
      <c r="M180" s="15"/>
      <c r="N180" s="14"/>
      <c r="O180" s="15"/>
      <c r="P180" s="14"/>
      <c r="Q180" s="50"/>
    </row>
    <row r="181" spans="2:17" ht="12.75" hidden="1">
      <c r="B181" s="1322"/>
      <c r="C181" s="1325" t="s">
        <v>33</v>
      </c>
      <c r="D181" s="1323" t="s">
        <v>20</v>
      </c>
      <c r="E181" s="27" t="s">
        <v>34</v>
      </c>
      <c r="F181" s="11"/>
      <c r="G181" s="16"/>
      <c r="H181" s="12"/>
      <c r="I181" s="14"/>
      <c r="J181" s="15"/>
      <c r="K181" s="15"/>
      <c r="L181" s="14"/>
      <c r="M181" s="15"/>
      <c r="N181" s="14"/>
      <c r="O181" s="15"/>
      <c r="P181" s="14"/>
      <c r="Q181" s="50"/>
    </row>
    <row r="182" spans="2:17" ht="12.75" hidden="1">
      <c r="B182" s="1322"/>
      <c r="C182" s="1325"/>
      <c r="D182" s="1323"/>
      <c r="E182" s="27" t="s">
        <v>35</v>
      </c>
      <c r="F182" s="11"/>
      <c r="G182" s="16"/>
      <c r="H182" s="12"/>
      <c r="I182" s="14"/>
      <c r="J182" s="15"/>
      <c r="K182" s="15"/>
      <c r="L182" s="14"/>
      <c r="M182" s="15"/>
      <c r="N182" s="14"/>
      <c r="O182" s="15"/>
      <c r="P182" s="14"/>
      <c r="Q182" s="50"/>
    </row>
    <row r="183" spans="2:17" ht="12.75" hidden="1">
      <c r="B183" s="1322"/>
      <c r="C183" s="1325"/>
      <c r="D183" s="1323" t="s">
        <v>24</v>
      </c>
      <c r="E183" s="27" t="s">
        <v>36</v>
      </c>
      <c r="F183" s="11"/>
      <c r="G183" s="16"/>
      <c r="H183" s="12"/>
      <c r="I183" s="14"/>
      <c r="J183" s="15"/>
      <c r="K183" s="15"/>
      <c r="L183" s="14"/>
      <c r="M183" s="15"/>
      <c r="N183" s="14"/>
      <c r="O183" s="15"/>
      <c r="P183" s="14"/>
      <c r="Q183" s="50"/>
    </row>
    <row r="184" spans="2:17" ht="12.75" hidden="1">
      <c r="B184" s="1322"/>
      <c r="C184" s="1325"/>
      <c r="D184" s="1323"/>
      <c r="E184" s="27" t="s">
        <v>37</v>
      </c>
      <c r="F184" s="11"/>
      <c r="G184" s="16"/>
      <c r="H184" s="12"/>
      <c r="I184" s="14"/>
      <c r="J184" s="15"/>
      <c r="K184" s="15"/>
      <c r="L184" s="14"/>
      <c r="M184" s="15"/>
      <c r="N184" s="14"/>
      <c r="O184" s="15"/>
      <c r="P184" s="14"/>
      <c r="Q184" s="50"/>
    </row>
    <row r="185" spans="2:17" ht="12.75" hidden="1">
      <c r="B185" s="1322"/>
      <c r="C185" s="1324" t="s">
        <v>38</v>
      </c>
      <c r="D185" s="1324"/>
      <c r="E185" s="1324"/>
      <c r="F185" s="11"/>
      <c r="G185" s="16"/>
      <c r="H185" s="12"/>
      <c r="I185" s="14"/>
      <c r="J185" s="15"/>
      <c r="K185" s="15"/>
      <c r="L185" s="14"/>
      <c r="M185" s="15"/>
      <c r="N185" s="14"/>
      <c r="O185" s="15"/>
      <c r="P185" s="14"/>
      <c r="Q185" s="50"/>
    </row>
    <row r="186" spans="2:17" ht="12.75" hidden="1">
      <c r="B186" s="1322"/>
      <c r="C186" s="1326" t="s">
        <v>39</v>
      </c>
      <c r="D186" s="1326"/>
      <c r="E186" s="27" t="s">
        <v>40</v>
      </c>
      <c r="F186" s="11"/>
      <c r="G186" s="16"/>
      <c r="H186" s="12"/>
      <c r="I186" s="14"/>
      <c r="J186" s="15"/>
      <c r="K186" s="15"/>
      <c r="L186" s="14"/>
      <c r="M186" s="15"/>
      <c r="N186" s="14"/>
      <c r="O186" s="15"/>
      <c r="P186" s="14"/>
      <c r="Q186" s="50"/>
    </row>
    <row r="187" spans="2:17" ht="12.75" hidden="1">
      <c r="B187" s="1322"/>
      <c r="C187" s="1316" t="s">
        <v>41</v>
      </c>
      <c r="D187" s="1317"/>
      <c r="E187" s="1318"/>
      <c r="F187" s="11"/>
      <c r="G187" s="16"/>
      <c r="H187" s="12"/>
      <c r="I187" s="14"/>
      <c r="J187" s="15"/>
      <c r="K187" s="15"/>
      <c r="L187" s="14"/>
      <c r="M187" s="15"/>
      <c r="N187" s="14"/>
      <c r="O187" s="15"/>
      <c r="P187" s="14"/>
      <c r="Q187" s="50"/>
    </row>
    <row r="188" spans="2:17" ht="12.75">
      <c r="B188" s="1322"/>
      <c r="C188" s="1319" t="s">
        <v>42</v>
      </c>
      <c r="D188" s="1319"/>
      <c r="E188" s="1319"/>
      <c r="F188" s="51"/>
      <c r="G188" s="52"/>
      <c r="H188" s="67" t="e">
        <f>SUM(H167:H187)</f>
        <v>#REF!</v>
      </c>
      <c r="I188" s="53"/>
      <c r="J188" s="55" t="e">
        <f>SUM(J167:J187)</f>
        <v>#REF!</v>
      </c>
      <c r="K188" s="54"/>
      <c r="L188" s="55" t="e">
        <f>SUM(L167:L187)</f>
        <v>#REF!</v>
      </c>
      <c r="M188" s="54"/>
      <c r="N188" s="55" t="e">
        <f>SUM(N167:N187)</f>
        <v>#REF!</v>
      </c>
      <c r="O188" s="54"/>
      <c r="P188" s="55" t="e">
        <f>SUM(P167:P187)</f>
        <v>#REF!</v>
      </c>
      <c r="Q188" s="58" t="e">
        <f>SUM(Q167:Q187)</f>
        <v>#REF!</v>
      </c>
    </row>
    <row r="189" spans="2:17" ht="12.75">
      <c r="B189" s="1320" t="s">
        <v>50</v>
      </c>
      <c r="C189" s="1320"/>
      <c r="D189" s="1320"/>
      <c r="E189" s="1320"/>
      <c r="F189" s="1320"/>
      <c r="G189" s="1320"/>
      <c r="H189" s="62" t="e">
        <f>SUM(H34,H56,H78,H100,H122,H144,H166,H188)</f>
        <v>#REF!</v>
      </c>
      <c r="I189" s="63"/>
      <c r="J189" s="62" t="e">
        <f>SUM(J34,J56,J78,J100,J122,J144,J166,J188)</f>
        <v>#REF!</v>
      </c>
      <c r="K189" s="63"/>
      <c r="L189" s="62" t="e">
        <f>SUM(L34,L56,L78,L100,L122,L144,L166,L188)</f>
        <v>#REF!</v>
      </c>
      <c r="M189" s="63"/>
      <c r="N189" s="62" t="e">
        <f>SUM(N34,N56,N78,N100,N122,N144,N166,N188)</f>
        <v>#REF!</v>
      </c>
      <c r="O189" s="63"/>
      <c r="P189" s="62" t="e">
        <f>SUM(P34,P56,P78,P100,P122,P144,P166,P188)</f>
        <v>#REF!</v>
      </c>
      <c r="Q189" s="64" t="e">
        <f>SUM(Q34,Q56,Q78,Q100,Q122,Q144,Q166,Q188)</f>
        <v>#REF!</v>
      </c>
    </row>
    <row r="190" spans="3:16" ht="12.75">
      <c r="C190" s="18"/>
      <c r="D190" s="18"/>
      <c r="E190" s="18"/>
      <c r="F190" s="18"/>
      <c r="G190" s="18"/>
      <c r="H190" s="18"/>
      <c r="I190" s="18"/>
      <c r="J190" s="66"/>
      <c r="K190" s="66"/>
      <c r="L190" s="66"/>
      <c r="M190" s="66"/>
      <c r="N190" s="66"/>
      <c r="O190" s="66"/>
      <c r="P190" s="66"/>
    </row>
    <row r="191" spans="3:9" ht="12.75">
      <c r="C191" s="20" t="s">
        <v>14</v>
      </c>
      <c r="D191" s="26"/>
      <c r="E191" s="21"/>
      <c r="F191" s="21"/>
      <c r="G191" s="21"/>
      <c r="H191" s="21"/>
      <c r="I191" s="22"/>
    </row>
    <row r="192" spans="3:9" ht="12.75">
      <c r="C192" s="23" t="s">
        <v>15</v>
      </c>
      <c r="D192" s="24"/>
      <c r="E192" s="24"/>
      <c r="F192" s="24"/>
      <c r="G192" s="24"/>
      <c r="H192" s="24"/>
      <c r="I192" s="25"/>
    </row>
    <row r="193" spans="3:9" ht="12.75">
      <c r="C193" s="42" t="s">
        <v>143</v>
      </c>
      <c r="D193" s="24"/>
      <c r="E193" s="24"/>
      <c r="F193" s="24"/>
      <c r="G193" s="24"/>
      <c r="H193" s="24"/>
      <c r="I193" s="25"/>
    </row>
    <row r="194" spans="3:9" ht="12.75">
      <c r="C194" s="42" t="s">
        <v>135</v>
      </c>
      <c r="D194" s="24"/>
      <c r="E194" s="24"/>
      <c r="F194" s="24"/>
      <c r="G194" s="24"/>
      <c r="H194" s="24"/>
      <c r="I194" s="25"/>
    </row>
    <row r="195" spans="3:9" ht="12.75">
      <c r="C195" s="42" t="s">
        <v>144</v>
      </c>
      <c r="D195" s="24"/>
      <c r="E195" s="24"/>
      <c r="F195" s="24"/>
      <c r="G195" s="24"/>
      <c r="H195" s="24"/>
      <c r="I195" s="25"/>
    </row>
    <row r="218" ht="12.75">
      <c r="R218" s="65"/>
    </row>
  </sheetData>
  <mergeCells count="107">
    <mergeCell ref="B4:D4"/>
    <mergeCell ref="B5:D5"/>
    <mergeCell ref="B6:D6"/>
    <mergeCell ref="C7:E7"/>
    <mergeCell ref="H7:J7"/>
    <mergeCell ref="K7:L7"/>
    <mergeCell ref="O7:P7"/>
    <mergeCell ref="Q7:Q8"/>
    <mergeCell ref="C8:E8"/>
    <mergeCell ref="M7:N7"/>
    <mergeCell ref="C9:E9"/>
    <mergeCell ref="B10:B34"/>
    <mergeCell ref="C10:C25"/>
    <mergeCell ref="D10:D12"/>
    <mergeCell ref="D13:D25"/>
    <mergeCell ref="C26:E26"/>
    <mergeCell ref="C53:E53"/>
    <mergeCell ref="C54:D54"/>
    <mergeCell ref="C27:C30"/>
    <mergeCell ref="D27:D28"/>
    <mergeCell ref="D29:D30"/>
    <mergeCell ref="C31:E31"/>
    <mergeCell ref="C32:D32"/>
    <mergeCell ref="C34:E34"/>
    <mergeCell ref="B79:B100"/>
    <mergeCell ref="C79:C91"/>
    <mergeCell ref="D79:D81"/>
    <mergeCell ref="D82:D91"/>
    <mergeCell ref="C92:E92"/>
    <mergeCell ref="C93:C96"/>
    <mergeCell ref="C55:E55"/>
    <mergeCell ref="C56:E56"/>
    <mergeCell ref="B57:B78"/>
    <mergeCell ref="C57:C69"/>
    <mergeCell ref="D57:D59"/>
    <mergeCell ref="D60:D69"/>
    <mergeCell ref="C70:E70"/>
    <mergeCell ref="C71:C74"/>
    <mergeCell ref="D71:D72"/>
    <mergeCell ref="D73:D74"/>
    <mergeCell ref="B35:B56"/>
    <mergeCell ref="C35:C47"/>
    <mergeCell ref="D35:D37"/>
    <mergeCell ref="D38:D47"/>
    <mergeCell ref="C48:E48"/>
    <mergeCell ref="C49:C52"/>
    <mergeCell ref="D49:D50"/>
    <mergeCell ref="D51:D52"/>
    <mergeCell ref="C119:E119"/>
    <mergeCell ref="C120:D120"/>
    <mergeCell ref="D93:D94"/>
    <mergeCell ref="D95:D96"/>
    <mergeCell ref="C97:E97"/>
    <mergeCell ref="C98:D98"/>
    <mergeCell ref="C99:E99"/>
    <mergeCell ref="C100:E100"/>
    <mergeCell ref="C75:E75"/>
    <mergeCell ref="C76:D76"/>
    <mergeCell ref="C77:E77"/>
    <mergeCell ref="C78:E78"/>
    <mergeCell ref="B145:B166"/>
    <mergeCell ref="C145:C157"/>
    <mergeCell ref="D145:D147"/>
    <mergeCell ref="D148:D157"/>
    <mergeCell ref="C158:E158"/>
    <mergeCell ref="C159:C162"/>
    <mergeCell ref="C121:E121"/>
    <mergeCell ref="C122:E122"/>
    <mergeCell ref="B123:B144"/>
    <mergeCell ref="C123:C135"/>
    <mergeCell ref="D123:D125"/>
    <mergeCell ref="D126:D135"/>
    <mergeCell ref="C136:E136"/>
    <mergeCell ref="C137:C140"/>
    <mergeCell ref="D137:D138"/>
    <mergeCell ref="D139:D140"/>
    <mergeCell ref="B101:B122"/>
    <mergeCell ref="C101:C113"/>
    <mergeCell ref="D101:D103"/>
    <mergeCell ref="D104:D113"/>
    <mergeCell ref="C114:E114"/>
    <mergeCell ref="C115:C118"/>
    <mergeCell ref="D115:D116"/>
    <mergeCell ref="D117:D118"/>
    <mergeCell ref="D159:D160"/>
    <mergeCell ref="D161:D162"/>
    <mergeCell ref="C163:E163"/>
    <mergeCell ref="C164:D164"/>
    <mergeCell ref="C165:E165"/>
    <mergeCell ref="C166:E166"/>
    <mergeCell ref="C141:E141"/>
    <mergeCell ref="C142:D142"/>
    <mergeCell ref="C143:E143"/>
    <mergeCell ref="C144:E144"/>
    <mergeCell ref="C187:E187"/>
    <mergeCell ref="C188:E188"/>
    <mergeCell ref="B189:G189"/>
    <mergeCell ref="B167:B188"/>
    <mergeCell ref="C167:C179"/>
    <mergeCell ref="D167:D169"/>
    <mergeCell ref="D170:D179"/>
    <mergeCell ref="C180:E180"/>
    <mergeCell ref="C181:C184"/>
    <mergeCell ref="D181:D182"/>
    <mergeCell ref="D183:D184"/>
    <mergeCell ref="C185:E185"/>
    <mergeCell ref="C186:D186"/>
  </mergeCells>
  <printOptions/>
  <pageMargins left="0.7" right="0.7" top="0.75" bottom="0.75" header="0.3" footer="0.3"/>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B2:L22"/>
  <sheetViews>
    <sheetView showGridLines="0" workbookViewId="0" topLeftCell="A1">
      <selection activeCell="J25" sqref="J25"/>
    </sheetView>
  </sheetViews>
  <sheetFormatPr defaultColWidth="11.421875" defaultRowHeight="12.75"/>
  <cols>
    <col min="1" max="1" width="4.421875" style="108" customWidth="1"/>
    <col min="2" max="2" width="13.421875" style="108" customWidth="1"/>
    <col min="3" max="3" width="13.28125" style="108" bestFit="1" customWidth="1"/>
    <col min="4" max="4" width="28.7109375" style="108" bestFit="1" customWidth="1"/>
    <col min="5" max="5" width="11.421875" style="108" customWidth="1"/>
    <col min="6" max="6" width="13.00390625" style="108" customWidth="1"/>
    <col min="7" max="7" width="11.421875" style="108" customWidth="1"/>
    <col min="8" max="8" width="12.7109375" style="108" customWidth="1"/>
    <col min="9" max="16384" width="11.421875" style="108" customWidth="1"/>
  </cols>
  <sheetData>
    <row r="2" s="263" customFormat="1" ht="15.75">
      <c r="B2" s="254" t="s">
        <v>322</v>
      </c>
    </row>
    <row r="3" s="49" customFormat="1" ht="12.75"/>
    <row r="4" s="49" customFormat="1" ht="12.75">
      <c r="L4" s="232" t="s">
        <v>361</v>
      </c>
    </row>
    <row r="5" s="49" customFormat="1" ht="12.75"/>
    <row r="6" s="49" customFormat="1" ht="12.75"/>
    <row r="7" spans="2:8" ht="12.75">
      <c r="B7" s="1355" t="s">
        <v>512</v>
      </c>
      <c r="C7" s="1356"/>
      <c r="D7" s="1356"/>
      <c r="E7" s="1356"/>
      <c r="F7" s="1356"/>
      <c r="G7" s="1356"/>
      <c r="H7" s="1356"/>
    </row>
    <row r="8" spans="2:8" ht="12.75">
      <c r="B8" s="1357" t="s">
        <v>177</v>
      </c>
      <c r="C8" s="1254" t="s">
        <v>323</v>
      </c>
      <c r="D8" s="1254"/>
      <c r="E8" s="1254"/>
      <c r="F8" s="1254" t="s">
        <v>326</v>
      </c>
      <c r="G8" s="1254"/>
      <c r="H8" s="1254"/>
    </row>
    <row r="9" spans="2:8" ht="12.75">
      <c r="B9" s="1358"/>
      <c r="C9" s="498" t="s">
        <v>59</v>
      </c>
      <c r="D9" s="497" t="s">
        <v>60</v>
      </c>
      <c r="E9" s="497" t="s">
        <v>61</v>
      </c>
      <c r="F9" s="498" t="s">
        <v>59</v>
      </c>
      <c r="G9" s="497" t="s">
        <v>60</v>
      </c>
      <c r="H9" s="497" t="s">
        <v>61</v>
      </c>
    </row>
    <row r="10" spans="2:8" ht="13.5">
      <c r="B10" s="514" t="s">
        <v>334</v>
      </c>
      <c r="C10" s="515">
        <v>74100</v>
      </c>
      <c r="D10" s="515">
        <v>72600</v>
      </c>
      <c r="E10" s="515">
        <v>74800</v>
      </c>
      <c r="F10" s="515">
        <v>96100</v>
      </c>
      <c r="G10" s="515">
        <v>72800</v>
      </c>
      <c r="H10" s="515">
        <v>100000</v>
      </c>
    </row>
    <row r="11" spans="2:8" ht="13.5">
      <c r="B11" s="514" t="s">
        <v>335</v>
      </c>
      <c r="C11" s="516">
        <v>4.15</v>
      </c>
      <c r="D11" s="516">
        <v>1.67</v>
      </c>
      <c r="E11" s="516">
        <v>10.4</v>
      </c>
      <c r="F11" s="516">
        <v>2</v>
      </c>
      <c r="G11" s="516">
        <v>0.6</v>
      </c>
      <c r="H11" s="516">
        <v>6</v>
      </c>
    </row>
    <row r="12" spans="2:8" ht="12" customHeight="1">
      <c r="B12" s="514" t="s">
        <v>336</v>
      </c>
      <c r="C12" s="516">
        <v>28.6</v>
      </c>
      <c r="D12" s="516">
        <v>14.3</v>
      </c>
      <c r="E12" s="516">
        <v>85.8</v>
      </c>
      <c r="F12" s="516">
        <v>1.5</v>
      </c>
      <c r="G12" s="516">
        <v>0.5</v>
      </c>
      <c r="H12" s="516">
        <v>5</v>
      </c>
    </row>
    <row r="13" spans="2:8" ht="11.45" customHeight="1">
      <c r="B13" s="1311" t="s">
        <v>327</v>
      </c>
      <c r="C13" s="1311"/>
      <c r="D13" s="1311"/>
      <c r="E13" s="1311"/>
      <c r="F13" s="1311"/>
      <c r="G13" s="1311"/>
      <c r="H13" s="1311"/>
    </row>
    <row r="14" spans="2:6" ht="12.75">
      <c r="B14" s="134"/>
      <c r="C14" s="134"/>
      <c r="D14" s="134"/>
      <c r="E14" s="134"/>
      <c r="F14" s="134"/>
    </row>
    <row r="15" s="263" customFormat="1" ht="15.75">
      <c r="B15" s="254" t="s">
        <v>727</v>
      </c>
    </row>
    <row r="16" spans="2:6" ht="12.75">
      <c r="B16" s="134"/>
      <c r="C16" s="134"/>
      <c r="D16" s="134"/>
      <c r="E16" s="134"/>
      <c r="F16" s="134"/>
    </row>
    <row r="17" spans="2:4" ht="12" customHeight="1">
      <c r="B17" s="1253" t="s">
        <v>513</v>
      </c>
      <c r="C17" s="1253"/>
      <c r="D17" s="1253"/>
    </row>
    <row r="18" spans="2:4" ht="12" customHeight="1">
      <c r="B18" s="497" t="s">
        <v>177</v>
      </c>
      <c r="C18" s="518" t="s">
        <v>323</v>
      </c>
      <c r="D18" s="518" t="s">
        <v>860</v>
      </c>
    </row>
    <row r="19" spans="2:4" s="132" customFormat="1" ht="13.5">
      <c r="B19" s="517" t="s">
        <v>334</v>
      </c>
      <c r="C19" s="329">
        <f>C10-(C10*'Caracteristicas comb'!J53)</f>
        <v>70395</v>
      </c>
      <c r="D19" s="329">
        <v>70800</v>
      </c>
    </row>
    <row r="20" spans="2:4" ht="13.5">
      <c r="B20" s="517" t="s">
        <v>335</v>
      </c>
      <c r="C20" s="653">
        <f>C11-(C11*'Caracteristicas comb'!J53)</f>
        <v>3.9425000000000003</v>
      </c>
      <c r="D20" s="653">
        <v>3</v>
      </c>
    </row>
    <row r="21" spans="2:4" ht="13.5">
      <c r="B21" s="517" t="s">
        <v>336</v>
      </c>
      <c r="C21" s="653">
        <f>C12-(C12*'Caracteristicas comb'!J53)</f>
        <v>27.17</v>
      </c>
      <c r="D21" s="653">
        <v>0.6</v>
      </c>
    </row>
    <row r="22" spans="2:8" ht="12.75">
      <c r="B22" s="1311" t="s">
        <v>898</v>
      </c>
      <c r="C22" s="1311"/>
      <c r="D22" s="1311"/>
      <c r="E22" s="1311"/>
      <c r="F22" s="1311"/>
      <c r="G22" s="1311"/>
      <c r="H22" s="1311"/>
    </row>
  </sheetData>
  <mergeCells count="7">
    <mergeCell ref="B22:H22"/>
    <mergeCell ref="B17:D17"/>
    <mergeCell ref="C8:E8"/>
    <mergeCell ref="F8:H8"/>
    <mergeCell ref="B7:H7"/>
    <mergeCell ref="B8:B9"/>
    <mergeCell ref="B13:H1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B1:Q53"/>
  <sheetViews>
    <sheetView showGridLines="0" zoomScale="90" zoomScaleNormal="90" workbookViewId="0" topLeftCell="A1">
      <pane xSplit="7" topLeftCell="H1" activePane="topRight" state="frozen"/>
      <selection pane="topRight" activeCell="G20" sqref="G20:G21"/>
    </sheetView>
  </sheetViews>
  <sheetFormatPr defaultColWidth="11.421875" defaultRowHeight="12.75"/>
  <cols>
    <col min="1" max="1" width="2.421875" style="100" customWidth="1"/>
    <col min="2" max="2" width="3.8515625" style="100" customWidth="1"/>
    <col min="3" max="3" width="3.28125" style="126" bestFit="1" customWidth="1"/>
    <col min="4" max="4" width="4.28125" style="100" bestFit="1" customWidth="1"/>
    <col min="5" max="5" width="5.421875" style="100" bestFit="1" customWidth="1"/>
    <col min="6" max="6" width="6.8515625" style="100" bestFit="1" customWidth="1"/>
    <col min="7" max="7" width="26.7109375" style="672" bestFit="1" customWidth="1"/>
    <col min="8" max="8" width="24.00390625" style="100" bestFit="1" customWidth="1"/>
    <col min="9" max="9" width="52.57421875" style="100" customWidth="1"/>
    <col min="10" max="10" width="35.8515625" style="100" customWidth="1"/>
    <col min="11" max="11" width="20.421875" style="100" bestFit="1" customWidth="1"/>
    <col min="12" max="12" width="9.28125" style="100" bestFit="1" customWidth="1"/>
    <col min="13" max="13" width="23.421875" style="100" customWidth="1"/>
    <col min="14" max="14" width="41.8515625" style="100" customWidth="1"/>
    <col min="15" max="15" width="59.140625" style="100" customWidth="1"/>
    <col min="16" max="16" width="20.57421875" style="100" customWidth="1"/>
    <col min="17" max="17" width="18.57421875" style="100" bestFit="1" customWidth="1"/>
    <col min="18" max="18" width="12.57421875" style="100" bestFit="1" customWidth="1"/>
    <col min="19" max="16384" width="11.421875" style="100" customWidth="1"/>
  </cols>
  <sheetData>
    <row r="1" spans="3:7" s="125" customFormat="1" ht="12.75">
      <c r="C1" s="126"/>
      <c r="G1" s="672"/>
    </row>
    <row r="2" spans="2:15" s="409" customFormat="1" ht="15.75">
      <c r="B2" s="407" t="s">
        <v>890</v>
      </c>
      <c r="C2" s="408"/>
      <c r="D2" s="408"/>
      <c r="E2" s="408"/>
      <c r="F2" s="408"/>
      <c r="G2" s="408"/>
      <c r="H2" s="408"/>
      <c r="I2" s="408"/>
      <c r="J2" s="408"/>
      <c r="K2" s="408"/>
      <c r="L2" s="408"/>
      <c r="M2" s="408"/>
      <c r="N2" s="408"/>
      <c r="O2" s="408"/>
    </row>
    <row r="3" s="672" customFormat="1" ht="12.75">
      <c r="B3" s="673" t="s">
        <v>887</v>
      </c>
    </row>
    <row r="4" s="672" customFormat="1" ht="12.75">
      <c r="B4" s="673" t="s">
        <v>880</v>
      </c>
    </row>
    <row r="5" spans="2:3" s="672" customFormat="1" ht="12.75">
      <c r="B5" s="674"/>
      <c r="C5" s="672" t="s">
        <v>881</v>
      </c>
    </row>
    <row r="6" spans="3:7" s="125" customFormat="1" ht="12.75">
      <c r="C6" s="126"/>
      <c r="G6" s="672"/>
    </row>
    <row r="7" spans="2:17" ht="12.75">
      <c r="B7" s="1106" t="s">
        <v>870</v>
      </c>
      <c r="C7" s="1107"/>
      <c r="D7" s="1107"/>
      <c r="E7" s="1107"/>
      <c r="F7" s="1108"/>
      <c r="G7" s="668" t="s">
        <v>882</v>
      </c>
      <c r="H7" s="668" t="s">
        <v>883</v>
      </c>
      <c r="I7" s="667" t="s">
        <v>274</v>
      </c>
      <c r="J7" s="667" t="s">
        <v>189</v>
      </c>
      <c r="K7" s="667" t="s">
        <v>7</v>
      </c>
      <c r="L7" s="667" t="s">
        <v>264</v>
      </c>
      <c r="M7" s="667" t="s">
        <v>265</v>
      </c>
      <c r="N7" s="667" t="s">
        <v>266</v>
      </c>
      <c r="O7" s="668" t="s">
        <v>267</v>
      </c>
      <c r="P7" s="667" t="s">
        <v>122</v>
      </c>
      <c r="Q7" s="668" t="s">
        <v>360</v>
      </c>
    </row>
    <row r="8" spans="2:17" ht="12.75">
      <c r="B8" s="792">
        <v>1</v>
      </c>
      <c r="C8" s="793"/>
      <c r="D8" s="793"/>
      <c r="E8" s="793"/>
      <c r="F8" s="794"/>
      <c r="G8" s="671" t="s">
        <v>867</v>
      </c>
      <c r="H8" s="676" t="s">
        <v>0</v>
      </c>
      <c r="I8" s="698"/>
      <c r="J8" s="698"/>
      <c r="K8" s="698"/>
      <c r="L8" s="698"/>
      <c r="M8" s="698"/>
      <c r="N8" s="699"/>
      <c r="O8" s="698"/>
      <c r="P8" s="699"/>
      <c r="Q8" s="700"/>
    </row>
    <row r="9" spans="2:17" ht="12.75">
      <c r="B9" s="795"/>
      <c r="C9" s="796" t="s">
        <v>868</v>
      </c>
      <c r="D9" s="796"/>
      <c r="E9" s="796"/>
      <c r="F9" s="797"/>
      <c r="G9" s="671" t="s">
        <v>869</v>
      </c>
      <c r="H9" s="677" t="s">
        <v>884</v>
      </c>
      <c r="I9" s="698"/>
      <c r="J9" s="698"/>
      <c r="K9" s="698"/>
      <c r="L9" s="698"/>
      <c r="M9" s="698"/>
      <c r="N9" s="699"/>
      <c r="O9" s="698"/>
      <c r="P9" s="699"/>
      <c r="Q9" s="700"/>
    </row>
    <row r="10" spans="2:17" ht="12.75">
      <c r="B10" s="795"/>
      <c r="C10" s="796"/>
      <c r="D10" s="796" t="s">
        <v>49</v>
      </c>
      <c r="E10" s="796"/>
      <c r="F10" s="797"/>
      <c r="G10" s="670" t="s">
        <v>250</v>
      </c>
      <c r="H10" s="678" t="s">
        <v>886</v>
      </c>
      <c r="I10" s="698"/>
      <c r="J10" s="698"/>
      <c r="K10" s="698"/>
      <c r="L10" s="698"/>
      <c r="M10" s="698"/>
      <c r="N10" s="699"/>
      <c r="O10" s="698"/>
      <c r="P10" s="699"/>
      <c r="Q10" s="700"/>
    </row>
    <row r="11" spans="2:17" ht="12.75">
      <c r="B11" s="795"/>
      <c r="C11" s="796"/>
      <c r="D11" s="796"/>
      <c r="E11" s="798" t="s">
        <v>199</v>
      </c>
      <c r="F11" s="797"/>
      <c r="G11" s="670" t="s">
        <v>272</v>
      </c>
      <c r="H11" s="678" t="s">
        <v>885</v>
      </c>
      <c r="I11" s="698"/>
      <c r="J11" s="701"/>
      <c r="K11" s="701"/>
      <c r="L11" s="701"/>
      <c r="M11" s="701"/>
      <c r="N11" s="702"/>
      <c r="O11" s="701"/>
      <c r="P11" s="703"/>
      <c r="Q11" s="704"/>
    </row>
    <row r="12" spans="2:17" ht="84">
      <c r="B12" s="1096"/>
      <c r="C12" s="800"/>
      <c r="D12" s="801"/>
      <c r="E12" s="798"/>
      <c r="F12" s="803" t="s">
        <v>925</v>
      </c>
      <c r="G12" s="812" t="s">
        <v>273</v>
      </c>
      <c r="H12" s="813" t="s">
        <v>95</v>
      </c>
      <c r="I12" s="814" t="s">
        <v>926</v>
      </c>
      <c r="J12" s="815" t="s">
        <v>665</v>
      </c>
      <c r="K12" s="806" t="s">
        <v>927</v>
      </c>
      <c r="L12" s="810">
        <v>3</v>
      </c>
      <c r="M12" s="811" t="s">
        <v>781</v>
      </c>
      <c r="N12" s="809" t="s">
        <v>920</v>
      </c>
      <c r="O12" s="807" t="s">
        <v>928</v>
      </c>
      <c r="P12" s="815" t="s">
        <v>790</v>
      </c>
      <c r="Q12" s="808"/>
    </row>
    <row r="13" spans="2:17" ht="101.25" customHeight="1">
      <c r="B13" s="1096"/>
      <c r="C13" s="800"/>
      <c r="D13" s="801"/>
      <c r="E13" s="798"/>
      <c r="F13" s="1095" t="s">
        <v>278</v>
      </c>
      <c r="G13" s="1093" t="s">
        <v>667</v>
      </c>
      <c r="H13" s="778" t="s">
        <v>95</v>
      </c>
      <c r="I13" s="1091" t="s">
        <v>873</v>
      </c>
      <c r="J13" s="765" t="s">
        <v>940</v>
      </c>
      <c r="K13" s="688" t="s">
        <v>666</v>
      </c>
      <c r="L13" s="688">
        <v>3</v>
      </c>
      <c r="M13" s="765" t="s">
        <v>781</v>
      </c>
      <c r="N13" s="766" t="s">
        <v>920</v>
      </c>
      <c r="O13" s="686" t="s">
        <v>270</v>
      </c>
      <c r="P13" s="1087" t="s">
        <v>847</v>
      </c>
      <c r="Q13" s="1089" t="s">
        <v>565</v>
      </c>
    </row>
    <row r="14" spans="2:17" ht="49.5">
      <c r="B14" s="799"/>
      <c r="C14" s="800"/>
      <c r="D14" s="801"/>
      <c r="E14" s="798"/>
      <c r="F14" s="1095"/>
      <c r="G14" s="1094"/>
      <c r="H14" s="786"/>
      <c r="I14" s="1092"/>
      <c r="J14" s="765" t="s">
        <v>941</v>
      </c>
      <c r="K14" s="837" t="s">
        <v>942</v>
      </c>
      <c r="L14" s="837">
        <v>1</v>
      </c>
      <c r="M14" s="765" t="s">
        <v>939</v>
      </c>
      <c r="N14" s="766" t="s">
        <v>938</v>
      </c>
      <c r="O14" s="838" t="s">
        <v>270</v>
      </c>
      <c r="P14" s="1088"/>
      <c r="Q14" s="1090"/>
    </row>
    <row r="15" spans="2:17" ht="12.75">
      <c r="B15" s="795"/>
      <c r="C15" s="796"/>
      <c r="D15" s="796"/>
      <c r="E15" s="798" t="s">
        <v>200</v>
      </c>
      <c r="F15" s="797"/>
      <c r="G15" s="670" t="s">
        <v>871</v>
      </c>
      <c r="H15" s="678" t="s">
        <v>885</v>
      </c>
      <c r="I15" s="698"/>
      <c r="J15" s="701"/>
      <c r="K15" s="701"/>
      <c r="L15" s="701"/>
      <c r="M15" s="701"/>
      <c r="N15" s="702"/>
      <c r="O15" s="701"/>
      <c r="P15" s="703"/>
      <c r="Q15" s="704"/>
    </row>
    <row r="16" spans="2:17" ht="95.25" customHeight="1">
      <c r="B16" s="1096"/>
      <c r="C16" s="800"/>
      <c r="D16" s="801"/>
      <c r="E16" s="1114"/>
      <c r="F16" s="1095" t="s">
        <v>279</v>
      </c>
      <c r="G16" s="1112" t="s">
        <v>280</v>
      </c>
      <c r="H16" s="1119" t="s">
        <v>95</v>
      </c>
      <c r="I16" s="1098" t="s">
        <v>874</v>
      </c>
      <c r="J16" s="683" t="s">
        <v>275</v>
      </c>
      <c r="K16" s="684" t="s">
        <v>268</v>
      </c>
      <c r="L16" s="684">
        <v>1</v>
      </c>
      <c r="M16" s="766" t="s">
        <v>931</v>
      </c>
      <c r="N16" s="687" t="s">
        <v>269</v>
      </c>
      <c r="O16" s="686" t="s">
        <v>270</v>
      </c>
      <c r="P16" s="692"/>
      <c r="Q16" s="705" t="s">
        <v>566</v>
      </c>
    </row>
    <row r="17" spans="2:17" ht="61.5" customHeight="1">
      <c r="B17" s="1096"/>
      <c r="C17" s="800"/>
      <c r="D17" s="801"/>
      <c r="E17" s="1114"/>
      <c r="F17" s="1095"/>
      <c r="G17" s="1113"/>
      <c r="H17" s="1119"/>
      <c r="I17" s="1099"/>
      <c r="J17" s="683" t="s">
        <v>289</v>
      </c>
      <c r="K17" s="684" t="s">
        <v>288</v>
      </c>
      <c r="L17" s="684">
        <v>1</v>
      </c>
      <c r="M17" s="691" t="s">
        <v>815</v>
      </c>
      <c r="N17" s="683" t="s">
        <v>921</v>
      </c>
      <c r="O17" s="686" t="s">
        <v>270</v>
      </c>
      <c r="P17" s="693" t="s">
        <v>567</v>
      </c>
      <c r="Q17" s="705" t="s">
        <v>566</v>
      </c>
    </row>
    <row r="18" spans="2:17" ht="60">
      <c r="B18" s="1096"/>
      <c r="C18" s="800"/>
      <c r="D18" s="801"/>
      <c r="E18" s="1114"/>
      <c r="F18" s="1095" t="s">
        <v>281</v>
      </c>
      <c r="G18" s="1112" t="s">
        <v>282</v>
      </c>
      <c r="H18" s="1119" t="s">
        <v>95</v>
      </c>
      <c r="I18" s="1098" t="s">
        <v>875</v>
      </c>
      <c r="J18" s="683" t="s">
        <v>275</v>
      </c>
      <c r="K18" s="684" t="s">
        <v>268</v>
      </c>
      <c r="L18" s="684">
        <v>1</v>
      </c>
      <c r="M18" s="766" t="s">
        <v>931</v>
      </c>
      <c r="N18" s="683" t="s">
        <v>269</v>
      </c>
      <c r="O18" s="686" t="s">
        <v>270</v>
      </c>
      <c r="P18" s="692"/>
      <c r="Q18" s="705" t="s">
        <v>566</v>
      </c>
    </row>
    <row r="19" spans="2:17" ht="62.25" customHeight="1">
      <c r="B19" s="1096"/>
      <c r="C19" s="800"/>
      <c r="D19" s="801"/>
      <c r="E19" s="1114"/>
      <c r="F19" s="1095"/>
      <c r="G19" s="1113"/>
      <c r="H19" s="1119"/>
      <c r="I19" s="1099"/>
      <c r="J19" s="683" t="s">
        <v>283</v>
      </c>
      <c r="K19" s="684" t="s">
        <v>290</v>
      </c>
      <c r="L19" s="684">
        <v>1</v>
      </c>
      <c r="M19" s="691" t="s">
        <v>815</v>
      </c>
      <c r="N19" s="683" t="s">
        <v>922</v>
      </c>
      <c r="O19" s="686" t="s">
        <v>270</v>
      </c>
      <c r="P19" s="693" t="s">
        <v>568</v>
      </c>
      <c r="Q19" s="705" t="s">
        <v>566</v>
      </c>
    </row>
    <row r="20" spans="2:17" ht="60">
      <c r="B20" s="1096"/>
      <c r="C20" s="800"/>
      <c r="D20" s="801"/>
      <c r="E20" s="1114"/>
      <c r="F20" s="1095" t="s">
        <v>284</v>
      </c>
      <c r="G20" s="1112" t="s">
        <v>285</v>
      </c>
      <c r="H20" s="1119" t="s">
        <v>95</v>
      </c>
      <c r="I20" s="1098" t="s">
        <v>876</v>
      </c>
      <c r="J20" s="683" t="s">
        <v>275</v>
      </c>
      <c r="K20" s="684" t="s">
        <v>268</v>
      </c>
      <c r="L20" s="684">
        <v>1</v>
      </c>
      <c r="M20" s="766" t="s">
        <v>931</v>
      </c>
      <c r="N20" s="683" t="s">
        <v>269</v>
      </c>
      <c r="O20" s="686" t="s">
        <v>270</v>
      </c>
      <c r="P20" s="692"/>
      <c r="Q20" s="705" t="s">
        <v>566</v>
      </c>
    </row>
    <row r="21" spans="2:17" ht="48">
      <c r="B21" s="1096"/>
      <c r="C21" s="800"/>
      <c r="D21" s="801"/>
      <c r="E21" s="1114"/>
      <c r="F21" s="1095"/>
      <c r="G21" s="1113"/>
      <c r="H21" s="1119"/>
      <c r="I21" s="1099"/>
      <c r="J21" s="683" t="s">
        <v>291</v>
      </c>
      <c r="K21" s="684" t="s">
        <v>292</v>
      </c>
      <c r="L21" s="684">
        <v>1</v>
      </c>
      <c r="M21" s="691" t="s">
        <v>815</v>
      </c>
      <c r="N21" s="683" t="s">
        <v>923</v>
      </c>
      <c r="O21" s="686" t="s">
        <v>270</v>
      </c>
      <c r="P21" s="693" t="s">
        <v>569</v>
      </c>
      <c r="Q21" s="705" t="s">
        <v>566</v>
      </c>
    </row>
    <row r="22" spans="2:17" ht="60">
      <c r="B22" s="1096"/>
      <c r="C22" s="800"/>
      <c r="D22" s="801"/>
      <c r="E22" s="1114"/>
      <c r="F22" s="1095" t="s">
        <v>286</v>
      </c>
      <c r="G22" s="1112" t="s">
        <v>287</v>
      </c>
      <c r="H22" s="1119" t="s">
        <v>95</v>
      </c>
      <c r="I22" s="1098" t="s">
        <v>877</v>
      </c>
      <c r="J22" s="683" t="s">
        <v>275</v>
      </c>
      <c r="K22" s="684" t="s">
        <v>268</v>
      </c>
      <c r="L22" s="684">
        <v>1</v>
      </c>
      <c r="M22" s="766" t="s">
        <v>931</v>
      </c>
      <c r="N22" s="683" t="s">
        <v>269</v>
      </c>
      <c r="O22" s="686" t="s">
        <v>270</v>
      </c>
      <c r="P22" s="694"/>
      <c r="Q22" s="705" t="s">
        <v>566</v>
      </c>
    </row>
    <row r="23" spans="2:17" ht="36">
      <c r="B23" s="1096"/>
      <c r="C23" s="800"/>
      <c r="D23" s="801"/>
      <c r="E23" s="1114"/>
      <c r="F23" s="1095"/>
      <c r="G23" s="1113"/>
      <c r="H23" s="1119"/>
      <c r="I23" s="1099"/>
      <c r="J23" s="683" t="s">
        <v>293</v>
      </c>
      <c r="K23" s="684" t="s">
        <v>294</v>
      </c>
      <c r="L23" s="684">
        <v>1</v>
      </c>
      <c r="M23" s="685" t="s">
        <v>571</v>
      </c>
      <c r="N23" s="687" t="s">
        <v>924</v>
      </c>
      <c r="O23" s="686" t="s">
        <v>270</v>
      </c>
      <c r="P23" s="694"/>
      <c r="Q23" s="705" t="s">
        <v>566</v>
      </c>
    </row>
    <row r="24" spans="2:17" ht="12.75">
      <c r="B24" s="795"/>
      <c r="C24" s="796"/>
      <c r="D24" s="796"/>
      <c r="E24" s="798" t="s">
        <v>201</v>
      </c>
      <c r="F24" s="797"/>
      <c r="G24" s="670" t="s">
        <v>311</v>
      </c>
      <c r="H24" s="678" t="s">
        <v>885</v>
      </c>
      <c r="I24" s="698"/>
      <c r="J24" s="701"/>
      <c r="K24" s="701"/>
      <c r="L24" s="701"/>
      <c r="M24" s="701"/>
      <c r="N24" s="702"/>
      <c r="O24" s="701"/>
      <c r="P24" s="703"/>
      <c r="Q24" s="707"/>
    </row>
    <row r="25" spans="2:17" ht="60">
      <c r="B25" s="1096"/>
      <c r="C25" s="800"/>
      <c r="D25" s="801"/>
      <c r="E25" s="1097"/>
      <c r="F25" s="1095"/>
      <c r="G25" s="1123" t="s">
        <v>295</v>
      </c>
      <c r="H25" s="1118" t="s">
        <v>95</v>
      </c>
      <c r="I25" s="1098" t="s">
        <v>878</v>
      </c>
      <c r="J25" s="683" t="s">
        <v>275</v>
      </c>
      <c r="K25" s="684" t="s">
        <v>268</v>
      </c>
      <c r="L25" s="684">
        <v>1</v>
      </c>
      <c r="M25" s="689" t="s">
        <v>789</v>
      </c>
      <c r="N25" s="683" t="s">
        <v>269</v>
      </c>
      <c r="O25" s="686" t="s">
        <v>270</v>
      </c>
      <c r="P25" s="683"/>
      <c r="Q25" s="705" t="s">
        <v>566</v>
      </c>
    </row>
    <row r="26" spans="2:17" ht="36">
      <c r="B26" s="1096"/>
      <c r="C26" s="800"/>
      <c r="D26" s="801"/>
      <c r="E26" s="1097"/>
      <c r="F26" s="1095"/>
      <c r="G26" s="1124"/>
      <c r="H26" s="1119"/>
      <c r="I26" s="1103"/>
      <c r="J26" s="691" t="s">
        <v>795</v>
      </c>
      <c r="K26" s="695" t="s">
        <v>796</v>
      </c>
      <c r="L26" s="684">
        <v>1</v>
      </c>
      <c r="M26" s="689" t="s">
        <v>801</v>
      </c>
      <c r="N26" s="696" t="s">
        <v>366</v>
      </c>
      <c r="O26" s="686" t="s">
        <v>270</v>
      </c>
      <c r="P26" s="683"/>
      <c r="Q26" s="705" t="s">
        <v>570</v>
      </c>
    </row>
    <row r="27" spans="2:17" ht="12.75">
      <c r="B27" s="795"/>
      <c r="C27" s="796"/>
      <c r="D27" s="796"/>
      <c r="E27" s="798" t="s">
        <v>202</v>
      </c>
      <c r="F27" s="797"/>
      <c r="G27" s="670" t="s">
        <v>872</v>
      </c>
      <c r="H27" s="678" t="s">
        <v>885</v>
      </c>
      <c r="I27" s="679"/>
      <c r="J27" s="680"/>
      <c r="K27" s="680"/>
      <c r="L27" s="680"/>
      <c r="M27" s="680"/>
      <c r="N27" s="681"/>
      <c r="O27" s="680"/>
      <c r="P27" s="682"/>
      <c r="Q27" s="706"/>
    </row>
    <row r="28" spans="2:17" ht="60">
      <c r="B28" s="1096"/>
      <c r="C28" s="800"/>
      <c r="D28" s="801"/>
      <c r="E28" s="1097"/>
      <c r="F28" s="1095" t="s">
        <v>296</v>
      </c>
      <c r="G28" s="1100" t="s">
        <v>298</v>
      </c>
      <c r="H28" s="1118" t="s">
        <v>95</v>
      </c>
      <c r="I28" s="1102" t="s">
        <v>913</v>
      </c>
      <c r="J28" s="691" t="s">
        <v>797</v>
      </c>
      <c r="K28" s="684" t="s">
        <v>268</v>
      </c>
      <c r="L28" s="684">
        <v>1</v>
      </c>
      <c r="M28" s="1109" t="s">
        <v>791</v>
      </c>
      <c r="N28" s="683" t="s">
        <v>269</v>
      </c>
      <c r="O28" s="686" t="s">
        <v>270</v>
      </c>
      <c r="P28" s="1115" t="s">
        <v>668</v>
      </c>
      <c r="Q28" s="705" t="s">
        <v>572</v>
      </c>
    </row>
    <row r="29" spans="2:17" ht="33.75" customHeight="1">
      <c r="B29" s="1096"/>
      <c r="C29" s="800"/>
      <c r="D29" s="801"/>
      <c r="E29" s="1097"/>
      <c r="F29" s="1095"/>
      <c r="G29" s="1101"/>
      <c r="H29" s="1119"/>
      <c r="I29" s="1103"/>
      <c r="J29" s="685" t="s">
        <v>299</v>
      </c>
      <c r="K29" s="684" t="s">
        <v>300</v>
      </c>
      <c r="L29" s="684">
        <v>1</v>
      </c>
      <c r="M29" s="1110"/>
      <c r="N29" s="683" t="s">
        <v>301</v>
      </c>
      <c r="O29" s="686" t="s">
        <v>270</v>
      </c>
      <c r="P29" s="1116"/>
      <c r="Q29" s="705" t="s">
        <v>572</v>
      </c>
    </row>
    <row r="30" spans="2:17" ht="60" customHeight="1">
      <c r="B30" s="1096"/>
      <c r="C30" s="800"/>
      <c r="D30" s="801"/>
      <c r="E30" s="1097"/>
      <c r="F30" s="1095" t="s">
        <v>297</v>
      </c>
      <c r="G30" s="1104" t="s">
        <v>302</v>
      </c>
      <c r="H30" s="1118" t="s">
        <v>95</v>
      </c>
      <c r="I30" s="1102" t="s">
        <v>914</v>
      </c>
      <c r="J30" s="691" t="s">
        <v>797</v>
      </c>
      <c r="K30" s="684" t="s">
        <v>268</v>
      </c>
      <c r="L30" s="684">
        <v>1</v>
      </c>
      <c r="M30" s="1111"/>
      <c r="N30" s="683" t="s">
        <v>269</v>
      </c>
      <c r="O30" s="686" t="s">
        <v>270</v>
      </c>
      <c r="P30" s="1116"/>
      <c r="Q30" s="705" t="s">
        <v>572</v>
      </c>
    </row>
    <row r="31" spans="2:17" ht="24">
      <c r="B31" s="1096"/>
      <c r="C31" s="800"/>
      <c r="D31" s="801"/>
      <c r="E31" s="1097"/>
      <c r="F31" s="1095"/>
      <c r="G31" s="1105"/>
      <c r="H31" s="1119"/>
      <c r="I31" s="1099"/>
      <c r="J31" s="683" t="s">
        <v>299</v>
      </c>
      <c r="K31" s="684" t="s">
        <v>300</v>
      </c>
      <c r="L31" s="684">
        <v>1</v>
      </c>
      <c r="M31" s="689" t="s">
        <v>784</v>
      </c>
      <c r="N31" s="683" t="s">
        <v>301</v>
      </c>
      <c r="O31" s="686" t="s">
        <v>270</v>
      </c>
      <c r="P31" s="1117"/>
      <c r="Q31" s="705" t="s">
        <v>572</v>
      </c>
    </row>
    <row r="32" spans="2:17" ht="12.75">
      <c r="B32" s="795"/>
      <c r="C32" s="796"/>
      <c r="D32" s="796"/>
      <c r="E32" s="798" t="s">
        <v>573</v>
      </c>
      <c r="F32" s="797"/>
      <c r="G32" s="670" t="s">
        <v>574</v>
      </c>
      <c r="H32" s="675" t="s">
        <v>885</v>
      </c>
      <c r="I32" s="698"/>
      <c r="J32" s="701"/>
      <c r="K32" s="701"/>
      <c r="L32" s="701"/>
      <c r="M32" s="701"/>
      <c r="N32" s="702"/>
      <c r="O32" s="701"/>
      <c r="P32" s="703"/>
      <c r="Q32" s="707"/>
    </row>
    <row r="33" spans="2:17" ht="12.75">
      <c r="B33" s="1096"/>
      <c r="C33" s="800"/>
      <c r="D33" s="801"/>
      <c r="E33" s="1097"/>
      <c r="F33" s="803" t="s">
        <v>575</v>
      </c>
      <c r="G33" s="804" t="s">
        <v>576</v>
      </c>
      <c r="H33" s="805" t="s">
        <v>95</v>
      </c>
      <c r="I33" s="697"/>
      <c r="J33" s="691"/>
      <c r="K33" s="684"/>
      <c r="L33" s="690"/>
      <c r="M33" s="689"/>
      <c r="N33" s="683"/>
      <c r="O33" s="686"/>
      <c r="P33" s="683"/>
      <c r="Q33" s="705"/>
    </row>
    <row r="34" spans="2:17" ht="75.75" customHeight="1">
      <c r="B34" s="1096"/>
      <c r="C34" s="800"/>
      <c r="D34" s="801"/>
      <c r="E34" s="1097"/>
      <c r="F34" s="802" t="s">
        <v>577</v>
      </c>
      <c r="G34" s="669" t="s">
        <v>578</v>
      </c>
      <c r="H34" s="678" t="s">
        <v>95</v>
      </c>
      <c r="I34" s="697" t="s">
        <v>879</v>
      </c>
      <c r="J34" s="685" t="s">
        <v>579</v>
      </c>
      <c r="K34" s="684" t="s">
        <v>268</v>
      </c>
      <c r="L34" s="690">
        <v>1</v>
      </c>
      <c r="M34" s="765" t="s">
        <v>932</v>
      </c>
      <c r="N34" s="683" t="s">
        <v>269</v>
      </c>
      <c r="O34" s="686" t="s">
        <v>270</v>
      </c>
      <c r="P34" s="685" t="s">
        <v>580</v>
      </c>
      <c r="Q34" s="705" t="s">
        <v>581</v>
      </c>
    </row>
    <row r="35" spans="3:17" ht="12.75">
      <c r="C35" s="1120" t="s">
        <v>900</v>
      </c>
      <c r="D35" s="1121"/>
      <c r="E35" s="1121"/>
      <c r="F35" s="1121"/>
      <c r="G35" s="1122"/>
      <c r="H35" s="1122"/>
      <c r="I35" s="1122"/>
      <c r="K35" s="229"/>
      <c r="L35" s="229"/>
      <c r="M35" s="230"/>
      <c r="N35" s="228"/>
      <c r="O35" s="227"/>
      <c r="P35" s="228"/>
      <c r="Q35" s="231"/>
    </row>
    <row r="36" spans="2:9" ht="12.75">
      <c r="B36" s="711"/>
      <c r="C36" s="1121"/>
      <c r="D36" s="1121"/>
      <c r="E36" s="1121"/>
      <c r="F36" s="1121"/>
      <c r="G36" s="1121"/>
      <c r="H36" s="1121"/>
      <c r="I36" s="1121"/>
    </row>
    <row r="37" spans="3:9" ht="12.75">
      <c r="C37" s="1121"/>
      <c r="D37" s="1121"/>
      <c r="E37" s="1121"/>
      <c r="F37" s="1121"/>
      <c r="G37" s="1121"/>
      <c r="H37" s="1121"/>
      <c r="I37" s="1121"/>
    </row>
    <row r="38" ht="12.75">
      <c r="G38" s="100"/>
    </row>
    <row r="39" ht="12.75">
      <c r="G39" s="100"/>
    </row>
    <row r="40" ht="12.75">
      <c r="G40" s="100"/>
    </row>
    <row r="41" ht="12.75">
      <c r="G41" s="100"/>
    </row>
    <row r="42" ht="12.75">
      <c r="G42" s="100"/>
    </row>
    <row r="43" ht="12.75">
      <c r="G43" s="100"/>
    </row>
    <row r="44" ht="12.75">
      <c r="G44" s="100"/>
    </row>
    <row r="45" ht="12.75">
      <c r="G45" s="100"/>
    </row>
    <row r="46" ht="12.75">
      <c r="G46" s="100"/>
    </row>
    <row r="47" ht="12.75">
      <c r="G47" s="100"/>
    </row>
    <row r="48" ht="12.75">
      <c r="G48" s="100"/>
    </row>
    <row r="49" ht="12.75">
      <c r="G49" s="100"/>
    </row>
    <row r="50" ht="12.75">
      <c r="G50" s="100"/>
    </row>
    <row r="51" ht="12.75">
      <c r="G51" s="100"/>
    </row>
    <row r="52" ht="12.75">
      <c r="G52" s="100"/>
    </row>
    <row r="53" ht="12.75">
      <c r="G53" s="100"/>
    </row>
  </sheetData>
  <mergeCells count="46">
    <mergeCell ref="P28:P31"/>
    <mergeCell ref="H25:H26"/>
    <mergeCell ref="G16:G17"/>
    <mergeCell ref="C35:I37"/>
    <mergeCell ref="H30:H31"/>
    <mergeCell ref="H16:H17"/>
    <mergeCell ref="H18:H19"/>
    <mergeCell ref="H20:H21"/>
    <mergeCell ref="H22:H23"/>
    <mergeCell ref="F28:F29"/>
    <mergeCell ref="F25:F26"/>
    <mergeCell ref="G25:G26"/>
    <mergeCell ref="I25:I26"/>
    <mergeCell ref="F20:F21"/>
    <mergeCell ref="G20:G21"/>
    <mergeCell ref="H28:H29"/>
    <mergeCell ref="B7:F7"/>
    <mergeCell ref="M28:M30"/>
    <mergeCell ref="F16:F17"/>
    <mergeCell ref="G22:G23"/>
    <mergeCell ref="G18:G19"/>
    <mergeCell ref="I18:I19"/>
    <mergeCell ref="B12:B13"/>
    <mergeCell ref="B16:B23"/>
    <mergeCell ref="I22:I23"/>
    <mergeCell ref="F22:F23"/>
    <mergeCell ref="I20:I21"/>
    <mergeCell ref="E16:E23"/>
    <mergeCell ref="B33:B34"/>
    <mergeCell ref="E33:E34"/>
    <mergeCell ref="I16:I17"/>
    <mergeCell ref="F18:F19"/>
    <mergeCell ref="G28:G29"/>
    <mergeCell ref="I28:I29"/>
    <mergeCell ref="B25:B26"/>
    <mergeCell ref="E25:E26"/>
    <mergeCell ref="E28:E31"/>
    <mergeCell ref="F30:F31"/>
    <mergeCell ref="G30:G31"/>
    <mergeCell ref="I30:I31"/>
    <mergeCell ref="B28:B31"/>
    <mergeCell ref="P13:P14"/>
    <mergeCell ref="Q13:Q14"/>
    <mergeCell ref="I13:I14"/>
    <mergeCell ref="G13:G14"/>
    <mergeCell ref="F13:F14"/>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B2:O26"/>
  <sheetViews>
    <sheetView showGridLines="0" zoomScale="90" zoomScaleNormal="90" workbookViewId="0" topLeftCell="A1">
      <selection activeCell="D30" sqref="D30"/>
    </sheetView>
  </sheetViews>
  <sheetFormatPr defaultColWidth="11.421875" defaultRowHeight="12.75"/>
  <cols>
    <col min="1" max="1" width="4.421875" style="108" customWidth="1"/>
    <col min="2" max="2" width="13.421875" style="108" customWidth="1"/>
    <col min="3" max="5" width="11.421875" style="108" customWidth="1"/>
    <col min="6" max="6" width="13.00390625" style="108" customWidth="1"/>
    <col min="7" max="7" width="3.8515625" style="108" customWidth="1"/>
    <col min="8" max="8" width="12.7109375" style="108" customWidth="1"/>
    <col min="9" max="10" width="11.421875" style="108" customWidth="1"/>
    <col min="11" max="11" width="13.140625" style="108" customWidth="1"/>
    <col min="12" max="255" width="11.421875" style="108" customWidth="1"/>
    <col min="256" max="256" width="4.421875" style="108" customWidth="1"/>
    <col min="257" max="257" width="13.421875" style="108" customWidth="1"/>
    <col min="258" max="260" width="11.421875" style="108" customWidth="1"/>
    <col min="261" max="261" width="13.00390625" style="108" customWidth="1"/>
    <col min="262" max="262" width="11.421875" style="108" customWidth="1"/>
    <col min="263" max="263" width="12.7109375" style="108" customWidth="1"/>
    <col min="264" max="265" width="11.421875" style="108" customWidth="1"/>
    <col min="266" max="266" width="13.140625" style="108" customWidth="1"/>
    <col min="267" max="511" width="11.421875" style="108" customWidth="1"/>
    <col min="512" max="512" width="4.421875" style="108" customWidth="1"/>
    <col min="513" max="513" width="13.421875" style="108" customWidth="1"/>
    <col min="514" max="516" width="11.421875" style="108" customWidth="1"/>
    <col min="517" max="517" width="13.00390625" style="108" customWidth="1"/>
    <col min="518" max="518" width="11.421875" style="108" customWidth="1"/>
    <col min="519" max="519" width="12.7109375" style="108" customWidth="1"/>
    <col min="520" max="521" width="11.421875" style="108" customWidth="1"/>
    <col min="522" max="522" width="13.140625" style="108" customWidth="1"/>
    <col min="523" max="767" width="11.421875" style="108" customWidth="1"/>
    <col min="768" max="768" width="4.421875" style="108" customWidth="1"/>
    <col min="769" max="769" width="13.421875" style="108" customWidth="1"/>
    <col min="770" max="772" width="11.421875" style="108" customWidth="1"/>
    <col min="773" max="773" width="13.00390625" style="108" customWidth="1"/>
    <col min="774" max="774" width="11.421875" style="108" customWidth="1"/>
    <col min="775" max="775" width="12.7109375" style="108" customWidth="1"/>
    <col min="776" max="777" width="11.421875" style="108" customWidth="1"/>
    <col min="778" max="778" width="13.140625" style="108" customWidth="1"/>
    <col min="779" max="1023" width="11.421875" style="108" customWidth="1"/>
    <col min="1024" max="1024" width="4.421875" style="108" customWidth="1"/>
    <col min="1025" max="1025" width="13.421875" style="108" customWidth="1"/>
    <col min="1026" max="1028" width="11.421875" style="108" customWidth="1"/>
    <col min="1029" max="1029" width="13.00390625" style="108" customWidth="1"/>
    <col min="1030" max="1030" width="11.421875" style="108" customWidth="1"/>
    <col min="1031" max="1031" width="12.7109375" style="108" customWidth="1"/>
    <col min="1032" max="1033" width="11.421875" style="108" customWidth="1"/>
    <col min="1034" max="1034" width="13.140625" style="108" customWidth="1"/>
    <col min="1035" max="1279" width="11.421875" style="108" customWidth="1"/>
    <col min="1280" max="1280" width="4.421875" style="108" customWidth="1"/>
    <col min="1281" max="1281" width="13.421875" style="108" customWidth="1"/>
    <col min="1282" max="1284" width="11.421875" style="108" customWidth="1"/>
    <col min="1285" max="1285" width="13.00390625" style="108" customWidth="1"/>
    <col min="1286" max="1286" width="11.421875" style="108" customWidth="1"/>
    <col min="1287" max="1287" width="12.7109375" style="108" customWidth="1"/>
    <col min="1288" max="1289" width="11.421875" style="108" customWidth="1"/>
    <col min="1290" max="1290" width="13.140625" style="108" customWidth="1"/>
    <col min="1291" max="1535" width="11.421875" style="108" customWidth="1"/>
    <col min="1536" max="1536" width="4.421875" style="108" customWidth="1"/>
    <col min="1537" max="1537" width="13.421875" style="108" customWidth="1"/>
    <col min="1538" max="1540" width="11.421875" style="108" customWidth="1"/>
    <col min="1541" max="1541" width="13.00390625" style="108" customWidth="1"/>
    <col min="1542" max="1542" width="11.421875" style="108" customWidth="1"/>
    <col min="1543" max="1543" width="12.7109375" style="108" customWidth="1"/>
    <col min="1544" max="1545" width="11.421875" style="108" customWidth="1"/>
    <col min="1546" max="1546" width="13.140625" style="108" customWidth="1"/>
    <col min="1547" max="1791" width="11.421875" style="108" customWidth="1"/>
    <col min="1792" max="1792" width="4.421875" style="108" customWidth="1"/>
    <col min="1793" max="1793" width="13.421875" style="108" customWidth="1"/>
    <col min="1794" max="1796" width="11.421875" style="108" customWidth="1"/>
    <col min="1797" max="1797" width="13.00390625" style="108" customWidth="1"/>
    <col min="1798" max="1798" width="11.421875" style="108" customWidth="1"/>
    <col min="1799" max="1799" width="12.7109375" style="108" customWidth="1"/>
    <col min="1800" max="1801" width="11.421875" style="108" customWidth="1"/>
    <col min="1802" max="1802" width="13.140625" style="108" customWidth="1"/>
    <col min="1803" max="2047" width="11.421875" style="108" customWidth="1"/>
    <col min="2048" max="2048" width="4.421875" style="108" customWidth="1"/>
    <col min="2049" max="2049" width="13.421875" style="108" customWidth="1"/>
    <col min="2050" max="2052" width="11.421875" style="108" customWidth="1"/>
    <col min="2053" max="2053" width="13.00390625" style="108" customWidth="1"/>
    <col min="2054" max="2054" width="11.421875" style="108" customWidth="1"/>
    <col min="2055" max="2055" width="12.7109375" style="108" customWidth="1"/>
    <col min="2056" max="2057" width="11.421875" style="108" customWidth="1"/>
    <col min="2058" max="2058" width="13.140625" style="108" customWidth="1"/>
    <col min="2059" max="2303" width="11.421875" style="108" customWidth="1"/>
    <col min="2304" max="2304" width="4.421875" style="108" customWidth="1"/>
    <col min="2305" max="2305" width="13.421875" style="108" customWidth="1"/>
    <col min="2306" max="2308" width="11.421875" style="108" customWidth="1"/>
    <col min="2309" max="2309" width="13.00390625" style="108" customWidth="1"/>
    <col min="2310" max="2310" width="11.421875" style="108" customWidth="1"/>
    <col min="2311" max="2311" width="12.7109375" style="108" customWidth="1"/>
    <col min="2312" max="2313" width="11.421875" style="108" customWidth="1"/>
    <col min="2314" max="2314" width="13.140625" style="108" customWidth="1"/>
    <col min="2315" max="2559" width="11.421875" style="108" customWidth="1"/>
    <col min="2560" max="2560" width="4.421875" style="108" customWidth="1"/>
    <col min="2561" max="2561" width="13.421875" style="108" customWidth="1"/>
    <col min="2562" max="2564" width="11.421875" style="108" customWidth="1"/>
    <col min="2565" max="2565" width="13.00390625" style="108" customWidth="1"/>
    <col min="2566" max="2566" width="11.421875" style="108" customWidth="1"/>
    <col min="2567" max="2567" width="12.7109375" style="108" customWidth="1"/>
    <col min="2568" max="2569" width="11.421875" style="108" customWidth="1"/>
    <col min="2570" max="2570" width="13.140625" style="108" customWidth="1"/>
    <col min="2571" max="2815" width="11.421875" style="108" customWidth="1"/>
    <col min="2816" max="2816" width="4.421875" style="108" customWidth="1"/>
    <col min="2817" max="2817" width="13.421875" style="108" customWidth="1"/>
    <col min="2818" max="2820" width="11.421875" style="108" customWidth="1"/>
    <col min="2821" max="2821" width="13.00390625" style="108" customWidth="1"/>
    <col min="2822" max="2822" width="11.421875" style="108" customWidth="1"/>
    <col min="2823" max="2823" width="12.7109375" style="108" customWidth="1"/>
    <col min="2824" max="2825" width="11.421875" style="108" customWidth="1"/>
    <col min="2826" max="2826" width="13.140625" style="108" customWidth="1"/>
    <col min="2827" max="3071" width="11.421875" style="108" customWidth="1"/>
    <col min="3072" max="3072" width="4.421875" style="108" customWidth="1"/>
    <col min="3073" max="3073" width="13.421875" style="108" customWidth="1"/>
    <col min="3074" max="3076" width="11.421875" style="108" customWidth="1"/>
    <col min="3077" max="3077" width="13.00390625" style="108" customWidth="1"/>
    <col min="3078" max="3078" width="11.421875" style="108" customWidth="1"/>
    <col min="3079" max="3079" width="12.7109375" style="108" customWidth="1"/>
    <col min="3080" max="3081" width="11.421875" style="108" customWidth="1"/>
    <col min="3082" max="3082" width="13.140625" style="108" customWidth="1"/>
    <col min="3083" max="3327" width="11.421875" style="108" customWidth="1"/>
    <col min="3328" max="3328" width="4.421875" style="108" customWidth="1"/>
    <col min="3329" max="3329" width="13.421875" style="108" customWidth="1"/>
    <col min="3330" max="3332" width="11.421875" style="108" customWidth="1"/>
    <col min="3333" max="3333" width="13.00390625" style="108" customWidth="1"/>
    <col min="3334" max="3334" width="11.421875" style="108" customWidth="1"/>
    <col min="3335" max="3335" width="12.7109375" style="108" customWidth="1"/>
    <col min="3336" max="3337" width="11.421875" style="108" customWidth="1"/>
    <col min="3338" max="3338" width="13.140625" style="108" customWidth="1"/>
    <col min="3339" max="3583" width="11.421875" style="108" customWidth="1"/>
    <col min="3584" max="3584" width="4.421875" style="108" customWidth="1"/>
    <col min="3585" max="3585" width="13.421875" style="108" customWidth="1"/>
    <col min="3586" max="3588" width="11.421875" style="108" customWidth="1"/>
    <col min="3589" max="3589" width="13.00390625" style="108" customWidth="1"/>
    <col min="3590" max="3590" width="11.421875" style="108" customWidth="1"/>
    <col min="3591" max="3591" width="12.7109375" style="108" customWidth="1"/>
    <col min="3592" max="3593" width="11.421875" style="108" customWidth="1"/>
    <col min="3594" max="3594" width="13.140625" style="108" customWidth="1"/>
    <col min="3595" max="3839" width="11.421875" style="108" customWidth="1"/>
    <col min="3840" max="3840" width="4.421875" style="108" customWidth="1"/>
    <col min="3841" max="3841" width="13.421875" style="108" customWidth="1"/>
    <col min="3842" max="3844" width="11.421875" style="108" customWidth="1"/>
    <col min="3845" max="3845" width="13.00390625" style="108" customWidth="1"/>
    <col min="3846" max="3846" width="11.421875" style="108" customWidth="1"/>
    <col min="3847" max="3847" width="12.7109375" style="108" customWidth="1"/>
    <col min="3848" max="3849" width="11.421875" style="108" customWidth="1"/>
    <col min="3850" max="3850" width="13.140625" style="108" customWidth="1"/>
    <col min="3851" max="4095" width="11.421875" style="108" customWidth="1"/>
    <col min="4096" max="4096" width="4.421875" style="108" customWidth="1"/>
    <col min="4097" max="4097" width="13.421875" style="108" customWidth="1"/>
    <col min="4098" max="4100" width="11.421875" style="108" customWidth="1"/>
    <col min="4101" max="4101" width="13.00390625" style="108" customWidth="1"/>
    <col min="4102" max="4102" width="11.421875" style="108" customWidth="1"/>
    <col min="4103" max="4103" width="12.7109375" style="108" customWidth="1"/>
    <col min="4104" max="4105" width="11.421875" style="108" customWidth="1"/>
    <col min="4106" max="4106" width="13.140625" style="108" customWidth="1"/>
    <col min="4107" max="4351" width="11.421875" style="108" customWidth="1"/>
    <col min="4352" max="4352" width="4.421875" style="108" customWidth="1"/>
    <col min="4353" max="4353" width="13.421875" style="108" customWidth="1"/>
    <col min="4354" max="4356" width="11.421875" style="108" customWidth="1"/>
    <col min="4357" max="4357" width="13.00390625" style="108" customWidth="1"/>
    <col min="4358" max="4358" width="11.421875" style="108" customWidth="1"/>
    <col min="4359" max="4359" width="12.7109375" style="108" customWidth="1"/>
    <col min="4360" max="4361" width="11.421875" style="108" customWidth="1"/>
    <col min="4362" max="4362" width="13.140625" style="108" customWidth="1"/>
    <col min="4363" max="4607" width="11.421875" style="108" customWidth="1"/>
    <col min="4608" max="4608" width="4.421875" style="108" customWidth="1"/>
    <col min="4609" max="4609" width="13.421875" style="108" customWidth="1"/>
    <col min="4610" max="4612" width="11.421875" style="108" customWidth="1"/>
    <col min="4613" max="4613" width="13.00390625" style="108" customWidth="1"/>
    <col min="4614" max="4614" width="11.421875" style="108" customWidth="1"/>
    <col min="4615" max="4615" width="12.7109375" style="108" customWidth="1"/>
    <col min="4616" max="4617" width="11.421875" style="108" customWidth="1"/>
    <col min="4618" max="4618" width="13.140625" style="108" customWidth="1"/>
    <col min="4619" max="4863" width="11.421875" style="108" customWidth="1"/>
    <col min="4864" max="4864" width="4.421875" style="108" customWidth="1"/>
    <col min="4865" max="4865" width="13.421875" style="108" customWidth="1"/>
    <col min="4866" max="4868" width="11.421875" style="108" customWidth="1"/>
    <col min="4869" max="4869" width="13.00390625" style="108" customWidth="1"/>
    <col min="4870" max="4870" width="11.421875" style="108" customWidth="1"/>
    <col min="4871" max="4871" width="12.7109375" style="108" customWidth="1"/>
    <col min="4872" max="4873" width="11.421875" style="108" customWidth="1"/>
    <col min="4874" max="4874" width="13.140625" style="108" customWidth="1"/>
    <col min="4875" max="5119" width="11.421875" style="108" customWidth="1"/>
    <col min="5120" max="5120" width="4.421875" style="108" customWidth="1"/>
    <col min="5121" max="5121" width="13.421875" style="108" customWidth="1"/>
    <col min="5122" max="5124" width="11.421875" style="108" customWidth="1"/>
    <col min="5125" max="5125" width="13.00390625" style="108" customWidth="1"/>
    <col min="5126" max="5126" width="11.421875" style="108" customWidth="1"/>
    <col min="5127" max="5127" width="12.7109375" style="108" customWidth="1"/>
    <col min="5128" max="5129" width="11.421875" style="108" customWidth="1"/>
    <col min="5130" max="5130" width="13.140625" style="108" customWidth="1"/>
    <col min="5131" max="5375" width="11.421875" style="108" customWidth="1"/>
    <col min="5376" max="5376" width="4.421875" style="108" customWidth="1"/>
    <col min="5377" max="5377" width="13.421875" style="108" customWidth="1"/>
    <col min="5378" max="5380" width="11.421875" style="108" customWidth="1"/>
    <col min="5381" max="5381" width="13.00390625" style="108" customWidth="1"/>
    <col min="5382" max="5382" width="11.421875" style="108" customWidth="1"/>
    <col min="5383" max="5383" width="12.7109375" style="108" customWidth="1"/>
    <col min="5384" max="5385" width="11.421875" style="108" customWidth="1"/>
    <col min="5386" max="5386" width="13.140625" style="108" customWidth="1"/>
    <col min="5387" max="5631" width="11.421875" style="108" customWidth="1"/>
    <col min="5632" max="5632" width="4.421875" style="108" customWidth="1"/>
    <col min="5633" max="5633" width="13.421875" style="108" customWidth="1"/>
    <col min="5634" max="5636" width="11.421875" style="108" customWidth="1"/>
    <col min="5637" max="5637" width="13.00390625" style="108" customWidth="1"/>
    <col min="5638" max="5638" width="11.421875" style="108" customWidth="1"/>
    <col min="5639" max="5639" width="12.7109375" style="108" customWidth="1"/>
    <col min="5640" max="5641" width="11.421875" style="108" customWidth="1"/>
    <col min="5642" max="5642" width="13.140625" style="108" customWidth="1"/>
    <col min="5643" max="5887" width="11.421875" style="108" customWidth="1"/>
    <col min="5888" max="5888" width="4.421875" style="108" customWidth="1"/>
    <col min="5889" max="5889" width="13.421875" style="108" customWidth="1"/>
    <col min="5890" max="5892" width="11.421875" style="108" customWidth="1"/>
    <col min="5893" max="5893" width="13.00390625" style="108" customWidth="1"/>
    <col min="5894" max="5894" width="11.421875" style="108" customWidth="1"/>
    <col min="5895" max="5895" width="12.7109375" style="108" customWidth="1"/>
    <col min="5896" max="5897" width="11.421875" style="108" customWidth="1"/>
    <col min="5898" max="5898" width="13.140625" style="108" customWidth="1"/>
    <col min="5899" max="6143" width="11.421875" style="108" customWidth="1"/>
    <col min="6144" max="6144" width="4.421875" style="108" customWidth="1"/>
    <col min="6145" max="6145" width="13.421875" style="108" customWidth="1"/>
    <col min="6146" max="6148" width="11.421875" style="108" customWidth="1"/>
    <col min="6149" max="6149" width="13.00390625" style="108" customWidth="1"/>
    <col min="6150" max="6150" width="11.421875" style="108" customWidth="1"/>
    <col min="6151" max="6151" width="12.7109375" style="108" customWidth="1"/>
    <col min="6152" max="6153" width="11.421875" style="108" customWidth="1"/>
    <col min="6154" max="6154" width="13.140625" style="108" customWidth="1"/>
    <col min="6155" max="6399" width="11.421875" style="108" customWidth="1"/>
    <col min="6400" max="6400" width="4.421875" style="108" customWidth="1"/>
    <col min="6401" max="6401" width="13.421875" style="108" customWidth="1"/>
    <col min="6402" max="6404" width="11.421875" style="108" customWidth="1"/>
    <col min="6405" max="6405" width="13.00390625" style="108" customWidth="1"/>
    <col min="6406" max="6406" width="11.421875" style="108" customWidth="1"/>
    <col min="6407" max="6407" width="12.7109375" style="108" customWidth="1"/>
    <col min="6408" max="6409" width="11.421875" style="108" customWidth="1"/>
    <col min="6410" max="6410" width="13.140625" style="108" customWidth="1"/>
    <col min="6411" max="6655" width="11.421875" style="108" customWidth="1"/>
    <col min="6656" max="6656" width="4.421875" style="108" customWidth="1"/>
    <col min="6657" max="6657" width="13.421875" style="108" customWidth="1"/>
    <col min="6658" max="6660" width="11.421875" style="108" customWidth="1"/>
    <col min="6661" max="6661" width="13.00390625" style="108" customWidth="1"/>
    <col min="6662" max="6662" width="11.421875" style="108" customWidth="1"/>
    <col min="6663" max="6663" width="12.7109375" style="108" customWidth="1"/>
    <col min="6664" max="6665" width="11.421875" style="108" customWidth="1"/>
    <col min="6666" max="6666" width="13.140625" style="108" customWidth="1"/>
    <col min="6667" max="6911" width="11.421875" style="108" customWidth="1"/>
    <col min="6912" max="6912" width="4.421875" style="108" customWidth="1"/>
    <col min="6913" max="6913" width="13.421875" style="108" customWidth="1"/>
    <col min="6914" max="6916" width="11.421875" style="108" customWidth="1"/>
    <col min="6917" max="6917" width="13.00390625" style="108" customWidth="1"/>
    <col min="6918" max="6918" width="11.421875" style="108" customWidth="1"/>
    <col min="6919" max="6919" width="12.7109375" style="108" customWidth="1"/>
    <col min="6920" max="6921" width="11.421875" style="108" customWidth="1"/>
    <col min="6922" max="6922" width="13.140625" style="108" customWidth="1"/>
    <col min="6923" max="7167" width="11.421875" style="108" customWidth="1"/>
    <col min="7168" max="7168" width="4.421875" style="108" customWidth="1"/>
    <col min="7169" max="7169" width="13.421875" style="108" customWidth="1"/>
    <col min="7170" max="7172" width="11.421875" style="108" customWidth="1"/>
    <col min="7173" max="7173" width="13.00390625" style="108" customWidth="1"/>
    <col min="7174" max="7174" width="11.421875" style="108" customWidth="1"/>
    <col min="7175" max="7175" width="12.7109375" style="108" customWidth="1"/>
    <col min="7176" max="7177" width="11.421875" style="108" customWidth="1"/>
    <col min="7178" max="7178" width="13.140625" style="108" customWidth="1"/>
    <col min="7179" max="7423" width="11.421875" style="108" customWidth="1"/>
    <col min="7424" max="7424" width="4.421875" style="108" customWidth="1"/>
    <col min="7425" max="7425" width="13.421875" style="108" customWidth="1"/>
    <col min="7426" max="7428" width="11.421875" style="108" customWidth="1"/>
    <col min="7429" max="7429" width="13.00390625" style="108" customWidth="1"/>
    <col min="7430" max="7430" width="11.421875" style="108" customWidth="1"/>
    <col min="7431" max="7431" width="12.7109375" style="108" customWidth="1"/>
    <col min="7432" max="7433" width="11.421875" style="108" customWidth="1"/>
    <col min="7434" max="7434" width="13.140625" style="108" customWidth="1"/>
    <col min="7435" max="7679" width="11.421875" style="108" customWidth="1"/>
    <col min="7680" max="7680" width="4.421875" style="108" customWidth="1"/>
    <col min="7681" max="7681" width="13.421875" style="108" customWidth="1"/>
    <col min="7682" max="7684" width="11.421875" style="108" customWidth="1"/>
    <col min="7685" max="7685" width="13.00390625" style="108" customWidth="1"/>
    <col min="7686" max="7686" width="11.421875" style="108" customWidth="1"/>
    <col min="7687" max="7687" width="12.7109375" style="108" customWidth="1"/>
    <col min="7688" max="7689" width="11.421875" style="108" customWidth="1"/>
    <col min="7690" max="7690" width="13.140625" style="108" customWidth="1"/>
    <col min="7691" max="7935" width="11.421875" style="108" customWidth="1"/>
    <col min="7936" max="7936" width="4.421875" style="108" customWidth="1"/>
    <col min="7937" max="7937" width="13.421875" style="108" customWidth="1"/>
    <col min="7938" max="7940" width="11.421875" style="108" customWidth="1"/>
    <col min="7941" max="7941" width="13.00390625" style="108" customWidth="1"/>
    <col min="7942" max="7942" width="11.421875" style="108" customWidth="1"/>
    <col min="7943" max="7943" width="12.7109375" style="108" customWidth="1"/>
    <col min="7944" max="7945" width="11.421875" style="108" customWidth="1"/>
    <col min="7946" max="7946" width="13.140625" style="108" customWidth="1"/>
    <col min="7947" max="8191" width="11.421875" style="108" customWidth="1"/>
    <col min="8192" max="8192" width="4.421875" style="108" customWidth="1"/>
    <col min="8193" max="8193" width="13.421875" style="108" customWidth="1"/>
    <col min="8194" max="8196" width="11.421875" style="108" customWidth="1"/>
    <col min="8197" max="8197" width="13.00390625" style="108" customWidth="1"/>
    <col min="8198" max="8198" width="11.421875" style="108" customWidth="1"/>
    <col min="8199" max="8199" width="12.7109375" style="108" customWidth="1"/>
    <col min="8200" max="8201" width="11.421875" style="108" customWidth="1"/>
    <col min="8202" max="8202" width="13.140625" style="108" customWidth="1"/>
    <col min="8203" max="8447" width="11.421875" style="108" customWidth="1"/>
    <col min="8448" max="8448" width="4.421875" style="108" customWidth="1"/>
    <col min="8449" max="8449" width="13.421875" style="108" customWidth="1"/>
    <col min="8450" max="8452" width="11.421875" style="108" customWidth="1"/>
    <col min="8453" max="8453" width="13.00390625" style="108" customWidth="1"/>
    <col min="8454" max="8454" width="11.421875" style="108" customWidth="1"/>
    <col min="8455" max="8455" width="12.7109375" style="108" customWidth="1"/>
    <col min="8456" max="8457" width="11.421875" style="108" customWidth="1"/>
    <col min="8458" max="8458" width="13.140625" style="108" customWidth="1"/>
    <col min="8459" max="8703" width="11.421875" style="108" customWidth="1"/>
    <col min="8704" max="8704" width="4.421875" style="108" customWidth="1"/>
    <col min="8705" max="8705" width="13.421875" style="108" customWidth="1"/>
    <col min="8706" max="8708" width="11.421875" style="108" customWidth="1"/>
    <col min="8709" max="8709" width="13.00390625" style="108" customWidth="1"/>
    <col min="8710" max="8710" width="11.421875" style="108" customWidth="1"/>
    <col min="8711" max="8711" width="12.7109375" style="108" customWidth="1"/>
    <col min="8712" max="8713" width="11.421875" style="108" customWidth="1"/>
    <col min="8714" max="8714" width="13.140625" style="108" customWidth="1"/>
    <col min="8715" max="8959" width="11.421875" style="108" customWidth="1"/>
    <col min="8960" max="8960" width="4.421875" style="108" customWidth="1"/>
    <col min="8961" max="8961" width="13.421875" style="108" customWidth="1"/>
    <col min="8962" max="8964" width="11.421875" style="108" customWidth="1"/>
    <col min="8965" max="8965" width="13.00390625" style="108" customWidth="1"/>
    <col min="8966" max="8966" width="11.421875" style="108" customWidth="1"/>
    <col min="8967" max="8967" width="12.7109375" style="108" customWidth="1"/>
    <col min="8968" max="8969" width="11.421875" style="108" customWidth="1"/>
    <col min="8970" max="8970" width="13.140625" style="108" customWidth="1"/>
    <col min="8971" max="9215" width="11.421875" style="108" customWidth="1"/>
    <col min="9216" max="9216" width="4.421875" style="108" customWidth="1"/>
    <col min="9217" max="9217" width="13.421875" style="108" customWidth="1"/>
    <col min="9218" max="9220" width="11.421875" style="108" customWidth="1"/>
    <col min="9221" max="9221" width="13.00390625" style="108" customWidth="1"/>
    <col min="9222" max="9222" width="11.421875" style="108" customWidth="1"/>
    <col min="9223" max="9223" width="12.7109375" style="108" customWidth="1"/>
    <col min="9224" max="9225" width="11.421875" style="108" customWidth="1"/>
    <col min="9226" max="9226" width="13.140625" style="108" customWidth="1"/>
    <col min="9227" max="9471" width="11.421875" style="108" customWidth="1"/>
    <col min="9472" max="9472" width="4.421875" style="108" customWidth="1"/>
    <col min="9473" max="9473" width="13.421875" style="108" customWidth="1"/>
    <col min="9474" max="9476" width="11.421875" style="108" customWidth="1"/>
    <col min="9477" max="9477" width="13.00390625" style="108" customWidth="1"/>
    <col min="9478" max="9478" width="11.421875" style="108" customWidth="1"/>
    <col min="9479" max="9479" width="12.7109375" style="108" customWidth="1"/>
    <col min="9480" max="9481" width="11.421875" style="108" customWidth="1"/>
    <col min="9482" max="9482" width="13.140625" style="108" customWidth="1"/>
    <col min="9483" max="9727" width="11.421875" style="108" customWidth="1"/>
    <col min="9728" max="9728" width="4.421875" style="108" customWidth="1"/>
    <col min="9729" max="9729" width="13.421875" style="108" customWidth="1"/>
    <col min="9730" max="9732" width="11.421875" style="108" customWidth="1"/>
    <col min="9733" max="9733" width="13.00390625" style="108" customWidth="1"/>
    <col min="9734" max="9734" width="11.421875" style="108" customWidth="1"/>
    <col min="9735" max="9735" width="12.7109375" style="108" customWidth="1"/>
    <col min="9736" max="9737" width="11.421875" style="108" customWidth="1"/>
    <col min="9738" max="9738" width="13.140625" style="108" customWidth="1"/>
    <col min="9739" max="9983" width="11.421875" style="108" customWidth="1"/>
    <col min="9984" max="9984" width="4.421875" style="108" customWidth="1"/>
    <col min="9985" max="9985" width="13.421875" style="108" customWidth="1"/>
    <col min="9986" max="9988" width="11.421875" style="108" customWidth="1"/>
    <col min="9989" max="9989" width="13.00390625" style="108" customWidth="1"/>
    <col min="9990" max="9990" width="11.421875" style="108" customWidth="1"/>
    <col min="9991" max="9991" width="12.7109375" style="108" customWidth="1"/>
    <col min="9992" max="9993" width="11.421875" style="108" customWidth="1"/>
    <col min="9994" max="9994" width="13.140625" style="108" customWidth="1"/>
    <col min="9995" max="10239" width="11.421875" style="108" customWidth="1"/>
    <col min="10240" max="10240" width="4.421875" style="108" customWidth="1"/>
    <col min="10241" max="10241" width="13.421875" style="108" customWidth="1"/>
    <col min="10242" max="10244" width="11.421875" style="108" customWidth="1"/>
    <col min="10245" max="10245" width="13.00390625" style="108" customWidth="1"/>
    <col min="10246" max="10246" width="11.421875" style="108" customWidth="1"/>
    <col min="10247" max="10247" width="12.7109375" style="108" customWidth="1"/>
    <col min="10248" max="10249" width="11.421875" style="108" customWidth="1"/>
    <col min="10250" max="10250" width="13.140625" style="108" customWidth="1"/>
    <col min="10251" max="10495" width="11.421875" style="108" customWidth="1"/>
    <col min="10496" max="10496" width="4.421875" style="108" customWidth="1"/>
    <col min="10497" max="10497" width="13.421875" style="108" customWidth="1"/>
    <col min="10498" max="10500" width="11.421875" style="108" customWidth="1"/>
    <col min="10501" max="10501" width="13.00390625" style="108" customWidth="1"/>
    <col min="10502" max="10502" width="11.421875" style="108" customWidth="1"/>
    <col min="10503" max="10503" width="12.7109375" style="108" customWidth="1"/>
    <col min="10504" max="10505" width="11.421875" style="108" customWidth="1"/>
    <col min="10506" max="10506" width="13.140625" style="108" customWidth="1"/>
    <col min="10507" max="10751" width="11.421875" style="108" customWidth="1"/>
    <col min="10752" max="10752" width="4.421875" style="108" customWidth="1"/>
    <col min="10753" max="10753" width="13.421875" style="108" customWidth="1"/>
    <col min="10754" max="10756" width="11.421875" style="108" customWidth="1"/>
    <col min="10757" max="10757" width="13.00390625" style="108" customWidth="1"/>
    <col min="10758" max="10758" width="11.421875" style="108" customWidth="1"/>
    <col min="10759" max="10759" width="12.7109375" style="108" customWidth="1"/>
    <col min="10760" max="10761" width="11.421875" style="108" customWidth="1"/>
    <col min="10762" max="10762" width="13.140625" style="108" customWidth="1"/>
    <col min="10763" max="11007" width="11.421875" style="108" customWidth="1"/>
    <col min="11008" max="11008" width="4.421875" style="108" customWidth="1"/>
    <col min="11009" max="11009" width="13.421875" style="108" customWidth="1"/>
    <col min="11010" max="11012" width="11.421875" style="108" customWidth="1"/>
    <col min="11013" max="11013" width="13.00390625" style="108" customWidth="1"/>
    <col min="11014" max="11014" width="11.421875" style="108" customWidth="1"/>
    <col min="11015" max="11015" width="12.7109375" style="108" customWidth="1"/>
    <col min="11016" max="11017" width="11.421875" style="108" customWidth="1"/>
    <col min="11018" max="11018" width="13.140625" style="108" customWidth="1"/>
    <col min="11019" max="11263" width="11.421875" style="108" customWidth="1"/>
    <col min="11264" max="11264" width="4.421875" style="108" customWidth="1"/>
    <col min="11265" max="11265" width="13.421875" style="108" customWidth="1"/>
    <col min="11266" max="11268" width="11.421875" style="108" customWidth="1"/>
    <col min="11269" max="11269" width="13.00390625" style="108" customWidth="1"/>
    <col min="11270" max="11270" width="11.421875" style="108" customWidth="1"/>
    <col min="11271" max="11271" width="12.7109375" style="108" customWidth="1"/>
    <col min="11272" max="11273" width="11.421875" style="108" customWidth="1"/>
    <col min="11274" max="11274" width="13.140625" style="108" customWidth="1"/>
    <col min="11275" max="11519" width="11.421875" style="108" customWidth="1"/>
    <col min="11520" max="11520" width="4.421875" style="108" customWidth="1"/>
    <col min="11521" max="11521" width="13.421875" style="108" customWidth="1"/>
    <col min="11522" max="11524" width="11.421875" style="108" customWidth="1"/>
    <col min="11525" max="11525" width="13.00390625" style="108" customWidth="1"/>
    <col min="11526" max="11526" width="11.421875" style="108" customWidth="1"/>
    <col min="11527" max="11527" width="12.7109375" style="108" customWidth="1"/>
    <col min="11528" max="11529" width="11.421875" style="108" customWidth="1"/>
    <col min="11530" max="11530" width="13.140625" style="108" customWidth="1"/>
    <col min="11531" max="11775" width="11.421875" style="108" customWidth="1"/>
    <col min="11776" max="11776" width="4.421875" style="108" customWidth="1"/>
    <col min="11777" max="11777" width="13.421875" style="108" customWidth="1"/>
    <col min="11778" max="11780" width="11.421875" style="108" customWidth="1"/>
    <col min="11781" max="11781" width="13.00390625" style="108" customWidth="1"/>
    <col min="11782" max="11782" width="11.421875" style="108" customWidth="1"/>
    <col min="11783" max="11783" width="12.7109375" style="108" customWidth="1"/>
    <col min="11784" max="11785" width="11.421875" style="108" customWidth="1"/>
    <col min="11786" max="11786" width="13.140625" style="108" customWidth="1"/>
    <col min="11787" max="12031" width="11.421875" style="108" customWidth="1"/>
    <col min="12032" max="12032" width="4.421875" style="108" customWidth="1"/>
    <col min="12033" max="12033" width="13.421875" style="108" customWidth="1"/>
    <col min="12034" max="12036" width="11.421875" style="108" customWidth="1"/>
    <col min="12037" max="12037" width="13.00390625" style="108" customWidth="1"/>
    <col min="12038" max="12038" width="11.421875" style="108" customWidth="1"/>
    <col min="12039" max="12039" width="12.7109375" style="108" customWidth="1"/>
    <col min="12040" max="12041" width="11.421875" style="108" customWidth="1"/>
    <col min="12042" max="12042" width="13.140625" style="108" customWidth="1"/>
    <col min="12043" max="12287" width="11.421875" style="108" customWidth="1"/>
    <col min="12288" max="12288" width="4.421875" style="108" customWidth="1"/>
    <col min="12289" max="12289" width="13.421875" style="108" customWidth="1"/>
    <col min="12290" max="12292" width="11.421875" style="108" customWidth="1"/>
    <col min="12293" max="12293" width="13.00390625" style="108" customWidth="1"/>
    <col min="12294" max="12294" width="11.421875" style="108" customWidth="1"/>
    <col min="12295" max="12295" width="12.7109375" style="108" customWidth="1"/>
    <col min="12296" max="12297" width="11.421875" style="108" customWidth="1"/>
    <col min="12298" max="12298" width="13.140625" style="108" customWidth="1"/>
    <col min="12299" max="12543" width="11.421875" style="108" customWidth="1"/>
    <col min="12544" max="12544" width="4.421875" style="108" customWidth="1"/>
    <col min="12545" max="12545" width="13.421875" style="108" customWidth="1"/>
    <col min="12546" max="12548" width="11.421875" style="108" customWidth="1"/>
    <col min="12549" max="12549" width="13.00390625" style="108" customWidth="1"/>
    <col min="12550" max="12550" width="11.421875" style="108" customWidth="1"/>
    <col min="12551" max="12551" width="12.7109375" style="108" customWidth="1"/>
    <col min="12552" max="12553" width="11.421875" style="108" customWidth="1"/>
    <col min="12554" max="12554" width="13.140625" style="108" customWidth="1"/>
    <col min="12555" max="12799" width="11.421875" style="108" customWidth="1"/>
    <col min="12800" max="12800" width="4.421875" style="108" customWidth="1"/>
    <col min="12801" max="12801" width="13.421875" style="108" customWidth="1"/>
    <col min="12802" max="12804" width="11.421875" style="108" customWidth="1"/>
    <col min="12805" max="12805" width="13.00390625" style="108" customWidth="1"/>
    <col min="12806" max="12806" width="11.421875" style="108" customWidth="1"/>
    <col min="12807" max="12807" width="12.7109375" style="108" customWidth="1"/>
    <col min="12808" max="12809" width="11.421875" style="108" customWidth="1"/>
    <col min="12810" max="12810" width="13.140625" style="108" customWidth="1"/>
    <col min="12811" max="13055" width="11.421875" style="108" customWidth="1"/>
    <col min="13056" max="13056" width="4.421875" style="108" customWidth="1"/>
    <col min="13057" max="13057" width="13.421875" style="108" customWidth="1"/>
    <col min="13058" max="13060" width="11.421875" style="108" customWidth="1"/>
    <col min="13061" max="13061" width="13.00390625" style="108" customWidth="1"/>
    <col min="13062" max="13062" width="11.421875" style="108" customWidth="1"/>
    <col min="13063" max="13063" width="12.7109375" style="108" customWidth="1"/>
    <col min="13064" max="13065" width="11.421875" style="108" customWidth="1"/>
    <col min="13066" max="13066" width="13.140625" style="108" customWidth="1"/>
    <col min="13067" max="13311" width="11.421875" style="108" customWidth="1"/>
    <col min="13312" max="13312" width="4.421875" style="108" customWidth="1"/>
    <col min="13313" max="13313" width="13.421875" style="108" customWidth="1"/>
    <col min="13314" max="13316" width="11.421875" style="108" customWidth="1"/>
    <col min="13317" max="13317" width="13.00390625" style="108" customWidth="1"/>
    <col min="13318" max="13318" width="11.421875" style="108" customWidth="1"/>
    <col min="13319" max="13319" width="12.7109375" style="108" customWidth="1"/>
    <col min="13320" max="13321" width="11.421875" style="108" customWidth="1"/>
    <col min="13322" max="13322" width="13.140625" style="108" customWidth="1"/>
    <col min="13323" max="13567" width="11.421875" style="108" customWidth="1"/>
    <col min="13568" max="13568" width="4.421875" style="108" customWidth="1"/>
    <col min="13569" max="13569" width="13.421875" style="108" customWidth="1"/>
    <col min="13570" max="13572" width="11.421875" style="108" customWidth="1"/>
    <col min="13573" max="13573" width="13.00390625" style="108" customWidth="1"/>
    <col min="13574" max="13574" width="11.421875" style="108" customWidth="1"/>
    <col min="13575" max="13575" width="12.7109375" style="108" customWidth="1"/>
    <col min="13576" max="13577" width="11.421875" style="108" customWidth="1"/>
    <col min="13578" max="13578" width="13.140625" style="108" customWidth="1"/>
    <col min="13579" max="13823" width="11.421875" style="108" customWidth="1"/>
    <col min="13824" max="13824" width="4.421875" style="108" customWidth="1"/>
    <col min="13825" max="13825" width="13.421875" style="108" customWidth="1"/>
    <col min="13826" max="13828" width="11.421875" style="108" customWidth="1"/>
    <col min="13829" max="13829" width="13.00390625" style="108" customWidth="1"/>
    <col min="13830" max="13830" width="11.421875" style="108" customWidth="1"/>
    <col min="13831" max="13831" width="12.7109375" style="108" customWidth="1"/>
    <col min="13832" max="13833" width="11.421875" style="108" customWidth="1"/>
    <col min="13834" max="13834" width="13.140625" style="108" customWidth="1"/>
    <col min="13835" max="14079" width="11.421875" style="108" customWidth="1"/>
    <col min="14080" max="14080" width="4.421875" style="108" customWidth="1"/>
    <col min="14081" max="14081" width="13.421875" style="108" customWidth="1"/>
    <col min="14082" max="14084" width="11.421875" style="108" customWidth="1"/>
    <col min="14085" max="14085" width="13.00390625" style="108" customWidth="1"/>
    <col min="14086" max="14086" width="11.421875" style="108" customWidth="1"/>
    <col min="14087" max="14087" width="12.7109375" style="108" customWidth="1"/>
    <col min="14088" max="14089" width="11.421875" style="108" customWidth="1"/>
    <col min="14090" max="14090" width="13.140625" style="108" customWidth="1"/>
    <col min="14091" max="14335" width="11.421875" style="108" customWidth="1"/>
    <col min="14336" max="14336" width="4.421875" style="108" customWidth="1"/>
    <col min="14337" max="14337" width="13.421875" style="108" customWidth="1"/>
    <col min="14338" max="14340" width="11.421875" style="108" customWidth="1"/>
    <col min="14341" max="14341" width="13.00390625" style="108" customWidth="1"/>
    <col min="14342" max="14342" width="11.421875" style="108" customWidth="1"/>
    <col min="14343" max="14343" width="12.7109375" style="108" customWidth="1"/>
    <col min="14344" max="14345" width="11.421875" style="108" customWidth="1"/>
    <col min="14346" max="14346" width="13.140625" style="108" customWidth="1"/>
    <col min="14347" max="14591" width="11.421875" style="108" customWidth="1"/>
    <col min="14592" max="14592" width="4.421875" style="108" customWidth="1"/>
    <col min="14593" max="14593" width="13.421875" style="108" customWidth="1"/>
    <col min="14594" max="14596" width="11.421875" style="108" customWidth="1"/>
    <col min="14597" max="14597" width="13.00390625" style="108" customWidth="1"/>
    <col min="14598" max="14598" width="11.421875" style="108" customWidth="1"/>
    <col min="14599" max="14599" width="12.7109375" style="108" customWidth="1"/>
    <col min="14600" max="14601" width="11.421875" style="108" customWidth="1"/>
    <col min="14602" max="14602" width="13.140625" style="108" customWidth="1"/>
    <col min="14603" max="14847" width="11.421875" style="108" customWidth="1"/>
    <col min="14848" max="14848" width="4.421875" style="108" customWidth="1"/>
    <col min="14849" max="14849" width="13.421875" style="108" customWidth="1"/>
    <col min="14850" max="14852" width="11.421875" style="108" customWidth="1"/>
    <col min="14853" max="14853" width="13.00390625" style="108" customWidth="1"/>
    <col min="14854" max="14854" width="11.421875" style="108" customWidth="1"/>
    <col min="14855" max="14855" width="12.7109375" style="108" customWidth="1"/>
    <col min="14856" max="14857" width="11.421875" style="108" customWidth="1"/>
    <col min="14858" max="14858" width="13.140625" style="108" customWidth="1"/>
    <col min="14859" max="15103" width="11.421875" style="108" customWidth="1"/>
    <col min="15104" max="15104" width="4.421875" style="108" customWidth="1"/>
    <col min="15105" max="15105" width="13.421875" style="108" customWidth="1"/>
    <col min="15106" max="15108" width="11.421875" style="108" customWidth="1"/>
    <col min="15109" max="15109" width="13.00390625" style="108" customWidth="1"/>
    <col min="15110" max="15110" width="11.421875" style="108" customWidth="1"/>
    <col min="15111" max="15111" width="12.7109375" style="108" customWidth="1"/>
    <col min="15112" max="15113" width="11.421875" style="108" customWidth="1"/>
    <col min="15114" max="15114" width="13.140625" style="108" customWidth="1"/>
    <col min="15115" max="15359" width="11.421875" style="108" customWidth="1"/>
    <col min="15360" max="15360" width="4.421875" style="108" customWidth="1"/>
    <col min="15361" max="15361" width="13.421875" style="108" customWidth="1"/>
    <col min="15362" max="15364" width="11.421875" style="108" customWidth="1"/>
    <col min="15365" max="15365" width="13.00390625" style="108" customWidth="1"/>
    <col min="15366" max="15366" width="11.421875" style="108" customWidth="1"/>
    <col min="15367" max="15367" width="12.7109375" style="108" customWidth="1"/>
    <col min="15368" max="15369" width="11.421875" style="108" customWidth="1"/>
    <col min="15370" max="15370" width="13.140625" style="108" customWidth="1"/>
    <col min="15371" max="15615" width="11.421875" style="108" customWidth="1"/>
    <col min="15616" max="15616" width="4.421875" style="108" customWidth="1"/>
    <col min="15617" max="15617" width="13.421875" style="108" customWidth="1"/>
    <col min="15618" max="15620" width="11.421875" style="108" customWidth="1"/>
    <col min="15621" max="15621" width="13.00390625" style="108" customWidth="1"/>
    <col min="15622" max="15622" width="11.421875" style="108" customWidth="1"/>
    <col min="15623" max="15623" width="12.7109375" style="108" customWidth="1"/>
    <col min="15624" max="15625" width="11.421875" style="108" customWidth="1"/>
    <col min="15626" max="15626" width="13.140625" style="108" customWidth="1"/>
    <col min="15627" max="15871" width="11.421875" style="108" customWidth="1"/>
    <col min="15872" max="15872" width="4.421875" style="108" customWidth="1"/>
    <col min="15873" max="15873" width="13.421875" style="108" customWidth="1"/>
    <col min="15874" max="15876" width="11.421875" style="108" customWidth="1"/>
    <col min="15877" max="15877" width="13.00390625" style="108" customWidth="1"/>
    <col min="15878" max="15878" width="11.421875" style="108" customWidth="1"/>
    <col min="15879" max="15879" width="12.7109375" style="108" customWidth="1"/>
    <col min="15880" max="15881" width="11.421875" style="108" customWidth="1"/>
    <col min="15882" max="15882" width="13.140625" style="108" customWidth="1"/>
    <col min="15883" max="16127" width="11.421875" style="108" customWidth="1"/>
    <col min="16128" max="16128" width="4.421875" style="108" customWidth="1"/>
    <col min="16129" max="16129" width="13.421875" style="108" customWidth="1"/>
    <col min="16130" max="16132" width="11.421875" style="108" customWidth="1"/>
    <col min="16133" max="16133" width="13.00390625" style="108" customWidth="1"/>
    <col min="16134" max="16134" width="11.421875" style="108" customWidth="1"/>
    <col min="16135" max="16135" width="12.7109375" style="108" customWidth="1"/>
    <col min="16136" max="16137" width="11.421875" style="108" customWidth="1"/>
    <col min="16138" max="16138" width="13.140625" style="108" customWidth="1"/>
    <col min="16139" max="16383" width="11.421875" style="108" customWidth="1"/>
    <col min="16384" max="16384" width="11.421875" style="108" customWidth="1"/>
  </cols>
  <sheetData>
    <row r="2" s="263" customFormat="1" ht="15.75">
      <c r="B2" s="254" t="s">
        <v>328</v>
      </c>
    </row>
    <row r="3" s="49" customFormat="1" ht="12.75"/>
    <row r="4" s="49" customFormat="1" ht="12.75">
      <c r="O4" s="232" t="s">
        <v>361</v>
      </c>
    </row>
    <row r="5" s="49" customFormat="1" ht="12.75"/>
    <row r="6" s="49" customFormat="1" ht="12.75"/>
    <row r="7" spans="2:13" ht="23.45" customHeight="1">
      <c r="B7" s="1253" t="s">
        <v>717</v>
      </c>
      <c r="C7" s="1253"/>
      <c r="D7" s="1253"/>
      <c r="E7" s="1253"/>
      <c r="F7" s="1253"/>
      <c r="H7" s="1312" t="s">
        <v>726</v>
      </c>
      <c r="I7" s="1267"/>
      <c r="J7" s="1267"/>
      <c r="K7" s="1267"/>
      <c r="L7" s="1267"/>
      <c r="M7" s="1267"/>
    </row>
    <row r="8" spans="2:13" ht="25.5" customHeight="1">
      <c r="B8" s="1254" t="s">
        <v>16</v>
      </c>
      <c r="C8" s="1254"/>
      <c r="D8" s="498" t="s">
        <v>145</v>
      </c>
      <c r="E8" s="497" t="s">
        <v>60</v>
      </c>
      <c r="F8" s="497" t="s">
        <v>61</v>
      </c>
      <c r="H8" s="521"/>
      <c r="I8" s="522"/>
      <c r="J8" s="522"/>
      <c r="K8" s="523"/>
      <c r="L8" s="524" t="s">
        <v>718</v>
      </c>
      <c r="M8" s="524" t="s">
        <v>719</v>
      </c>
    </row>
    <row r="9" spans="2:13" ht="12.75">
      <c r="B9" s="1291" t="s">
        <v>25</v>
      </c>
      <c r="C9" s="1291"/>
      <c r="D9" s="507">
        <v>69300</v>
      </c>
      <c r="E9" s="507">
        <v>67500</v>
      </c>
      <c r="F9" s="507">
        <v>73000</v>
      </c>
      <c r="H9" s="1291" t="s">
        <v>332</v>
      </c>
      <c r="I9" s="1291"/>
      <c r="J9" s="1291"/>
      <c r="K9" s="1291"/>
      <c r="L9" s="508">
        <v>7</v>
      </c>
      <c r="M9" s="508">
        <v>2</v>
      </c>
    </row>
    <row r="10" spans="2:13" ht="13.5" customHeight="1">
      <c r="B10" s="1291" t="s">
        <v>329</v>
      </c>
      <c r="C10" s="1291"/>
      <c r="D10" s="507">
        <v>71900</v>
      </c>
      <c r="E10" s="507">
        <v>70800</v>
      </c>
      <c r="F10" s="507">
        <v>73600</v>
      </c>
      <c r="H10" s="1359" t="s">
        <v>333</v>
      </c>
      <c r="I10" s="1360"/>
      <c r="J10" s="1360"/>
      <c r="K10" s="1360"/>
      <c r="L10" s="1360"/>
      <c r="M10" s="1361"/>
    </row>
    <row r="11" spans="2:13" ht="12" customHeight="1">
      <c r="B11" s="1291" t="s">
        <v>330</v>
      </c>
      <c r="C11" s="1291"/>
      <c r="D11" s="507">
        <v>74100</v>
      </c>
      <c r="E11" s="507">
        <v>72600</v>
      </c>
      <c r="F11" s="507">
        <v>74800</v>
      </c>
      <c r="H11" s="135" t="s">
        <v>331</v>
      </c>
      <c r="I11" s="136"/>
      <c r="J11" s="136"/>
      <c r="K11" s="136"/>
      <c r="L11" s="136"/>
      <c r="M11" s="136"/>
    </row>
    <row r="12" spans="2:13" ht="12.75">
      <c r="B12" s="1291" t="s">
        <v>29</v>
      </c>
      <c r="C12" s="1291"/>
      <c r="D12" s="507">
        <v>77400</v>
      </c>
      <c r="E12" s="507">
        <v>75500</v>
      </c>
      <c r="F12" s="507">
        <v>78800</v>
      </c>
      <c r="H12" s="39"/>
      <c r="I12" s="39"/>
      <c r="J12" s="39"/>
      <c r="K12" s="39"/>
      <c r="L12" s="39"/>
      <c r="M12" s="39"/>
    </row>
    <row r="13" spans="2:6" ht="12.75">
      <c r="B13" s="1291" t="s">
        <v>106</v>
      </c>
      <c r="C13" s="1291"/>
      <c r="D13" s="507">
        <v>63100</v>
      </c>
      <c r="E13" s="507">
        <v>61600</v>
      </c>
      <c r="F13" s="507">
        <v>65600</v>
      </c>
    </row>
    <row r="14" spans="2:6" ht="12.75">
      <c r="B14" s="1291" t="s">
        <v>107</v>
      </c>
      <c r="C14" s="1291"/>
      <c r="D14" s="507">
        <v>56100</v>
      </c>
      <c r="E14" s="507">
        <v>54300</v>
      </c>
      <c r="F14" s="507">
        <v>58300</v>
      </c>
    </row>
    <row r="15" spans="2:6" ht="12.75">
      <c r="B15" s="1290" t="s">
        <v>331</v>
      </c>
      <c r="C15" s="1290"/>
      <c r="D15" s="1290"/>
      <c r="E15" s="1290"/>
      <c r="F15" s="1290"/>
    </row>
    <row r="16" spans="2:6" ht="12.75">
      <c r="B16" s="1290"/>
      <c r="C16" s="1290"/>
      <c r="D16" s="1290"/>
      <c r="E16" s="1290"/>
      <c r="F16" s="1290"/>
    </row>
    <row r="17" s="263" customFormat="1" ht="15.75">
      <c r="B17" s="254" t="s">
        <v>727</v>
      </c>
    </row>
    <row r="19" spans="2:5" ht="25.9" customHeight="1">
      <c r="B19" s="1253" t="s">
        <v>513</v>
      </c>
      <c r="C19" s="1253"/>
      <c r="D19" s="1253"/>
      <c r="E19" s="1253"/>
    </row>
    <row r="20" spans="2:6" ht="13.5" customHeight="1">
      <c r="B20" s="497" t="s">
        <v>177</v>
      </c>
      <c r="C20" s="518" t="s">
        <v>511</v>
      </c>
      <c r="D20" s="518" t="s">
        <v>541</v>
      </c>
      <c r="E20" s="518" t="s">
        <v>763</v>
      </c>
      <c r="F20" s="518" t="s">
        <v>860</v>
      </c>
    </row>
    <row r="21" spans="2:6" ht="13.5">
      <c r="B21" s="517" t="s">
        <v>334</v>
      </c>
      <c r="C21" s="329">
        <f>D11-(D11*'Caracteristicas comb'!J53)</f>
        <v>70395</v>
      </c>
      <c r="D21" s="329">
        <f>D9-(D9*'Caracteristicas comb'!J50)</f>
        <v>63894.6</v>
      </c>
      <c r="E21" s="329">
        <f>D11-(D11*'Caracteristicas comb'!J55)</f>
        <v>72618</v>
      </c>
      <c r="F21" s="329">
        <v>70800</v>
      </c>
    </row>
    <row r="22" spans="2:6" ht="13.5">
      <c r="B22" s="517" t="s">
        <v>335</v>
      </c>
      <c r="C22" s="653">
        <f>L9-(L9*'Caracteristicas comb'!J53)</f>
        <v>6.65</v>
      </c>
      <c r="D22" s="653">
        <f>L9-(L9*'Caracteristicas comb'!J50)</f>
        <v>6.454</v>
      </c>
      <c r="E22" s="653">
        <f>L9-(L9*'Caracteristicas comb'!J55)</f>
        <v>6.86</v>
      </c>
      <c r="F22" s="653">
        <v>3</v>
      </c>
    </row>
    <row r="23" spans="2:6" ht="13.5">
      <c r="B23" s="517" t="s">
        <v>336</v>
      </c>
      <c r="C23" s="653">
        <f>M9-(M9*'Caracteristicas comb'!J53)</f>
        <v>1.9</v>
      </c>
      <c r="D23" s="653">
        <f>M9-(M9*'Caracteristicas comb'!J50)</f>
        <v>1.844</v>
      </c>
      <c r="E23" s="653">
        <f>M9-(M9*'Caracteristicas comb'!J55)</f>
        <v>1.96</v>
      </c>
      <c r="F23" s="653">
        <v>0.6</v>
      </c>
    </row>
    <row r="24" spans="2:8" ht="12.75" thickBot="1">
      <c r="B24" s="1311" t="s">
        <v>861</v>
      </c>
      <c r="C24" s="1311"/>
      <c r="D24" s="1311"/>
      <c r="E24" s="1311"/>
      <c r="F24" s="1311"/>
      <c r="G24" s="1311"/>
      <c r="H24" s="1311"/>
    </row>
    <row r="25" spans="2:4" ht="12.75">
      <c r="B25" s="637" t="s">
        <v>836</v>
      </c>
      <c r="C25" s="648"/>
      <c r="D25" s="646"/>
    </row>
    <row r="26" spans="2:4" ht="12.75" thickBot="1">
      <c r="B26" s="643" t="s">
        <v>837</v>
      </c>
      <c r="C26" s="647"/>
      <c r="D26" s="647"/>
    </row>
  </sheetData>
  <mergeCells count="14">
    <mergeCell ref="B24:H24"/>
    <mergeCell ref="B19:E19"/>
    <mergeCell ref="H7:M7"/>
    <mergeCell ref="H10:M10"/>
    <mergeCell ref="B15:F16"/>
    <mergeCell ref="B13:C13"/>
    <mergeCell ref="B14:C14"/>
    <mergeCell ref="B10:C10"/>
    <mergeCell ref="H9:K9"/>
    <mergeCell ref="B11:C11"/>
    <mergeCell ref="B12:C12"/>
    <mergeCell ref="B7:F7"/>
    <mergeCell ref="B8:C8"/>
    <mergeCell ref="B9:C9"/>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B2:R25"/>
  <sheetViews>
    <sheetView showGridLines="0" zoomScale="90" zoomScaleNormal="90" workbookViewId="0" topLeftCell="A7">
      <selection activeCell="P36" sqref="P36"/>
    </sheetView>
  </sheetViews>
  <sheetFormatPr defaultColWidth="11.421875" defaultRowHeight="12.75"/>
  <cols>
    <col min="1" max="1" width="4.421875" style="32" customWidth="1"/>
    <col min="2" max="2" width="13.421875" style="32" customWidth="1"/>
    <col min="3" max="5" width="11.421875" style="32" customWidth="1"/>
    <col min="6" max="6" width="13.7109375" style="32" bestFit="1" customWidth="1"/>
    <col min="7" max="7" width="9.421875" style="32" bestFit="1" customWidth="1"/>
    <col min="8" max="8" width="13.140625" style="32" customWidth="1"/>
    <col min="9" max="9" width="10.57421875" style="32" bestFit="1" customWidth="1"/>
    <col min="10" max="10" width="10.7109375" style="32" bestFit="1" customWidth="1"/>
    <col min="11" max="11" width="8.57421875" style="32" bestFit="1" customWidth="1"/>
    <col min="12" max="12" width="11.00390625" style="32" bestFit="1" customWidth="1"/>
    <col min="13" max="13" width="7.28125" style="32" bestFit="1" customWidth="1"/>
    <col min="14" max="14" width="8.57421875" style="32" bestFit="1" customWidth="1"/>
    <col min="15" max="16384" width="11.421875" style="32" customWidth="1"/>
  </cols>
  <sheetData>
    <row r="2" s="263" customFormat="1" ht="15.75">
      <c r="B2" s="254" t="s">
        <v>725</v>
      </c>
    </row>
    <row r="3" s="49" customFormat="1" ht="12.75">
      <c r="R3" s="232" t="s">
        <v>361</v>
      </c>
    </row>
    <row r="4" s="49" customFormat="1" ht="12.75"/>
    <row r="5" s="49" customFormat="1" ht="12.75"/>
    <row r="7" spans="2:17" ht="28.9" customHeight="1">
      <c r="B7" s="1253" t="s">
        <v>353</v>
      </c>
      <c r="C7" s="1253"/>
      <c r="D7" s="1253"/>
      <c r="E7" s="1253"/>
      <c r="F7" s="1253"/>
      <c r="H7" s="1253" t="s">
        <v>354</v>
      </c>
      <c r="I7" s="1253"/>
      <c r="J7" s="1253"/>
      <c r="K7" s="1253"/>
      <c r="L7" s="1253"/>
      <c r="M7" s="1253"/>
      <c r="N7" s="1253"/>
      <c r="O7" s="1253"/>
      <c r="P7" s="1253"/>
      <c r="Q7" s="1253"/>
    </row>
    <row r="8" spans="2:17" ht="25.5" customHeight="1">
      <c r="B8" s="1254" t="s">
        <v>16</v>
      </c>
      <c r="C8" s="1254"/>
      <c r="D8" s="498" t="s">
        <v>145</v>
      </c>
      <c r="E8" s="497" t="s">
        <v>60</v>
      </c>
      <c r="F8" s="497" t="s">
        <v>61</v>
      </c>
      <c r="H8" s="1253" t="s">
        <v>58</v>
      </c>
      <c r="I8" s="1253"/>
      <c r="J8" s="1253"/>
      <c r="K8" s="1253"/>
      <c r="L8" s="1253" t="s">
        <v>718</v>
      </c>
      <c r="M8" s="1253"/>
      <c r="N8" s="1253"/>
      <c r="O8" s="1253" t="s">
        <v>719</v>
      </c>
      <c r="P8" s="1253"/>
      <c r="Q8" s="1253"/>
    </row>
    <row r="9" spans="2:17" ht="12.75">
      <c r="B9" s="1296" t="s">
        <v>96</v>
      </c>
      <c r="C9" s="1296"/>
      <c r="D9" s="509">
        <v>69300</v>
      </c>
      <c r="E9" s="509">
        <v>67500</v>
      </c>
      <c r="F9" s="509">
        <v>73000</v>
      </c>
      <c r="H9" s="1253"/>
      <c r="I9" s="1253"/>
      <c r="J9" s="1253"/>
      <c r="K9" s="1253"/>
      <c r="L9" s="497" t="s">
        <v>59</v>
      </c>
      <c r="M9" s="497" t="s">
        <v>60</v>
      </c>
      <c r="N9" s="497" t="s">
        <v>61</v>
      </c>
      <c r="O9" s="497" t="s">
        <v>59</v>
      </c>
      <c r="P9" s="497" t="s">
        <v>60</v>
      </c>
      <c r="Q9" s="497" t="s">
        <v>61</v>
      </c>
    </row>
    <row r="10" spans="2:17" ht="13.5">
      <c r="B10" s="1296" t="s">
        <v>102</v>
      </c>
      <c r="C10" s="1296"/>
      <c r="D10" s="509">
        <v>74100</v>
      </c>
      <c r="E10" s="509">
        <v>72600</v>
      </c>
      <c r="F10" s="509">
        <v>74800</v>
      </c>
      <c r="H10" s="1296" t="s">
        <v>63</v>
      </c>
      <c r="I10" s="1296"/>
      <c r="J10" s="1296"/>
      <c r="K10" s="1296"/>
      <c r="L10" s="510">
        <v>33</v>
      </c>
      <c r="M10" s="510">
        <v>9.6</v>
      </c>
      <c r="N10" s="510">
        <v>110</v>
      </c>
      <c r="O10" s="510">
        <v>3.2</v>
      </c>
      <c r="P10" s="510">
        <v>0.96</v>
      </c>
      <c r="Q10" s="510">
        <v>11</v>
      </c>
    </row>
    <row r="11" spans="2:17" ht="12" customHeight="1">
      <c r="B11" s="1296" t="s">
        <v>104</v>
      </c>
      <c r="C11" s="1296"/>
      <c r="D11" s="509">
        <v>63100</v>
      </c>
      <c r="E11" s="509">
        <v>61600</v>
      </c>
      <c r="F11" s="509">
        <v>65600</v>
      </c>
      <c r="H11" s="1296" t="s">
        <v>65</v>
      </c>
      <c r="I11" s="1296"/>
      <c r="J11" s="1296"/>
      <c r="K11" s="1296"/>
      <c r="L11" s="510">
        <v>25</v>
      </c>
      <c r="M11" s="510">
        <v>7.5</v>
      </c>
      <c r="N11" s="510">
        <v>86</v>
      </c>
      <c r="O11" s="510">
        <v>8</v>
      </c>
      <c r="P11" s="510">
        <v>2.6</v>
      </c>
      <c r="Q11" s="510">
        <v>24</v>
      </c>
    </row>
    <row r="12" spans="2:17" ht="12.75">
      <c r="B12" s="1296" t="s">
        <v>148</v>
      </c>
      <c r="C12" s="1296"/>
      <c r="D12" s="509">
        <v>71900</v>
      </c>
      <c r="E12" s="509">
        <v>70800</v>
      </c>
      <c r="F12" s="509">
        <v>73700</v>
      </c>
      <c r="H12" s="1297" t="s">
        <v>66</v>
      </c>
      <c r="I12" s="1298"/>
      <c r="J12" s="1298"/>
      <c r="K12" s="1299"/>
      <c r="L12" s="510">
        <v>3.8</v>
      </c>
      <c r="M12" s="510">
        <v>1.1</v>
      </c>
      <c r="N12" s="510">
        <v>13</v>
      </c>
      <c r="O12" s="510">
        <v>5.7</v>
      </c>
      <c r="P12" s="510">
        <v>1.9</v>
      </c>
      <c r="Q12" s="510">
        <v>17</v>
      </c>
    </row>
    <row r="13" spans="2:17" ht="13.5">
      <c r="B13" s="1296" t="s">
        <v>149</v>
      </c>
      <c r="C13" s="1296"/>
      <c r="D13" s="509">
        <v>73300</v>
      </c>
      <c r="E13" s="509">
        <v>71900</v>
      </c>
      <c r="F13" s="509">
        <v>75200</v>
      </c>
      <c r="H13" s="1296" t="s">
        <v>67</v>
      </c>
      <c r="I13" s="1296"/>
      <c r="J13" s="1296"/>
      <c r="K13" s="1296"/>
      <c r="L13" s="510">
        <v>3.9</v>
      </c>
      <c r="M13" s="510">
        <v>1.6</v>
      </c>
      <c r="N13" s="510">
        <v>9.5</v>
      </c>
      <c r="O13" s="510">
        <v>3.9</v>
      </c>
      <c r="P13" s="510">
        <v>1.3</v>
      </c>
      <c r="Q13" s="510">
        <v>12</v>
      </c>
    </row>
    <row r="14" spans="2:17" ht="13.5">
      <c r="B14" s="1296" t="s">
        <v>150</v>
      </c>
      <c r="C14" s="1296"/>
      <c r="D14" s="509">
        <v>56100</v>
      </c>
      <c r="E14" s="509">
        <v>54300</v>
      </c>
      <c r="F14" s="509">
        <v>58300</v>
      </c>
      <c r="H14" s="1296" t="s">
        <v>68</v>
      </c>
      <c r="I14" s="1296"/>
      <c r="J14" s="1296"/>
      <c r="K14" s="1296"/>
      <c r="L14" s="510">
        <v>92</v>
      </c>
      <c r="M14" s="510">
        <v>50</v>
      </c>
      <c r="N14" s="510">
        <v>1540</v>
      </c>
      <c r="O14" s="510">
        <v>3</v>
      </c>
      <c r="P14" s="510">
        <v>1</v>
      </c>
      <c r="Q14" s="510">
        <v>77</v>
      </c>
    </row>
    <row r="15" spans="2:17" ht="13.5">
      <c r="B15" s="1303" t="s">
        <v>107</v>
      </c>
      <c r="C15" s="1296"/>
      <c r="D15" s="509">
        <v>56100</v>
      </c>
      <c r="E15" s="509">
        <v>54300</v>
      </c>
      <c r="F15" s="509">
        <v>58300</v>
      </c>
      <c r="H15" s="1296" t="s">
        <v>69</v>
      </c>
      <c r="I15" s="1296"/>
      <c r="J15" s="1296"/>
      <c r="K15" s="1296"/>
      <c r="L15" s="510">
        <v>62</v>
      </c>
      <c r="M15" s="510" t="s">
        <v>70</v>
      </c>
      <c r="N15" s="510" t="s">
        <v>70</v>
      </c>
      <c r="O15" s="510">
        <v>0.2</v>
      </c>
      <c r="P15" s="510" t="s">
        <v>70</v>
      </c>
      <c r="Q15" s="510" t="s">
        <v>70</v>
      </c>
    </row>
    <row r="16" spans="2:17" ht="13.5" customHeight="1">
      <c r="B16" s="1307" t="s">
        <v>858</v>
      </c>
      <c r="C16" s="1296"/>
      <c r="D16" s="509">
        <v>70800</v>
      </c>
      <c r="E16" s="134"/>
      <c r="F16" s="134"/>
      <c r="H16" s="1296" t="s">
        <v>71</v>
      </c>
      <c r="I16" s="1296"/>
      <c r="J16" s="1296"/>
      <c r="K16" s="1296"/>
      <c r="L16" s="510">
        <v>260</v>
      </c>
      <c r="M16" s="510">
        <v>77</v>
      </c>
      <c r="N16" s="510">
        <v>880</v>
      </c>
      <c r="O16" s="510">
        <v>41</v>
      </c>
      <c r="P16" s="510">
        <v>13</v>
      </c>
      <c r="Q16" s="510">
        <v>123</v>
      </c>
    </row>
    <row r="17" spans="2:17" ht="13.5">
      <c r="B17" s="1290" t="s">
        <v>352</v>
      </c>
      <c r="C17" s="1290"/>
      <c r="D17" s="1290"/>
      <c r="E17" s="1290"/>
      <c r="F17" s="1290"/>
      <c r="H17" s="1296" t="s">
        <v>72</v>
      </c>
      <c r="I17" s="1296"/>
      <c r="J17" s="1296"/>
      <c r="K17" s="1296"/>
      <c r="L17" s="510">
        <v>18</v>
      </c>
      <c r="M17" s="510">
        <v>13</v>
      </c>
      <c r="N17" s="510">
        <v>84</v>
      </c>
      <c r="O17" s="510" t="s">
        <v>70</v>
      </c>
      <c r="P17" s="510" t="s">
        <v>70</v>
      </c>
      <c r="Q17" s="510" t="s">
        <v>70</v>
      </c>
    </row>
    <row r="18" spans="2:17" ht="13.5" customHeight="1">
      <c r="B18" s="1290"/>
      <c r="C18" s="1290"/>
      <c r="D18" s="1290"/>
      <c r="E18" s="1290"/>
      <c r="F18" s="1290"/>
      <c r="H18" s="1311" t="s">
        <v>83</v>
      </c>
      <c r="I18" s="1311"/>
      <c r="J18" s="1311"/>
      <c r="K18" s="1311"/>
      <c r="L18" s="1311"/>
      <c r="M18" s="1311"/>
      <c r="N18" s="1311"/>
      <c r="O18" s="1311"/>
      <c r="P18" s="1311"/>
      <c r="Q18" s="1311"/>
    </row>
    <row r="19" spans="8:17" ht="13.5" customHeight="1">
      <c r="H19" s="451"/>
      <c r="I19" s="451"/>
      <c r="J19" s="451"/>
      <c r="K19" s="451"/>
      <c r="L19" s="451"/>
      <c r="M19" s="451"/>
      <c r="N19" s="451"/>
      <c r="O19" s="451"/>
      <c r="P19" s="451"/>
      <c r="Q19" s="451"/>
    </row>
    <row r="20" s="263" customFormat="1" ht="15.75">
      <c r="B20" s="254" t="s">
        <v>728</v>
      </c>
    </row>
    <row r="21" spans="8:17" ht="13.5" customHeight="1">
      <c r="H21" s="451"/>
      <c r="I21" s="451"/>
      <c r="J21" s="451"/>
      <c r="K21" s="451"/>
      <c r="L21" s="451"/>
      <c r="M21" s="451"/>
      <c r="N21" s="451"/>
      <c r="O21" s="451"/>
      <c r="P21" s="451"/>
      <c r="Q21" s="451"/>
    </row>
    <row r="22" spans="2:17" ht="36.6" customHeight="1">
      <c r="B22" s="1312" t="s">
        <v>723</v>
      </c>
      <c r="C22" s="1267"/>
      <c r="H22" s="1312" t="s">
        <v>722</v>
      </c>
      <c r="I22" s="1267"/>
      <c r="J22" s="1268"/>
      <c r="K22" s="134"/>
      <c r="L22" s="134"/>
      <c r="M22" s="134"/>
      <c r="N22" s="134"/>
      <c r="O22" s="134"/>
      <c r="P22" s="134"/>
      <c r="Q22" s="134"/>
    </row>
    <row r="23" spans="2:17" ht="24">
      <c r="B23" s="498" t="s">
        <v>16</v>
      </c>
      <c r="C23" s="498" t="s">
        <v>355</v>
      </c>
      <c r="H23" s="498" t="s">
        <v>16</v>
      </c>
      <c r="I23" s="498" t="s">
        <v>356</v>
      </c>
      <c r="J23" s="498" t="s">
        <v>357</v>
      </c>
      <c r="K23" s="38"/>
      <c r="L23" s="38"/>
      <c r="M23" s="38"/>
      <c r="N23" s="38"/>
      <c r="O23" s="38"/>
      <c r="P23" s="38"/>
      <c r="Q23" s="38"/>
    </row>
    <row r="24" spans="2:10" ht="12.75">
      <c r="B24" s="519" t="s">
        <v>98</v>
      </c>
      <c r="C24" s="326">
        <f>$D$9-($D$9*'Caracteristicas comb'!J50)</f>
        <v>63894.6</v>
      </c>
      <c r="H24" s="519" t="s">
        <v>98</v>
      </c>
      <c r="I24" s="328">
        <f>L10-(L10*'Caracteristicas comb'!J50)</f>
        <v>30.426000000000002</v>
      </c>
      <c r="J24" s="328">
        <f>O10-(O10*'Caracteristicas comb'!J50)</f>
        <v>2.9504</v>
      </c>
    </row>
    <row r="25" spans="2:10" ht="12.75">
      <c r="B25" s="520" t="s">
        <v>105</v>
      </c>
      <c r="C25" s="327">
        <f>D10-(D10*'Caracteristicas comb'!J53)</f>
        <v>70395</v>
      </c>
      <c r="H25" s="520" t="s">
        <v>105</v>
      </c>
      <c r="I25" s="327">
        <f>L13-(L13*'Caracteristicas comb'!J53)</f>
        <v>3.705</v>
      </c>
      <c r="J25" s="328">
        <f>O13-(O13*'Caracteristicas comb'!J53)</f>
        <v>3.705</v>
      </c>
    </row>
  </sheetData>
  <mergeCells count="26">
    <mergeCell ref="B22:C22"/>
    <mergeCell ref="H16:K16"/>
    <mergeCell ref="H17:K17"/>
    <mergeCell ref="H18:Q18"/>
    <mergeCell ref="H22:J22"/>
    <mergeCell ref="B17:F18"/>
    <mergeCell ref="B16:C16"/>
    <mergeCell ref="B13:C13"/>
    <mergeCell ref="H13:K13"/>
    <mergeCell ref="B14:C14"/>
    <mergeCell ref="H14:K14"/>
    <mergeCell ref="B15:C15"/>
    <mergeCell ref="H15:K15"/>
    <mergeCell ref="B10:C10"/>
    <mergeCell ref="H10:K10"/>
    <mergeCell ref="B11:C11"/>
    <mergeCell ref="H11:K11"/>
    <mergeCell ref="B12:C12"/>
    <mergeCell ref="H12:K12"/>
    <mergeCell ref="B7:F7"/>
    <mergeCell ref="H7:Q7"/>
    <mergeCell ref="B8:C8"/>
    <mergeCell ref="H8:K9"/>
    <mergeCell ref="L8:N8"/>
    <mergeCell ref="O8:Q8"/>
    <mergeCell ref="B9:C9"/>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B2:R42"/>
  <sheetViews>
    <sheetView zoomScale="90" zoomScaleNormal="90" workbookViewId="0" topLeftCell="A1">
      <selection activeCell="L33" sqref="L33"/>
    </sheetView>
  </sheetViews>
  <sheetFormatPr defaultColWidth="10.28125" defaultRowHeight="12.75"/>
  <cols>
    <col min="1" max="1" width="2.8515625" style="270" customWidth="1"/>
    <col min="2" max="2" width="8.8515625" style="270" customWidth="1"/>
    <col min="3" max="3" width="9.7109375" style="270" bestFit="1" customWidth="1"/>
    <col min="4" max="4" width="20.28125" style="270" bestFit="1" customWidth="1"/>
    <col min="5" max="5" width="24.8515625" style="270" bestFit="1" customWidth="1"/>
    <col min="6" max="6" width="7.421875" style="270" bestFit="1" customWidth="1"/>
    <col min="7" max="7" width="17.28125" style="270" bestFit="1" customWidth="1"/>
    <col min="8" max="8" width="18.7109375" style="270" bestFit="1" customWidth="1"/>
    <col min="9" max="9" width="8.7109375" style="270" bestFit="1" customWidth="1"/>
    <col min="10" max="10" width="16.7109375" style="270" bestFit="1" customWidth="1"/>
    <col min="11" max="11" width="14.421875" style="270" bestFit="1" customWidth="1"/>
    <col min="12" max="12" width="16.7109375" style="270" bestFit="1" customWidth="1"/>
    <col min="13" max="13" width="14.421875" style="270" bestFit="1" customWidth="1"/>
    <col min="14" max="14" width="15.7109375" style="270" bestFit="1" customWidth="1"/>
    <col min="15" max="15" width="12.57421875" style="270" bestFit="1" customWidth="1"/>
    <col min="16" max="16" width="22.7109375" style="270" bestFit="1" customWidth="1"/>
    <col min="17" max="17" width="10.7109375" style="270" customWidth="1"/>
    <col min="18" max="19" width="10.28125" style="270" customWidth="1"/>
    <col min="20" max="20" width="5.421875" style="270" customWidth="1"/>
    <col min="21" max="25" width="10.28125" style="270" customWidth="1"/>
    <col min="26" max="26" width="13.7109375" style="270" customWidth="1"/>
    <col min="27" max="16384" width="10.28125" style="270" customWidth="1"/>
  </cols>
  <sheetData>
    <row r="2" spans="2:18" s="269" customFormat="1" ht="15">
      <c r="B2" s="275" t="s">
        <v>608</v>
      </c>
      <c r="C2" s="266"/>
      <c r="D2" s="266"/>
      <c r="E2" s="267"/>
      <c r="F2" s="267"/>
      <c r="G2" s="267"/>
      <c r="H2" s="267"/>
      <c r="I2" s="267"/>
      <c r="J2" s="267"/>
      <c r="K2" s="267"/>
      <c r="L2" s="267"/>
      <c r="M2" s="267"/>
      <c r="N2" s="267"/>
      <c r="O2" s="267"/>
      <c r="P2" s="267"/>
      <c r="Q2" s="268"/>
      <c r="R2" s="268"/>
    </row>
    <row r="4" spans="2:18" ht="12.75">
      <c r="B4" s="1368" t="s">
        <v>838</v>
      </c>
      <c r="C4" s="1369"/>
      <c r="D4" s="1370"/>
      <c r="E4" s="1373" t="s">
        <v>729</v>
      </c>
      <c r="F4" s="1374"/>
      <c r="G4" s="1374"/>
      <c r="H4" s="1374"/>
      <c r="I4" s="1374"/>
      <c r="J4" s="1375"/>
      <c r="K4" s="272"/>
      <c r="L4" s="272"/>
      <c r="M4" s="272"/>
      <c r="N4" s="272"/>
      <c r="O4" s="272"/>
      <c r="P4" s="272"/>
      <c r="R4" s="232" t="s">
        <v>361</v>
      </c>
    </row>
    <row r="5" spans="2:16" ht="12.75">
      <c r="B5" s="1368" t="s">
        <v>1</v>
      </c>
      <c r="C5" s="1369"/>
      <c r="D5" s="1370"/>
      <c r="E5" s="1373" t="s">
        <v>730</v>
      </c>
      <c r="F5" s="1374"/>
      <c r="G5" s="1374"/>
      <c r="H5" s="1374"/>
      <c r="I5" s="1374"/>
      <c r="J5" s="1375"/>
      <c r="K5" s="272"/>
      <c r="L5" s="272"/>
      <c r="M5" s="272"/>
      <c r="N5" s="272"/>
      <c r="O5" s="272"/>
      <c r="P5" s="272"/>
    </row>
    <row r="6" spans="2:16" ht="12.75">
      <c r="B6" s="1368" t="s">
        <v>2</v>
      </c>
      <c r="C6" s="1369"/>
      <c r="D6" s="1370"/>
      <c r="E6" s="1376" t="s">
        <v>199</v>
      </c>
      <c r="F6" s="1374"/>
      <c r="G6" s="1374"/>
      <c r="H6" s="1374"/>
      <c r="I6" s="1374"/>
      <c r="J6" s="1375"/>
      <c r="K6" s="272"/>
      <c r="L6" s="272"/>
      <c r="M6" s="272"/>
      <c r="N6" s="272"/>
      <c r="O6" s="272"/>
      <c r="P6" s="272"/>
    </row>
    <row r="7" spans="2:16" ht="13.5">
      <c r="B7" s="1372" t="s">
        <v>731</v>
      </c>
      <c r="C7" s="1372"/>
      <c r="D7" s="1372"/>
      <c r="E7" s="1377" t="s">
        <v>736</v>
      </c>
      <c r="F7" s="1377"/>
      <c r="G7" s="1377"/>
      <c r="H7" s="1377"/>
      <c r="I7" s="1377"/>
      <c r="J7" s="1377"/>
      <c r="K7" s="272"/>
      <c r="L7" s="272"/>
      <c r="M7" s="272"/>
      <c r="N7" s="272"/>
      <c r="O7" s="272"/>
      <c r="P7" s="272"/>
    </row>
    <row r="8" spans="2:16" s="528" customFormat="1" ht="8.45" customHeight="1">
      <c r="B8" s="525"/>
      <c r="C8" s="525"/>
      <c r="D8" s="525"/>
      <c r="E8" s="526"/>
      <c r="F8" s="526"/>
      <c r="G8" s="526"/>
      <c r="H8" s="526"/>
      <c r="I8" s="526"/>
      <c r="J8" s="526"/>
      <c r="K8" s="527"/>
      <c r="L8" s="527"/>
      <c r="M8" s="527"/>
      <c r="N8" s="527"/>
      <c r="O8" s="527"/>
      <c r="P8" s="527"/>
    </row>
    <row r="9" spans="2:16" ht="13.15" customHeight="1">
      <c r="B9" s="453"/>
      <c r="C9" s="1371"/>
      <c r="D9" s="1371"/>
      <c r="E9" s="1371"/>
      <c r="F9" s="453"/>
      <c r="G9" s="1367" t="s">
        <v>734</v>
      </c>
      <c r="H9" s="1367"/>
      <c r="I9" s="1367"/>
      <c r="J9" s="1367" t="s">
        <v>594</v>
      </c>
      <c r="K9" s="1367"/>
      <c r="L9" s="1367" t="s">
        <v>595</v>
      </c>
      <c r="M9" s="1367"/>
      <c r="N9" s="1367" t="s">
        <v>596</v>
      </c>
      <c r="O9" s="1367"/>
      <c r="P9" s="1378" t="s">
        <v>597</v>
      </c>
    </row>
    <row r="10" spans="2:16" ht="49.5">
      <c r="B10" s="264" t="s">
        <v>45</v>
      </c>
      <c r="C10" s="1379" t="s">
        <v>18</v>
      </c>
      <c r="D10" s="1379"/>
      <c r="E10" s="1379"/>
      <c r="F10" s="452" t="s">
        <v>7</v>
      </c>
      <c r="G10" s="264" t="s">
        <v>8</v>
      </c>
      <c r="H10" s="264" t="s">
        <v>970</v>
      </c>
      <c r="I10" s="264" t="s">
        <v>10</v>
      </c>
      <c r="J10" s="264" t="s">
        <v>598</v>
      </c>
      <c r="K10" s="264" t="s">
        <v>599</v>
      </c>
      <c r="L10" s="264" t="s">
        <v>600</v>
      </c>
      <c r="M10" s="264" t="s">
        <v>601</v>
      </c>
      <c r="N10" s="264" t="s">
        <v>602</v>
      </c>
      <c r="O10" s="264" t="s">
        <v>603</v>
      </c>
      <c r="P10" s="1378"/>
    </row>
    <row r="11" spans="2:16" ht="13.5">
      <c r="B11" s="453"/>
      <c r="C11" s="1371"/>
      <c r="D11" s="1371"/>
      <c r="E11" s="1371"/>
      <c r="F11" s="453"/>
      <c r="G11" s="453"/>
      <c r="H11" s="453"/>
      <c r="I11" s="265" t="s">
        <v>11</v>
      </c>
      <c r="J11" s="453"/>
      <c r="K11" s="454" t="s">
        <v>604</v>
      </c>
      <c r="L11" s="453"/>
      <c r="M11" s="454" t="s">
        <v>605</v>
      </c>
      <c r="N11" s="453"/>
      <c r="O11" s="454" t="s">
        <v>606</v>
      </c>
      <c r="P11" s="454" t="s">
        <v>607</v>
      </c>
    </row>
    <row r="12" spans="2:16" ht="12.75">
      <c r="B12" s="1362" t="s">
        <v>664</v>
      </c>
      <c r="C12" s="1365" t="s">
        <v>19</v>
      </c>
      <c r="D12" s="1380" t="s">
        <v>24</v>
      </c>
      <c r="E12" s="273" t="s">
        <v>493</v>
      </c>
      <c r="F12" s="181" t="s">
        <v>136</v>
      </c>
      <c r="G12" s="330">
        <f>'InfoProc 1A3a'!F119</f>
        <v>0</v>
      </c>
      <c r="H12" s="331">
        <f>'Prop. y Fact. conversion'!I96</f>
        <v>0.000116899725</v>
      </c>
      <c r="I12" s="332">
        <f>H12*G12</f>
        <v>0</v>
      </c>
      <c r="J12" s="334">
        <f>'FE GL 2006 - 1A3a'!D10</f>
        <v>70000</v>
      </c>
      <c r="K12" s="332">
        <f>I12*J12/10^6</f>
        <v>0</v>
      </c>
      <c r="L12" s="334">
        <f>'FE GL 2006 - 1A3a'!L11</f>
        <v>0.5</v>
      </c>
      <c r="M12" s="332">
        <f>I12*L12/10^3</f>
        <v>0</v>
      </c>
      <c r="N12" s="334">
        <f>'FE GL 2006 - 1A3a'!O11</f>
        <v>2</v>
      </c>
      <c r="O12" s="332">
        <f>I12*N12/10^3</f>
        <v>0</v>
      </c>
      <c r="P12" s="332">
        <f>K12+(M12*21/1000)+(O12*310/1000)</f>
        <v>0</v>
      </c>
    </row>
    <row r="13" spans="2:17" ht="12.75">
      <c r="B13" s="1363"/>
      <c r="C13" s="1364"/>
      <c r="D13" s="1380"/>
      <c r="E13" s="710" t="s">
        <v>894</v>
      </c>
      <c r="F13" s="181" t="s">
        <v>136</v>
      </c>
      <c r="G13" s="330">
        <f>'InfoProc 1A3a'!C114</f>
        <v>0</v>
      </c>
      <c r="H13" s="331">
        <f>'Prop. y Fact. conversion'!I92</f>
        <v>0.000130813385</v>
      </c>
      <c r="I13" s="332">
        <f>H13*G13</f>
        <v>0</v>
      </c>
      <c r="J13" s="334">
        <f>'FE GL 2006 - 1A3a'!D11</f>
        <v>71500</v>
      </c>
      <c r="K13" s="332">
        <f>I13*J13/10^6</f>
        <v>0</v>
      </c>
      <c r="L13" s="334">
        <f>'FE GL 2006 - 1A3a'!L11</f>
        <v>0.5</v>
      </c>
      <c r="M13" s="332">
        <f>I13*L13/10^3</f>
        <v>0</v>
      </c>
      <c r="N13" s="334">
        <f>'FE GL 2006 - 1A3a'!O11</f>
        <v>2</v>
      </c>
      <c r="O13" s="332">
        <f>I13*N13/10^3</f>
        <v>0</v>
      </c>
      <c r="P13" s="332">
        <f>K13+(M13*21/1000)+(O13*310/1000)</f>
        <v>0</v>
      </c>
      <c r="Q13" s="654"/>
    </row>
    <row r="14" spans="2:16" ht="12.75">
      <c r="B14" s="1364"/>
      <c r="C14" s="1366" t="s">
        <v>42</v>
      </c>
      <c r="D14" s="1366"/>
      <c r="E14" s="1366"/>
      <c r="F14" s="276"/>
      <c r="G14" s="276"/>
      <c r="H14" s="277"/>
      <c r="I14" s="333">
        <f>SUM(I12:I13)</f>
        <v>0</v>
      </c>
      <c r="J14" s="277"/>
      <c r="K14" s="333">
        <f>SUM(K12:K13)</f>
        <v>0</v>
      </c>
      <c r="L14" s="277"/>
      <c r="M14" s="333">
        <f>SUM(M12:M13)</f>
        <v>0</v>
      </c>
      <c r="N14" s="277"/>
      <c r="O14" s="333">
        <f>SUM(O12:O13)</f>
        <v>0</v>
      </c>
      <c r="P14" s="335">
        <f>SUM(P12:P13)</f>
        <v>0</v>
      </c>
    </row>
    <row r="15" ht="12.75">
      <c r="B15" s="529"/>
    </row>
    <row r="16" ht="12.75">
      <c r="B16" s="529"/>
    </row>
    <row r="18" spans="2:18" s="269" customFormat="1" ht="15">
      <c r="B18" s="275" t="s">
        <v>735</v>
      </c>
      <c r="C18" s="266"/>
      <c r="D18" s="266"/>
      <c r="E18" s="267"/>
      <c r="F18" s="267"/>
      <c r="G18" s="267"/>
      <c r="H18" s="267"/>
      <c r="I18" s="267"/>
      <c r="J18" s="267"/>
      <c r="K18" s="267"/>
      <c r="L18" s="267"/>
      <c r="M18" s="267"/>
      <c r="N18" s="267"/>
      <c r="O18" s="267"/>
      <c r="P18" s="267"/>
      <c r="Q18" s="268"/>
      <c r="R18" s="268"/>
    </row>
    <row r="19" ht="12.75" thickBot="1"/>
    <row r="20" spans="2:10" ht="12.75">
      <c r="B20" s="530"/>
      <c r="C20" s="531" t="s">
        <v>706</v>
      </c>
      <c r="D20" s="532"/>
      <c r="E20" s="532"/>
      <c r="F20" s="532"/>
      <c r="G20" s="532"/>
      <c r="H20" s="532"/>
      <c r="I20" s="532"/>
      <c r="J20" s="533"/>
    </row>
    <row r="21" spans="2:10" ht="12">
      <c r="B21" s="534"/>
      <c r="C21" s="535"/>
      <c r="D21" s="535"/>
      <c r="E21" s="535"/>
      <c r="F21" s="535"/>
      <c r="G21" s="535"/>
      <c r="H21" s="535"/>
      <c r="I21" s="535"/>
      <c r="J21" s="536"/>
    </row>
    <row r="22" spans="2:10" ht="12">
      <c r="B22" s="534"/>
      <c r="C22" s="535"/>
      <c r="D22" s="535"/>
      <c r="E22" s="535"/>
      <c r="F22" s="535"/>
      <c r="G22" s="535"/>
      <c r="H22" s="535"/>
      <c r="I22" s="535"/>
      <c r="J22" s="536"/>
    </row>
    <row r="23" spans="2:10" ht="12">
      <c r="B23" s="534"/>
      <c r="C23" s="535"/>
      <c r="D23" s="535"/>
      <c r="E23" s="535"/>
      <c r="F23" s="535"/>
      <c r="G23" s="535"/>
      <c r="H23" s="535"/>
      <c r="I23" s="535"/>
      <c r="J23" s="536"/>
    </row>
    <row r="24" spans="2:10" ht="12">
      <c r="B24" s="534"/>
      <c r="C24" s="535"/>
      <c r="D24" s="535"/>
      <c r="E24" s="535"/>
      <c r="F24" s="535"/>
      <c r="G24" s="535"/>
      <c r="H24" s="535"/>
      <c r="I24" s="535"/>
      <c r="J24" s="536"/>
    </row>
    <row r="25" spans="2:10" ht="11.45" customHeight="1">
      <c r="B25" s="534"/>
      <c r="C25" s="535"/>
      <c r="D25" s="542"/>
      <c r="E25" s="542"/>
      <c r="F25" s="542"/>
      <c r="G25" s="542"/>
      <c r="H25" s="542"/>
      <c r="I25" s="542"/>
      <c r="J25" s="536"/>
    </row>
    <row r="26" spans="2:10" ht="12.75">
      <c r="B26" s="534"/>
      <c r="C26" s="543" t="s">
        <v>707</v>
      </c>
      <c r="D26" s="542"/>
      <c r="E26" s="542"/>
      <c r="F26" s="542"/>
      <c r="G26" s="542"/>
      <c r="H26" s="542"/>
      <c r="I26" s="542"/>
      <c r="J26" s="536"/>
    </row>
    <row r="27" spans="2:10" ht="12">
      <c r="B27" s="534"/>
      <c r="C27" s="535"/>
      <c r="D27" s="535"/>
      <c r="E27" s="535"/>
      <c r="F27" s="535"/>
      <c r="G27" s="535"/>
      <c r="H27" s="535"/>
      <c r="I27" s="535"/>
      <c r="J27" s="536"/>
    </row>
    <row r="28" spans="2:10" ht="12">
      <c r="B28" s="534"/>
      <c r="C28" s="535"/>
      <c r="D28" s="535"/>
      <c r="E28" s="535"/>
      <c r="F28" s="535"/>
      <c r="G28" s="535"/>
      <c r="H28" s="535"/>
      <c r="I28" s="535"/>
      <c r="J28" s="536"/>
    </row>
    <row r="29" spans="2:10" ht="12">
      <c r="B29" s="534"/>
      <c r="C29" s="535"/>
      <c r="D29" s="535"/>
      <c r="E29" s="535"/>
      <c r="F29" s="535"/>
      <c r="G29" s="535"/>
      <c r="H29" s="535"/>
      <c r="I29" s="535"/>
      <c r="J29" s="536"/>
    </row>
    <row r="30" spans="2:10" ht="12.75">
      <c r="B30" s="534"/>
      <c r="C30" s="535"/>
      <c r="D30" s="535"/>
      <c r="E30" s="535"/>
      <c r="F30" s="535"/>
      <c r="G30" s="535"/>
      <c r="H30" s="535"/>
      <c r="I30" s="535"/>
      <c r="J30" s="536"/>
    </row>
    <row r="31" spans="2:10" ht="12.75">
      <c r="B31" s="534"/>
      <c r="C31" s="535"/>
      <c r="D31" s="537" t="s">
        <v>683</v>
      </c>
      <c r="E31" s="538" t="s">
        <v>685</v>
      </c>
      <c r="F31" s="544"/>
      <c r="G31" s="535"/>
      <c r="H31" s="535"/>
      <c r="I31" s="535"/>
      <c r="J31" s="536"/>
    </row>
    <row r="32" spans="2:10" ht="15">
      <c r="B32" s="534"/>
      <c r="C32" s="535"/>
      <c r="D32" s="537" t="s">
        <v>708</v>
      </c>
      <c r="E32" s="538" t="s">
        <v>745</v>
      </c>
      <c r="F32" s="544"/>
      <c r="G32" s="535"/>
      <c r="H32" s="535"/>
      <c r="I32" s="535"/>
      <c r="J32" s="536"/>
    </row>
    <row r="33" spans="2:10" ht="15">
      <c r="B33" s="534"/>
      <c r="C33" s="535"/>
      <c r="D33" s="537" t="s">
        <v>712</v>
      </c>
      <c r="E33" s="538" t="s">
        <v>709</v>
      </c>
      <c r="F33" s="544"/>
      <c r="G33" s="535"/>
      <c r="H33" s="535"/>
      <c r="I33" s="535"/>
      <c r="J33" s="536"/>
    </row>
    <row r="34" spans="2:10" ht="12.75" thickBot="1">
      <c r="B34" s="539"/>
      <c r="C34" s="540"/>
      <c r="D34" s="540"/>
      <c r="E34" s="540"/>
      <c r="F34" s="540"/>
      <c r="G34" s="540"/>
      <c r="H34" s="540"/>
      <c r="I34" s="540"/>
      <c r="J34" s="541"/>
    </row>
    <row r="35" spans="2:10" ht="12.75">
      <c r="B35" s="414" t="s">
        <v>710</v>
      </c>
      <c r="C35" s="271"/>
      <c r="D35" s="271"/>
      <c r="E35" s="271"/>
      <c r="F35" s="271"/>
      <c r="G35" s="271"/>
      <c r="H35" s="271"/>
      <c r="I35" s="271"/>
      <c r="J35" s="271"/>
    </row>
    <row r="42" ht="12.75">
      <c r="R42" s="274"/>
    </row>
  </sheetData>
  <mergeCells count="20">
    <mergeCell ref="P9:P10"/>
    <mergeCell ref="C10:E10"/>
    <mergeCell ref="C11:E11"/>
    <mergeCell ref="D12:D13"/>
    <mergeCell ref="J9:K9"/>
    <mergeCell ref="B4:D4"/>
    <mergeCell ref="B5:D5"/>
    <mergeCell ref="B6:D6"/>
    <mergeCell ref="C9:E9"/>
    <mergeCell ref="G9:I9"/>
    <mergeCell ref="B7:D7"/>
    <mergeCell ref="E4:J4"/>
    <mergeCell ref="E5:J5"/>
    <mergeCell ref="E6:J6"/>
    <mergeCell ref="E7:J7"/>
    <mergeCell ref="B12:B14"/>
    <mergeCell ref="C12:C13"/>
    <mergeCell ref="C14:E14"/>
    <mergeCell ref="L9:M9"/>
    <mergeCell ref="N9:O9"/>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B2:R152"/>
  <sheetViews>
    <sheetView zoomScale="90" zoomScaleNormal="90" workbookViewId="0" topLeftCell="A1">
      <selection activeCell="G26" sqref="G26"/>
    </sheetView>
  </sheetViews>
  <sheetFormatPr defaultColWidth="11.57421875" defaultRowHeight="12.75"/>
  <cols>
    <col min="1" max="1" width="3.28125" style="271" customWidth="1"/>
    <col min="2" max="2" width="12.140625" style="271" customWidth="1"/>
    <col min="3" max="4" width="11.57421875" style="271" customWidth="1"/>
    <col min="5" max="5" width="24.8515625" style="271" customWidth="1"/>
    <col min="6" max="6" width="7.421875" style="271" customWidth="1"/>
    <col min="7" max="7" width="20.7109375" style="271" customWidth="1"/>
    <col min="8" max="8" width="11.57421875" style="271" customWidth="1"/>
    <col min="9" max="9" width="15.7109375" style="271" customWidth="1"/>
    <col min="10" max="10" width="17.00390625" style="271" customWidth="1"/>
    <col min="11" max="11" width="14.421875" style="271" customWidth="1"/>
    <col min="12" max="12" width="17.00390625" style="271" customWidth="1"/>
    <col min="13" max="13" width="14.7109375" style="271" customWidth="1"/>
    <col min="14" max="14" width="14.8515625" style="271" customWidth="1"/>
    <col min="15" max="15" width="14.28125" style="271" customWidth="1"/>
    <col min="16" max="16" width="22.7109375" style="271" bestFit="1" customWidth="1"/>
    <col min="17" max="18" width="11.57421875" style="271" customWidth="1"/>
    <col min="19" max="16384" width="11.57421875" style="271" customWidth="1"/>
  </cols>
  <sheetData>
    <row r="2" spans="2:18" s="269" customFormat="1" ht="15">
      <c r="B2" s="275" t="s">
        <v>249</v>
      </c>
      <c r="C2" s="266"/>
      <c r="D2" s="266"/>
      <c r="E2" s="267"/>
      <c r="F2" s="267"/>
      <c r="G2" s="267"/>
      <c r="H2" s="267"/>
      <c r="I2" s="267"/>
      <c r="J2" s="267"/>
      <c r="K2" s="267"/>
      <c r="L2" s="267"/>
      <c r="M2" s="267"/>
      <c r="N2" s="267"/>
      <c r="O2" s="267"/>
      <c r="P2" s="267"/>
      <c r="Q2" s="268"/>
      <c r="R2" s="268"/>
    </row>
    <row r="4" spans="2:18" ht="12.75">
      <c r="B4" s="1368" t="s">
        <v>838</v>
      </c>
      <c r="C4" s="1369"/>
      <c r="D4" s="1370"/>
      <c r="E4" s="1373" t="s">
        <v>729</v>
      </c>
      <c r="F4" s="1374"/>
      <c r="G4" s="1374"/>
      <c r="H4" s="1374"/>
      <c r="I4" s="1374"/>
      <c r="J4" s="1375"/>
      <c r="K4" s="279"/>
      <c r="L4" s="279"/>
      <c r="M4" s="279"/>
      <c r="N4" s="279"/>
      <c r="O4" s="279"/>
      <c r="R4" s="232" t="s">
        <v>361</v>
      </c>
    </row>
    <row r="5" spans="2:15" ht="12.75">
      <c r="B5" s="1397" t="s">
        <v>1</v>
      </c>
      <c r="C5" s="1398"/>
      <c r="D5" s="1399"/>
      <c r="E5" s="1373" t="s">
        <v>730</v>
      </c>
      <c r="F5" s="1374"/>
      <c r="G5" s="1374"/>
      <c r="H5" s="1374"/>
      <c r="I5" s="1374"/>
      <c r="J5" s="1375"/>
      <c r="K5" s="279"/>
      <c r="L5" s="279"/>
      <c r="M5" s="279"/>
      <c r="N5" s="279"/>
      <c r="O5" s="279"/>
    </row>
    <row r="6" spans="2:15" ht="12.75">
      <c r="B6" s="1397" t="s">
        <v>2</v>
      </c>
      <c r="C6" s="1398"/>
      <c r="D6" s="1399"/>
      <c r="E6" s="1376" t="s">
        <v>200</v>
      </c>
      <c r="F6" s="1374"/>
      <c r="G6" s="1374"/>
      <c r="H6" s="1374"/>
      <c r="I6" s="1374"/>
      <c r="J6" s="1375"/>
      <c r="K6" s="279"/>
      <c r="L6" s="279"/>
      <c r="M6" s="279"/>
      <c r="N6" s="279"/>
      <c r="O6" s="279"/>
    </row>
    <row r="7" spans="2:15" ht="13.5">
      <c r="B7" s="1372" t="s">
        <v>731</v>
      </c>
      <c r="C7" s="1372"/>
      <c r="D7" s="1372"/>
      <c r="E7" s="1377" t="s">
        <v>732</v>
      </c>
      <c r="F7" s="1377"/>
      <c r="G7" s="1377"/>
      <c r="H7" s="1377"/>
      <c r="I7" s="1377"/>
      <c r="J7" s="1377"/>
      <c r="K7" s="279"/>
      <c r="L7" s="279"/>
      <c r="M7" s="279"/>
      <c r="N7" s="279"/>
      <c r="O7" s="279"/>
    </row>
    <row r="9" spans="2:16" ht="13.15" customHeight="1">
      <c r="B9" s="286"/>
      <c r="C9" s="1400"/>
      <c r="D9" s="1401"/>
      <c r="E9" s="1401"/>
      <c r="F9" s="287"/>
      <c r="G9" s="1405" t="s">
        <v>733</v>
      </c>
      <c r="H9" s="1405"/>
      <c r="I9" s="1406"/>
      <c r="J9" s="1222" t="s">
        <v>594</v>
      </c>
      <c r="K9" s="1222"/>
      <c r="L9" s="1222" t="s">
        <v>595</v>
      </c>
      <c r="M9" s="1222"/>
      <c r="N9" s="1222" t="s">
        <v>596</v>
      </c>
      <c r="O9" s="1222"/>
      <c r="P9" s="1402" t="s">
        <v>597</v>
      </c>
    </row>
    <row r="10" spans="2:16" ht="49.5">
      <c r="B10" s="288" t="s">
        <v>45</v>
      </c>
      <c r="C10" s="1403" t="s">
        <v>18</v>
      </c>
      <c r="D10" s="1403"/>
      <c r="E10" s="1403"/>
      <c r="F10" s="289" t="s">
        <v>7</v>
      </c>
      <c r="G10" s="288" t="s">
        <v>8</v>
      </c>
      <c r="H10" s="264" t="s">
        <v>970</v>
      </c>
      <c r="I10" s="288" t="s">
        <v>10</v>
      </c>
      <c r="J10" s="290" t="s">
        <v>609</v>
      </c>
      <c r="K10" s="290" t="s">
        <v>610</v>
      </c>
      <c r="L10" s="290" t="s">
        <v>611</v>
      </c>
      <c r="M10" s="290" t="s">
        <v>612</v>
      </c>
      <c r="N10" s="290" t="s">
        <v>613</v>
      </c>
      <c r="O10" s="290" t="s">
        <v>614</v>
      </c>
      <c r="P10" s="1402"/>
    </row>
    <row r="11" spans="2:16" ht="13.5">
      <c r="B11" s="286"/>
      <c r="C11" s="1404"/>
      <c r="D11" s="1404"/>
      <c r="E11" s="1404"/>
      <c r="F11" s="286"/>
      <c r="G11" s="286"/>
      <c r="H11" s="286"/>
      <c r="I11" s="226" t="s">
        <v>11</v>
      </c>
      <c r="J11" s="286"/>
      <c r="K11" s="291" t="s">
        <v>604</v>
      </c>
      <c r="L11" s="286"/>
      <c r="M11" s="291" t="s">
        <v>605</v>
      </c>
      <c r="N11" s="286"/>
      <c r="O11" s="291" t="s">
        <v>606</v>
      </c>
      <c r="P11" s="291" t="s">
        <v>607</v>
      </c>
    </row>
    <row r="12" spans="2:16" ht="24">
      <c r="B12" s="1335" t="s">
        <v>160</v>
      </c>
      <c r="C12" s="1382" t="s">
        <v>19</v>
      </c>
      <c r="D12" s="196" t="s">
        <v>20</v>
      </c>
      <c r="E12" s="280" t="s">
        <v>17</v>
      </c>
      <c r="F12" s="96" t="s">
        <v>244</v>
      </c>
      <c r="G12" s="330" t="str">
        <f>'infoProc 1A3b'!C32</f>
        <v>0</v>
      </c>
      <c r="H12" s="336">
        <f>'Prop. y Fact. conversion'!I86</f>
        <v>3.63E-05</v>
      </c>
      <c r="I12" s="337">
        <f aca="true" t="shared" si="0" ref="I12:I17">G12*H12</f>
        <v>0</v>
      </c>
      <c r="J12" s="334">
        <f>'FE GL 2006 - 1A3b'!D15</f>
        <v>56100</v>
      </c>
      <c r="K12" s="337">
        <f>I12*J12/10^6</f>
        <v>0</v>
      </c>
      <c r="L12" s="341">
        <f>'FE GL 2006 - 1A3b'!L14</f>
        <v>92</v>
      </c>
      <c r="M12" s="342">
        <f aca="true" t="shared" si="1" ref="M12:M17">I12*L12/10^3</f>
        <v>0</v>
      </c>
      <c r="N12" s="334">
        <f>'FE GL 2006 - 1A3b'!O14</f>
        <v>3</v>
      </c>
      <c r="O12" s="342">
        <f aca="true" t="shared" si="2" ref="O12:O17">I12*N12/10^3</f>
        <v>0</v>
      </c>
      <c r="P12" s="345">
        <f aca="true" t="shared" si="3" ref="P12:P17">K12+(M12*21/1000)+(O12*310/1000)</f>
        <v>0</v>
      </c>
    </row>
    <row r="13" spans="2:16" ht="12" customHeight="1">
      <c r="B13" s="1336"/>
      <c r="C13" s="1383"/>
      <c r="D13" s="1382" t="s">
        <v>24</v>
      </c>
      <c r="E13" s="281" t="s">
        <v>105</v>
      </c>
      <c r="F13" s="41" t="s">
        <v>136</v>
      </c>
      <c r="G13" s="330" t="str">
        <f>'infoProc 1A3b'!C20</f>
        <v>0</v>
      </c>
      <c r="H13" s="336">
        <f>'Prop. y Fact. conversion'!I83</f>
        <v>0.0001345366393448411</v>
      </c>
      <c r="I13" s="337">
        <f t="shared" si="0"/>
        <v>0</v>
      </c>
      <c r="J13" s="334">
        <f>'FE GL 2006 - 1A3b'!C59</f>
        <v>70395</v>
      </c>
      <c r="K13" s="337">
        <f aca="true" t="shared" si="4" ref="K13:K23">I13*J13/10^6</f>
        <v>0</v>
      </c>
      <c r="L13" s="341">
        <f>'FE GL 2006 - 1A3b'!I59</f>
        <v>3.705</v>
      </c>
      <c r="M13" s="342">
        <f t="shared" si="1"/>
        <v>0</v>
      </c>
      <c r="N13" s="334">
        <f>'FE GL 2006 - 1A3b'!J59</f>
        <v>3.705</v>
      </c>
      <c r="O13" s="342">
        <f t="shared" si="2"/>
        <v>0</v>
      </c>
      <c r="P13" s="345">
        <f t="shared" si="3"/>
        <v>0</v>
      </c>
    </row>
    <row r="14" spans="2:16" ht="12.75">
      <c r="B14" s="1336"/>
      <c r="C14" s="1383"/>
      <c r="D14" s="1383"/>
      <c r="E14" s="281" t="s">
        <v>545</v>
      </c>
      <c r="F14" s="41" t="s">
        <v>136</v>
      </c>
      <c r="G14" s="330" t="str">
        <f>'infoProc 1A3b'!C21</f>
        <v>0</v>
      </c>
      <c r="H14" s="336">
        <f>'Prop. y Fact. conversion'!I84</f>
        <v>0.00013896249</v>
      </c>
      <c r="I14" s="337">
        <f t="shared" si="0"/>
        <v>0</v>
      </c>
      <c r="J14" s="334">
        <f>J13</f>
        <v>70395</v>
      </c>
      <c r="K14" s="337">
        <f t="shared" si="4"/>
        <v>0</v>
      </c>
      <c r="L14" s="341">
        <f>L13</f>
        <v>3.705</v>
      </c>
      <c r="M14" s="342">
        <f t="shared" si="1"/>
        <v>0</v>
      </c>
      <c r="N14" s="334">
        <f>N13</f>
        <v>3.705</v>
      </c>
      <c r="O14" s="342">
        <f t="shared" si="2"/>
        <v>0</v>
      </c>
      <c r="P14" s="345">
        <f t="shared" si="3"/>
        <v>0</v>
      </c>
    </row>
    <row r="15" spans="2:16" ht="12.75">
      <c r="B15" s="1336"/>
      <c r="C15" s="1383"/>
      <c r="D15" s="1383"/>
      <c r="E15" s="281" t="s">
        <v>87</v>
      </c>
      <c r="F15" s="41" t="s">
        <v>136</v>
      </c>
      <c r="G15" s="330" t="str">
        <f>'infoProc 1A3b'!C22</f>
        <v>0</v>
      </c>
      <c r="H15" s="336">
        <f>'Prop. y Fact. conversion'!I85</f>
        <v>0.0001239256060880836</v>
      </c>
      <c r="I15" s="337">
        <f t="shared" si="0"/>
        <v>0</v>
      </c>
      <c r="J15" s="334">
        <f>'FE GL 2006 - 1A3b'!D9</f>
        <v>69300</v>
      </c>
      <c r="K15" s="337">
        <f t="shared" si="4"/>
        <v>0</v>
      </c>
      <c r="L15" s="341">
        <f>'FE GL 2006 - 1A3b'!L10</f>
        <v>33</v>
      </c>
      <c r="M15" s="342">
        <f t="shared" si="1"/>
        <v>0</v>
      </c>
      <c r="N15" s="334">
        <f>'FE GL 2006 - 1A3b'!O10</f>
        <v>3.2</v>
      </c>
      <c r="O15" s="342">
        <f t="shared" si="2"/>
        <v>0</v>
      </c>
      <c r="P15" s="345">
        <f t="shared" si="3"/>
        <v>0</v>
      </c>
    </row>
    <row r="16" spans="2:16" ht="12.75">
      <c r="B16" s="1336"/>
      <c r="C16" s="1383"/>
      <c r="D16" s="1383"/>
      <c r="E16" s="281" t="s">
        <v>88</v>
      </c>
      <c r="F16" s="41" t="s">
        <v>136</v>
      </c>
      <c r="G16" s="330" t="str">
        <f>'infoProc 1A3b'!C23</f>
        <v>0</v>
      </c>
      <c r="H16" s="336">
        <f>H15</f>
        <v>0.0001239256060880836</v>
      </c>
      <c r="I16" s="337">
        <f t="shared" si="0"/>
        <v>0</v>
      </c>
      <c r="J16" s="334">
        <f>J15</f>
        <v>69300</v>
      </c>
      <c r="K16" s="337">
        <f t="shared" si="4"/>
        <v>0</v>
      </c>
      <c r="L16" s="341">
        <f>L15</f>
        <v>33</v>
      </c>
      <c r="M16" s="342">
        <f t="shared" si="1"/>
        <v>0</v>
      </c>
      <c r="N16" s="334">
        <f>N15</f>
        <v>3.2</v>
      </c>
      <c r="O16" s="342">
        <f t="shared" si="2"/>
        <v>0</v>
      </c>
      <c r="P16" s="345">
        <f t="shared" si="3"/>
        <v>0</v>
      </c>
    </row>
    <row r="17" spans="2:16" ht="12.75">
      <c r="B17" s="1336"/>
      <c r="C17" s="1383"/>
      <c r="D17" s="1383"/>
      <c r="E17" s="281" t="s">
        <v>89</v>
      </c>
      <c r="F17" s="41" t="s">
        <v>136</v>
      </c>
      <c r="G17" s="330" t="str">
        <f>'infoProc 1A3b'!C24</f>
        <v>0</v>
      </c>
      <c r="H17" s="336">
        <f>H15</f>
        <v>0.0001239256060880836</v>
      </c>
      <c r="I17" s="337">
        <f t="shared" si="0"/>
        <v>0</v>
      </c>
      <c r="J17" s="334">
        <f>J15</f>
        <v>69300</v>
      </c>
      <c r="K17" s="337">
        <f t="shared" si="4"/>
        <v>0</v>
      </c>
      <c r="L17" s="341">
        <f>L15</f>
        <v>33</v>
      </c>
      <c r="M17" s="342">
        <f t="shared" si="1"/>
        <v>0</v>
      </c>
      <c r="N17" s="334">
        <f>N15</f>
        <v>3.2</v>
      </c>
      <c r="O17" s="343">
        <f t="shared" si="2"/>
        <v>0</v>
      </c>
      <c r="P17" s="345">
        <f t="shared" si="3"/>
        <v>0</v>
      </c>
    </row>
    <row r="18" spans="2:16" ht="12.75">
      <c r="B18" s="1336"/>
      <c r="C18" s="1383"/>
      <c r="D18" s="1383"/>
      <c r="E18" s="281" t="s">
        <v>546</v>
      </c>
      <c r="F18" s="41" t="s">
        <v>136</v>
      </c>
      <c r="G18" s="330" t="str">
        <f>'infoProc 1A3b'!C25</f>
        <v>0</v>
      </c>
      <c r="H18" s="336">
        <f>'Prop. y Fact. conversion'!I87</f>
        <v>0.00011963646925000001</v>
      </c>
      <c r="I18" s="338">
        <f aca="true" t="shared" si="5" ref="I18:I36">G18*H18</f>
        <v>0</v>
      </c>
      <c r="J18" s="334">
        <f>'FE GL 2006 - 1A3b'!C58</f>
        <v>63894.6</v>
      </c>
      <c r="K18" s="337">
        <f t="shared" si="4"/>
        <v>0</v>
      </c>
      <c r="L18" s="341">
        <f>'FE GL 2006 - 1A3b'!I58</f>
        <v>30.426000000000002</v>
      </c>
      <c r="M18" s="343">
        <f aca="true" t="shared" si="6" ref="M18:M23">I18*L18/10^3</f>
        <v>0</v>
      </c>
      <c r="N18" s="334">
        <f>'FE GL 2006 - 1A3b'!J58</f>
        <v>2.9504</v>
      </c>
      <c r="O18" s="343">
        <f aca="true" t="shared" si="7" ref="O18:O23">I18*N18/10^3</f>
        <v>0</v>
      </c>
      <c r="P18" s="345">
        <f aca="true" t="shared" si="8" ref="P18:P23">K18+(M18*21/1000)+(O18*310/1000)</f>
        <v>0</v>
      </c>
    </row>
    <row r="19" spans="2:16" ht="12.75">
      <c r="B19" s="1336"/>
      <c r="C19" s="1383"/>
      <c r="D19" s="1383"/>
      <c r="E19" s="281" t="s">
        <v>547</v>
      </c>
      <c r="F19" s="41" t="s">
        <v>136</v>
      </c>
      <c r="G19" s="330" t="str">
        <f>'infoProc 1A3b'!C26</f>
        <v>0</v>
      </c>
      <c r="H19" s="336">
        <f>'Prop. y Fact. conversion'!I88</f>
        <v>0.00012097787325</v>
      </c>
      <c r="I19" s="338">
        <f t="shared" si="5"/>
        <v>0</v>
      </c>
      <c r="J19" s="334">
        <f>J18</f>
        <v>63894.6</v>
      </c>
      <c r="K19" s="337">
        <f t="shared" si="4"/>
        <v>0</v>
      </c>
      <c r="L19" s="341">
        <f>L18</f>
        <v>30.426000000000002</v>
      </c>
      <c r="M19" s="343">
        <f t="shared" si="6"/>
        <v>0</v>
      </c>
      <c r="N19" s="334">
        <f>N18</f>
        <v>2.9504</v>
      </c>
      <c r="O19" s="343">
        <f t="shared" si="7"/>
        <v>0</v>
      </c>
      <c r="P19" s="345">
        <f t="shared" si="8"/>
        <v>0</v>
      </c>
    </row>
    <row r="20" spans="2:16" ht="12.75">
      <c r="B20" s="1336"/>
      <c r="C20" s="1383"/>
      <c r="D20" s="1383"/>
      <c r="E20" s="281" t="s">
        <v>548</v>
      </c>
      <c r="F20" s="41" t="s">
        <v>136</v>
      </c>
      <c r="G20" s="330" t="str">
        <f>'infoProc 1A3b'!C27</f>
        <v>0</v>
      </c>
      <c r="H20" s="336">
        <f>'Prop. y Fact. conversion'!I89</f>
        <v>0.00012039100900000001</v>
      </c>
      <c r="I20" s="338">
        <f t="shared" si="5"/>
        <v>0</v>
      </c>
      <c r="J20" s="334">
        <f>J18</f>
        <v>63894.6</v>
      </c>
      <c r="K20" s="337">
        <f t="shared" si="4"/>
        <v>0</v>
      </c>
      <c r="L20" s="341">
        <f>L18</f>
        <v>30.426000000000002</v>
      </c>
      <c r="M20" s="343">
        <f t="shared" si="6"/>
        <v>0</v>
      </c>
      <c r="N20" s="334">
        <f>N18</f>
        <v>2.9504</v>
      </c>
      <c r="O20" s="343">
        <f t="shared" si="7"/>
        <v>0</v>
      </c>
      <c r="P20" s="345">
        <f t="shared" si="8"/>
        <v>0</v>
      </c>
    </row>
    <row r="21" spans="2:16" ht="12.75">
      <c r="B21" s="1336"/>
      <c r="C21" s="1383"/>
      <c r="D21" s="1383"/>
      <c r="E21" s="281" t="s">
        <v>549</v>
      </c>
      <c r="F21" s="41" t="s">
        <v>136</v>
      </c>
      <c r="G21" s="330" t="str">
        <f>'infoProc 1A3b'!C28</f>
        <v>0</v>
      </c>
      <c r="H21" s="336">
        <f>'Prop. y Fact. conversion'!I90</f>
        <v>0.00012885862175</v>
      </c>
      <c r="I21" s="338">
        <f t="shared" si="5"/>
        <v>0</v>
      </c>
      <c r="J21" s="334">
        <f>J18</f>
        <v>63894.6</v>
      </c>
      <c r="K21" s="337">
        <f t="shared" si="4"/>
        <v>0</v>
      </c>
      <c r="L21" s="341">
        <f>L18</f>
        <v>30.426000000000002</v>
      </c>
      <c r="M21" s="343">
        <f t="shared" si="6"/>
        <v>0</v>
      </c>
      <c r="N21" s="334">
        <f>N18</f>
        <v>2.9504</v>
      </c>
      <c r="O21" s="343">
        <f t="shared" si="7"/>
        <v>0</v>
      </c>
      <c r="P21" s="345">
        <f t="shared" si="8"/>
        <v>0</v>
      </c>
    </row>
    <row r="22" spans="2:16" ht="12.75">
      <c r="B22" s="1336"/>
      <c r="C22" s="1383"/>
      <c r="D22" s="1383"/>
      <c r="E22" s="281" t="s">
        <v>550</v>
      </c>
      <c r="F22" s="41" t="s">
        <v>136</v>
      </c>
      <c r="G22" s="330" t="str">
        <f>'infoProc 1A3b'!C29</f>
        <v>0</v>
      </c>
      <c r="H22" s="336">
        <f>'Prop. y Fact. conversion'!I91</f>
        <v>0.00012885862175</v>
      </c>
      <c r="I22" s="338">
        <f t="shared" si="5"/>
        <v>0</v>
      </c>
      <c r="J22" s="334">
        <f>J18</f>
        <v>63894.6</v>
      </c>
      <c r="K22" s="337">
        <f t="shared" si="4"/>
        <v>0</v>
      </c>
      <c r="L22" s="341">
        <f>L18</f>
        <v>30.426000000000002</v>
      </c>
      <c r="M22" s="343">
        <f t="shared" si="6"/>
        <v>0</v>
      </c>
      <c r="N22" s="334">
        <f>N18</f>
        <v>2.9504</v>
      </c>
      <c r="O22" s="343">
        <f t="shared" si="7"/>
        <v>0</v>
      </c>
      <c r="P22" s="345">
        <f t="shared" si="8"/>
        <v>0</v>
      </c>
    </row>
    <row r="23" spans="2:16" ht="12.75">
      <c r="B23" s="1336"/>
      <c r="C23" s="1383"/>
      <c r="D23" s="1383"/>
      <c r="E23" s="616" t="s">
        <v>57</v>
      </c>
      <c r="F23" s="41" t="s">
        <v>136</v>
      </c>
      <c r="G23" s="330" t="str">
        <f>'infoProc 1A3b'!C30</f>
        <v>0</v>
      </c>
      <c r="H23" s="336">
        <f>'Prop. y Fact. conversion'!I82</f>
        <v>9.70450334946488E-05</v>
      </c>
      <c r="I23" s="338">
        <f t="shared" si="5"/>
        <v>0</v>
      </c>
      <c r="J23" s="334">
        <f>'FE GL 2006 - 1A3b'!D11</f>
        <v>63100</v>
      </c>
      <c r="K23" s="337">
        <f t="shared" si="4"/>
        <v>0</v>
      </c>
      <c r="L23" s="341">
        <f>'FE GL 2006 - 1A3b'!L15</f>
        <v>62</v>
      </c>
      <c r="M23" s="343">
        <f t="shared" si="6"/>
        <v>0</v>
      </c>
      <c r="N23" s="334">
        <f>'FE GL 2006 - 1A3b'!O15</f>
        <v>0.2</v>
      </c>
      <c r="O23" s="343">
        <f t="shared" si="7"/>
        <v>0</v>
      </c>
      <c r="P23" s="345">
        <f t="shared" si="8"/>
        <v>0</v>
      </c>
    </row>
    <row r="24" spans="2:16" ht="12.75">
      <c r="B24" s="1393"/>
      <c r="C24" s="619" t="s">
        <v>42</v>
      </c>
      <c r="D24" s="620"/>
      <c r="E24" s="621"/>
      <c r="F24" s="615"/>
      <c r="G24" s="348"/>
      <c r="H24" s="348"/>
      <c r="I24" s="609">
        <f>SUM(I12:I23)</f>
        <v>0</v>
      </c>
      <c r="J24" s="348"/>
      <c r="K24" s="609">
        <f>SUM(K12:K23)</f>
        <v>0</v>
      </c>
      <c r="L24" s="348"/>
      <c r="M24" s="609">
        <f>SUM(M12:M23)</f>
        <v>0</v>
      </c>
      <c r="N24" s="348"/>
      <c r="O24" s="609">
        <f>SUM(O12:O23)</f>
        <v>0</v>
      </c>
      <c r="P24" s="610">
        <f>SUM(P12:P23)</f>
        <v>0</v>
      </c>
    </row>
    <row r="25" spans="2:16" ht="24">
      <c r="B25" s="1394" t="s">
        <v>166</v>
      </c>
      <c r="C25" s="1383" t="s">
        <v>19</v>
      </c>
      <c r="D25" s="617" t="s">
        <v>20</v>
      </c>
      <c r="E25" s="618" t="s">
        <v>17</v>
      </c>
      <c r="F25" s="96" t="s">
        <v>244</v>
      </c>
      <c r="G25" s="330" t="str">
        <f>'infoProc 1A3b'!D32</f>
        <v>0</v>
      </c>
      <c r="H25" s="336">
        <f>H12</f>
        <v>3.63E-05</v>
      </c>
      <c r="I25" s="338">
        <f t="shared" si="5"/>
        <v>0</v>
      </c>
      <c r="J25" s="334">
        <f>J12</f>
        <v>56100</v>
      </c>
      <c r="K25" s="337">
        <f aca="true" t="shared" si="9" ref="K25:K32">I25*J25/10^6</f>
        <v>0</v>
      </c>
      <c r="L25" s="341">
        <f>L12</f>
        <v>92</v>
      </c>
      <c r="M25" s="343">
        <f aca="true" t="shared" si="10" ref="M25:M34">I25*L25/10^3</f>
        <v>0</v>
      </c>
      <c r="N25" s="334">
        <f>N12</f>
        <v>3</v>
      </c>
      <c r="O25" s="343">
        <f aca="true" t="shared" si="11" ref="O25:O32">I25*N25/10^3</f>
        <v>0</v>
      </c>
      <c r="P25" s="345">
        <f aca="true" t="shared" si="12" ref="P25:P32">K25+(M25*21/1000)+(O25*310/1000)</f>
        <v>0</v>
      </c>
    </row>
    <row r="26" spans="2:16" ht="12.75">
      <c r="B26" s="1395"/>
      <c r="C26" s="1383"/>
      <c r="D26" s="1382" t="s">
        <v>24</v>
      </c>
      <c r="E26" s="607" t="s">
        <v>105</v>
      </c>
      <c r="F26" s="41" t="s">
        <v>136</v>
      </c>
      <c r="G26" s="330" t="str">
        <f>'infoProc 1A3b'!D20</f>
        <v>0</v>
      </c>
      <c r="H26" s="336">
        <f aca="true" t="shared" si="13" ref="H26:H36">H13</f>
        <v>0.0001345366393448411</v>
      </c>
      <c r="I26" s="338">
        <f t="shared" si="5"/>
        <v>0</v>
      </c>
      <c r="J26" s="334">
        <f aca="true" t="shared" si="14" ref="J26:J36">J13</f>
        <v>70395</v>
      </c>
      <c r="K26" s="337">
        <f t="shared" si="9"/>
        <v>0</v>
      </c>
      <c r="L26" s="341">
        <f aca="true" t="shared" si="15" ref="L26:L36">L13</f>
        <v>3.705</v>
      </c>
      <c r="M26" s="343">
        <f t="shared" si="10"/>
        <v>0</v>
      </c>
      <c r="N26" s="334">
        <f aca="true" t="shared" si="16" ref="N26:N36">N13</f>
        <v>3.705</v>
      </c>
      <c r="O26" s="343">
        <f t="shared" si="11"/>
        <v>0</v>
      </c>
      <c r="P26" s="345">
        <f t="shared" si="12"/>
        <v>0</v>
      </c>
    </row>
    <row r="27" spans="2:16" ht="12.75">
      <c r="B27" s="1395"/>
      <c r="C27" s="1383"/>
      <c r="D27" s="1383"/>
      <c r="E27" s="607" t="s">
        <v>545</v>
      </c>
      <c r="F27" s="41" t="s">
        <v>136</v>
      </c>
      <c r="G27" s="330" t="str">
        <f>'infoProc 1A3b'!D21</f>
        <v>0</v>
      </c>
      <c r="H27" s="336">
        <f t="shared" si="13"/>
        <v>0.00013896249</v>
      </c>
      <c r="I27" s="338">
        <f t="shared" si="5"/>
        <v>0</v>
      </c>
      <c r="J27" s="334">
        <f t="shared" si="14"/>
        <v>70395</v>
      </c>
      <c r="K27" s="337">
        <f t="shared" si="9"/>
        <v>0</v>
      </c>
      <c r="L27" s="341">
        <f t="shared" si="15"/>
        <v>3.705</v>
      </c>
      <c r="M27" s="343">
        <f t="shared" si="10"/>
        <v>0</v>
      </c>
      <c r="N27" s="334">
        <f t="shared" si="16"/>
        <v>3.705</v>
      </c>
      <c r="O27" s="343">
        <f t="shared" si="11"/>
        <v>0</v>
      </c>
      <c r="P27" s="345">
        <f t="shared" si="12"/>
        <v>0</v>
      </c>
    </row>
    <row r="28" spans="2:16" ht="12.75">
      <c r="B28" s="1395"/>
      <c r="C28" s="1383"/>
      <c r="D28" s="1383"/>
      <c r="E28" s="607" t="s">
        <v>87</v>
      </c>
      <c r="F28" s="41" t="s">
        <v>136</v>
      </c>
      <c r="G28" s="330" t="str">
        <f>'infoProc 1A3b'!D22</f>
        <v>0</v>
      </c>
      <c r="H28" s="336">
        <f t="shared" si="13"/>
        <v>0.0001239256060880836</v>
      </c>
      <c r="I28" s="338">
        <f t="shared" si="5"/>
        <v>0</v>
      </c>
      <c r="J28" s="334">
        <f t="shared" si="14"/>
        <v>69300</v>
      </c>
      <c r="K28" s="337">
        <f t="shared" si="9"/>
        <v>0</v>
      </c>
      <c r="L28" s="341">
        <f t="shared" si="15"/>
        <v>33</v>
      </c>
      <c r="M28" s="343">
        <f t="shared" si="10"/>
        <v>0</v>
      </c>
      <c r="N28" s="334">
        <f t="shared" si="16"/>
        <v>3.2</v>
      </c>
      <c r="O28" s="343">
        <f t="shared" si="11"/>
        <v>0</v>
      </c>
      <c r="P28" s="345">
        <f t="shared" si="12"/>
        <v>0</v>
      </c>
    </row>
    <row r="29" spans="2:16" ht="12.75">
      <c r="B29" s="1395"/>
      <c r="C29" s="1383"/>
      <c r="D29" s="1383"/>
      <c r="E29" s="607" t="s">
        <v>88</v>
      </c>
      <c r="F29" s="41" t="s">
        <v>136</v>
      </c>
      <c r="G29" s="330" t="str">
        <f>'infoProc 1A3b'!D23</f>
        <v>0</v>
      </c>
      <c r="H29" s="336">
        <f t="shared" si="13"/>
        <v>0.0001239256060880836</v>
      </c>
      <c r="I29" s="338">
        <f t="shared" si="5"/>
        <v>0</v>
      </c>
      <c r="J29" s="334">
        <f t="shared" si="14"/>
        <v>69300</v>
      </c>
      <c r="K29" s="337">
        <f t="shared" si="9"/>
        <v>0</v>
      </c>
      <c r="L29" s="341">
        <f t="shared" si="15"/>
        <v>33</v>
      </c>
      <c r="M29" s="343">
        <f t="shared" si="10"/>
        <v>0</v>
      </c>
      <c r="N29" s="334">
        <f t="shared" si="16"/>
        <v>3.2</v>
      </c>
      <c r="O29" s="343">
        <f t="shared" si="11"/>
        <v>0</v>
      </c>
      <c r="P29" s="345">
        <f t="shared" si="12"/>
        <v>0</v>
      </c>
    </row>
    <row r="30" spans="2:16" ht="12.75">
      <c r="B30" s="1395"/>
      <c r="C30" s="1383"/>
      <c r="D30" s="1383"/>
      <c r="E30" s="607" t="s">
        <v>89</v>
      </c>
      <c r="F30" s="41" t="s">
        <v>136</v>
      </c>
      <c r="G30" s="330" t="str">
        <f>'infoProc 1A3b'!D24</f>
        <v>0</v>
      </c>
      <c r="H30" s="336">
        <f t="shared" si="13"/>
        <v>0.0001239256060880836</v>
      </c>
      <c r="I30" s="338">
        <f t="shared" si="5"/>
        <v>0</v>
      </c>
      <c r="J30" s="334">
        <f t="shared" si="14"/>
        <v>69300</v>
      </c>
      <c r="K30" s="337">
        <f t="shared" si="9"/>
        <v>0</v>
      </c>
      <c r="L30" s="341">
        <f t="shared" si="15"/>
        <v>33</v>
      </c>
      <c r="M30" s="343">
        <f t="shared" si="10"/>
        <v>0</v>
      </c>
      <c r="N30" s="334">
        <f t="shared" si="16"/>
        <v>3.2</v>
      </c>
      <c r="O30" s="343">
        <f t="shared" si="11"/>
        <v>0</v>
      </c>
      <c r="P30" s="345">
        <f t="shared" si="12"/>
        <v>0</v>
      </c>
    </row>
    <row r="31" spans="2:16" ht="12.75">
      <c r="B31" s="1395"/>
      <c r="C31" s="1383"/>
      <c r="D31" s="1383"/>
      <c r="E31" s="607" t="s">
        <v>546</v>
      </c>
      <c r="F31" s="41" t="s">
        <v>136</v>
      </c>
      <c r="G31" s="330" t="str">
        <f>'infoProc 1A3b'!D25</f>
        <v>0</v>
      </c>
      <c r="H31" s="336">
        <f t="shared" si="13"/>
        <v>0.00011963646925000001</v>
      </c>
      <c r="I31" s="338">
        <f t="shared" si="5"/>
        <v>0</v>
      </c>
      <c r="J31" s="334">
        <f t="shared" si="14"/>
        <v>63894.6</v>
      </c>
      <c r="K31" s="337">
        <f t="shared" si="9"/>
        <v>0</v>
      </c>
      <c r="L31" s="341">
        <f t="shared" si="15"/>
        <v>30.426000000000002</v>
      </c>
      <c r="M31" s="343">
        <f t="shared" si="10"/>
        <v>0</v>
      </c>
      <c r="N31" s="334">
        <f t="shared" si="16"/>
        <v>2.9504</v>
      </c>
      <c r="O31" s="343">
        <f t="shared" si="11"/>
        <v>0</v>
      </c>
      <c r="P31" s="345">
        <f t="shared" si="12"/>
        <v>0</v>
      </c>
    </row>
    <row r="32" spans="2:16" ht="12.75">
      <c r="B32" s="1395"/>
      <c r="C32" s="1383"/>
      <c r="D32" s="1383"/>
      <c r="E32" s="607" t="s">
        <v>547</v>
      </c>
      <c r="F32" s="41" t="s">
        <v>136</v>
      </c>
      <c r="G32" s="330" t="str">
        <f>'infoProc 1A3b'!D26</f>
        <v>0</v>
      </c>
      <c r="H32" s="336">
        <f t="shared" si="13"/>
        <v>0.00012097787325</v>
      </c>
      <c r="I32" s="338">
        <f t="shared" si="5"/>
        <v>0</v>
      </c>
      <c r="J32" s="334">
        <f t="shared" si="14"/>
        <v>63894.6</v>
      </c>
      <c r="K32" s="337">
        <f t="shared" si="9"/>
        <v>0</v>
      </c>
      <c r="L32" s="341">
        <f t="shared" si="15"/>
        <v>30.426000000000002</v>
      </c>
      <c r="M32" s="343">
        <f t="shared" si="10"/>
        <v>0</v>
      </c>
      <c r="N32" s="334">
        <f t="shared" si="16"/>
        <v>2.9504</v>
      </c>
      <c r="O32" s="343">
        <f t="shared" si="11"/>
        <v>0</v>
      </c>
      <c r="P32" s="345">
        <f t="shared" si="12"/>
        <v>0</v>
      </c>
    </row>
    <row r="33" spans="2:16" ht="12" customHeight="1">
      <c r="B33" s="1395"/>
      <c r="C33" s="1383"/>
      <c r="D33" s="1383"/>
      <c r="E33" s="608" t="s">
        <v>548</v>
      </c>
      <c r="F33" s="41" t="s">
        <v>136</v>
      </c>
      <c r="G33" s="330" t="str">
        <f>'infoProc 1A3b'!D27</f>
        <v>0</v>
      </c>
      <c r="H33" s="336">
        <f>H20</f>
        <v>0.00012039100900000001</v>
      </c>
      <c r="I33" s="338">
        <f t="shared" si="5"/>
        <v>0</v>
      </c>
      <c r="J33" s="334">
        <f t="shared" si="14"/>
        <v>63894.6</v>
      </c>
      <c r="K33" s="337">
        <f>I33*J33/10^6</f>
        <v>0</v>
      </c>
      <c r="L33" s="341">
        <f t="shared" si="15"/>
        <v>30.426000000000002</v>
      </c>
      <c r="M33" s="343">
        <f>I33*L33/10^3</f>
        <v>0</v>
      </c>
      <c r="N33" s="334">
        <f t="shared" si="16"/>
        <v>2.9504</v>
      </c>
      <c r="O33" s="343">
        <f>I33*N33/10^3</f>
        <v>0</v>
      </c>
      <c r="P33" s="345">
        <f>K33+(M33*21/1000)+(O33*310/1000)</f>
        <v>0</v>
      </c>
    </row>
    <row r="34" spans="2:16" ht="12.75">
      <c r="B34" s="1395"/>
      <c r="C34" s="1383"/>
      <c r="D34" s="1383"/>
      <c r="E34" s="608" t="s">
        <v>549</v>
      </c>
      <c r="F34" s="41" t="s">
        <v>136</v>
      </c>
      <c r="G34" s="330" t="str">
        <f>'infoProc 1A3b'!D28</f>
        <v>0</v>
      </c>
      <c r="H34" s="336">
        <f t="shared" si="13"/>
        <v>0.00012885862175</v>
      </c>
      <c r="I34" s="338">
        <f t="shared" si="5"/>
        <v>0</v>
      </c>
      <c r="J34" s="334">
        <f t="shared" si="14"/>
        <v>63894.6</v>
      </c>
      <c r="K34" s="337">
        <f aca="true" t="shared" si="17" ref="K34:K49">I34*J34/10^6</f>
        <v>0</v>
      </c>
      <c r="L34" s="341">
        <f t="shared" si="15"/>
        <v>30.426000000000002</v>
      </c>
      <c r="M34" s="343">
        <f t="shared" si="10"/>
        <v>0</v>
      </c>
      <c r="N34" s="334">
        <f t="shared" si="16"/>
        <v>2.9504</v>
      </c>
      <c r="O34" s="343">
        <f>I34*N34/10^3</f>
        <v>0</v>
      </c>
      <c r="P34" s="345">
        <f>K34+(M34*21/1000)+(O34*310/1000)</f>
        <v>0</v>
      </c>
    </row>
    <row r="35" spans="2:16" ht="12.75">
      <c r="B35" s="1395"/>
      <c r="C35" s="1383"/>
      <c r="D35" s="1383"/>
      <c r="E35" s="608" t="s">
        <v>550</v>
      </c>
      <c r="F35" s="41" t="s">
        <v>136</v>
      </c>
      <c r="G35" s="330" t="str">
        <f>'infoProc 1A3b'!D29</f>
        <v>0</v>
      </c>
      <c r="H35" s="336">
        <f t="shared" si="13"/>
        <v>0.00012885862175</v>
      </c>
      <c r="I35" s="338">
        <f t="shared" si="5"/>
        <v>0</v>
      </c>
      <c r="J35" s="334">
        <f t="shared" si="14"/>
        <v>63894.6</v>
      </c>
      <c r="K35" s="337">
        <f t="shared" si="17"/>
        <v>0</v>
      </c>
      <c r="L35" s="341">
        <f t="shared" si="15"/>
        <v>30.426000000000002</v>
      </c>
      <c r="M35" s="343">
        <f>I35*L35/10^3</f>
        <v>0</v>
      </c>
      <c r="N35" s="334">
        <f t="shared" si="16"/>
        <v>2.9504</v>
      </c>
      <c r="O35" s="343">
        <f>I35*N35/10^3</f>
        <v>0</v>
      </c>
      <c r="P35" s="345">
        <f>K35+(M35*21/1000)+(O35*310/1000)</f>
        <v>0</v>
      </c>
    </row>
    <row r="36" spans="2:16" ht="12.75">
      <c r="B36" s="1395"/>
      <c r="C36" s="1384"/>
      <c r="D36" s="1384"/>
      <c r="E36" s="608" t="s">
        <v>57</v>
      </c>
      <c r="F36" s="41" t="s">
        <v>136</v>
      </c>
      <c r="G36" s="330" t="str">
        <f>'infoProc 1A3b'!D30</f>
        <v>0</v>
      </c>
      <c r="H36" s="336">
        <f t="shared" si="13"/>
        <v>9.70450334946488E-05</v>
      </c>
      <c r="I36" s="338">
        <f t="shared" si="5"/>
        <v>0</v>
      </c>
      <c r="J36" s="334">
        <f t="shared" si="14"/>
        <v>63100</v>
      </c>
      <c r="K36" s="337">
        <f t="shared" si="17"/>
        <v>0</v>
      </c>
      <c r="L36" s="341">
        <f t="shared" si="15"/>
        <v>62</v>
      </c>
      <c r="M36" s="343">
        <f>I36*L36/10^3</f>
        <v>0</v>
      </c>
      <c r="N36" s="334">
        <f t="shared" si="16"/>
        <v>0.2</v>
      </c>
      <c r="O36" s="343">
        <f>I36*N36/10^3</f>
        <v>0</v>
      </c>
      <c r="P36" s="345">
        <f>K36+(M36*21/1000)+(O36*310/1000)</f>
        <v>0</v>
      </c>
    </row>
    <row r="37" spans="2:16" ht="12.75">
      <c r="B37" s="1396"/>
      <c r="C37" s="619" t="s">
        <v>42</v>
      </c>
      <c r="D37" s="620"/>
      <c r="E37" s="621"/>
      <c r="F37" s="348"/>
      <c r="G37" s="348"/>
      <c r="H37" s="348"/>
      <c r="I37" s="609">
        <f>SUM(I25:I36)</f>
        <v>0</v>
      </c>
      <c r="J37" s="348"/>
      <c r="K37" s="609">
        <f>SUM(K25:K36)</f>
        <v>0</v>
      </c>
      <c r="L37" s="348"/>
      <c r="M37" s="609">
        <f>SUM(M25:M36)</f>
        <v>0</v>
      </c>
      <c r="N37" s="348"/>
      <c r="O37" s="609">
        <f>SUM(O25:O36)</f>
        <v>0</v>
      </c>
      <c r="P37" s="610">
        <f>SUM(P25:P36)</f>
        <v>0</v>
      </c>
    </row>
    <row r="38" spans="2:16" ht="24">
      <c r="B38" s="1385" t="s">
        <v>163</v>
      </c>
      <c r="C38" s="1382" t="s">
        <v>19</v>
      </c>
      <c r="D38" s="196" t="s">
        <v>20</v>
      </c>
      <c r="E38" s="607" t="s">
        <v>17</v>
      </c>
      <c r="F38" s="96" t="s">
        <v>244</v>
      </c>
      <c r="G38" s="330" t="str">
        <f>'infoProc 1A3b'!E32</f>
        <v>0</v>
      </c>
      <c r="H38" s="336">
        <f>H25</f>
        <v>3.63E-05</v>
      </c>
      <c r="I38" s="338">
        <f>G38*H38</f>
        <v>0</v>
      </c>
      <c r="J38" s="334">
        <f>J25</f>
        <v>56100</v>
      </c>
      <c r="K38" s="337">
        <f t="shared" si="17"/>
        <v>0</v>
      </c>
      <c r="L38" s="341">
        <f>L25</f>
        <v>92</v>
      </c>
      <c r="M38" s="343">
        <f aca="true" t="shared" si="18" ref="M38:M45">I38*L38/10^3</f>
        <v>0</v>
      </c>
      <c r="N38" s="334">
        <f>N25</f>
        <v>3</v>
      </c>
      <c r="O38" s="343">
        <f aca="true" t="shared" si="19" ref="O38:O46">I38*N38/10^3</f>
        <v>0</v>
      </c>
      <c r="P38" s="345">
        <f aca="true" t="shared" si="20" ref="P38:P45">K38+(M38*21/1000)+(O38*310/1000)</f>
        <v>0</v>
      </c>
    </row>
    <row r="39" spans="2:16" ht="12.75">
      <c r="B39" s="1385"/>
      <c r="C39" s="1383"/>
      <c r="D39" s="1382" t="s">
        <v>24</v>
      </c>
      <c r="E39" s="607" t="s">
        <v>105</v>
      </c>
      <c r="F39" s="41" t="s">
        <v>136</v>
      </c>
      <c r="G39" s="330" t="str">
        <f>'infoProc 1A3b'!E20</f>
        <v>0</v>
      </c>
      <c r="H39" s="336">
        <f aca="true" t="shared" si="21" ref="H39:H49">H26</f>
        <v>0.0001345366393448411</v>
      </c>
      <c r="I39" s="338">
        <f aca="true" t="shared" si="22" ref="I39:I49">G39*H39</f>
        <v>0</v>
      </c>
      <c r="J39" s="334">
        <f aca="true" t="shared" si="23" ref="J39:J49">J26</f>
        <v>70395</v>
      </c>
      <c r="K39" s="337">
        <f t="shared" si="17"/>
        <v>0</v>
      </c>
      <c r="L39" s="341">
        <f aca="true" t="shared" si="24" ref="L39:L49">L26</f>
        <v>3.705</v>
      </c>
      <c r="M39" s="343">
        <f t="shared" si="18"/>
        <v>0</v>
      </c>
      <c r="N39" s="334">
        <f aca="true" t="shared" si="25" ref="N39:N49">N26</f>
        <v>3.705</v>
      </c>
      <c r="O39" s="343">
        <f t="shared" si="19"/>
        <v>0</v>
      </c>
      <c r="P39" s="345">
        <f t="shared" si="20"/>
        <v>0</v>
      </c>
    </row>
    <row r="40" spans="2:16" ht="12.75">
      <c r="B40" s="1385"/>
      <c r="C40" s="1383"/>
      <c r="D40" s="1383"/>
      <c r="E40" s="607" t="s">
        <v>545</v>
      </c>
      <c r="F40" s="41" t="s">
        <v>136</v>
      </c>
      <c r="G40" s="330" t="str">
        <f>'infoProc 1A3b'!E21</f>
        <v>0</v>
      </c>
      <c r="H40" s="336">
        <f t="shared" si="21"/>
        <v>0.00013896249</v>
      </c>
      <c r="I40" s="338">
        <f t="shared" si="22"/>
        <v>0</v>
      </c>
      <c r="J40" s="334">
        <f t="shared" si="23"/>
        <v>70395</v>
      </c>
      <c r="K40" s="337">
        <f t="shared" si="17"/>
        <v>0</v>
      </c>
      <c r="L40" s="341">
        <f t="shared" si="24"/>
        <v>3.705</v>
      </c>
      <c r="M40" s="343">
        <f t="shared" si="18"/>
        <v>0</v>
      </c>
      <c r="N40" s="334">
        <f t="shared" si="25"/>
        <v>3.705</v>
      </c>
      <c r="O40" s="343">
        <f t="shared" si="19"/>
        <v>0</v>
      </c>
      <c r="P40" s="345">
        <f t="shared" si="20"/>
        <v>0</v>
      </c>
    </row>
    <row r="41" spans="2:16" ht="12.75">
      <c r="B41" s="1385"/>
      <c r="C41" s="1383"/>
      <c r="D41" s="1383"/>
      <c r="E41" s="607" t="s">
        <v>87</v>
      </c>
      <c r="F41" s="41" t="s">
        <v>136</v>
      </c>
      <c r="G41" s="330" t="str">
        <f>'infoProc 1A3b'!E22</f>
        <v>0</v>
      </c>
      <c r="H41" s="336">
        <f t="shared" si="21"/>
        <v>0.0001239256060880836</v>
      </c>
      <c r="I41" s="338">
        <f t="shared" si="22"/>
        <v>0</v>
      </c>
      <c r="J41" s="334">
        <f t="shared" si="23"/>
        <v>69300</v>
      </c>
      <c r="K41" s="337">
        <f t="shared" si="17"/>
        <v>0</v>
      </c>
      <c r="L41" s="341">
        <f t="shared" si="24"/>
        <v>33</v>
      </c>
      <c r="M41" s="343">
        <f t="shared" si="18"/>
        <v>0</v>
      </c>
      <c r="N41" s="334">
        <f t="shared" si="25"/>
        <v>3.2</v>
      </c>
      <c r="O41" s="343">
        <f t="shared" si="19"/>
        <v>0</v>
      </c>
      <c r="P41" s="345">
        <f t="shared" si="20"/>
        <v>0</v>
      </c>
    </row>
    <row r="42" spans="2:16" ht="12.75">
      <c r="B42" s="1385"/>
      <c r="C42" s="1383"/>
      <c r="D42" s="1383"/>
      <c r="E42" s="607" t="s">
        <v>88</v>
      </c>
      <c r="F42" s="41" t="s">
        <v>136</v>
      </c>
      <c r="G42" s="330" t="str">
        <f>'infoProc 1A3b'!E23</f>
        <v>0</v>
      </c>
      <c r="H42" s="336">
        <f t="shared" si="21"/>
        <v>0.0001239256060880836</v>
      </c>
      <c r="I42" s="338">
        <f t="shared" si="22"/>
        <v>0</v>
      </c>
      <c r="J42" s="334">
        <f t="shared" si="23"/>
        <v>69300</v>
      </c>
      <c r="K42" s="337">
        <f t="shared" si="17"/>
        <v>0</v>
      </c>
      <c r="L42" s="341">
        <f t="shared" si="24"/>
        <v>33</v>
      </c>
      <c r="M42" s="343">
        <f t="shared" si="18"/>
        <v>0</v>
      </c>
      <c r="N42" s="334">
        <f t="shared" si="25"/>
        <v>3.2</v>
      </c>
      <c r="O42" s="343">
        <f t="shared" si="19"/>
        <v>0</v>
      </c>
      <c r="P42" s="345">
        <f t="shared" si="20"/>
        <v>0</v>
      </c>
    </row>
    <row r="43" spans="2:16" ht="12.75">
      <c r="B43" s="1385"/>
      <c r="C43" s="1383"/>
      <c r="D43" s="1383"/>
      <c r="E43" s="607" t="s">
        <v>89</v>
      </c>
      <c r="F43" s="41" t="s">
        <v>136</v>
      </c>
      <c r="G43" s="330" t="str">
        <f>'infoProc 1A3b'!E24</f>
        <v>0</v>
      </c>
      <c r="H43" s="336">
        <f t="shared" si="21"/>
        <v>0.0001239256060880836</v>
      </c>
      <c r="I43" s="338">
        <f t="shared" si="22"/>
        <v>0</v>
      </c>
      <c r="J43" s="334">
        <f t="shared" si="23"/>
        <v>69300</v>
      </c>
      <c r="K43" s="337">
        <f t="shared" si="17"/>
        <v>0</v>
      </c>
      <c r="L43" s="341">
        <f t="shared" si="24"/>
        <v>33</v>
      </c>
      <c r="M43" s="343">
        <f t="shared" si="18"/>
        <v>0</v>
      </c>
      <c r="N43" s="334">
        <f t="shared" si="25"/>
        <v>3.2</v>
      </c>
      <c r="O43" s="343">
        <f t="shared" si="19"/>
        <v>0</v>
      </c>
      <c r="P43" s="345">
        <f t="shared" si="20"/>
        <v>0</v>
      </c>
    </row>
    <row r="44" spans="2:16" ht="12.75">
      <c r="B44" s="1385"/>
      <c r="C44" s="1383"/>
      <c r="D44" s="1383"/>
      <c r="E44" s="607" t="s">
        <v>546</v>
      </c>
      <c r="F44" s="41" t="s">
        <v>136</v>
      </c>
      <c r="G44" s="330" t="str">
        <f>'infoProc 1A3b'!E25</f>
        <v>0</v>
      </c>
      <c r="H44" s="336">
        <f t="shared" si="21"/>
        <v>0.00011963646925000001</v>
      </c>
      <c r="I44" s="338">
        <f t="shared" si="22"/>
        <v>0</v>
      </c>
      <c r="J44" s="334">
        <f t="shared" si="23"/>
        <v>63894.6</v>
      </c>
      <c r="K44" s="337">
        <f t="shared" si="17"/>
        <v>0</v>
      </c>
      <c r="L44" s="341">
        <f t="shared" si="24"/>
        <v>30.426000000000002</v>
      </c>
      <c r="M44" s="343">
        <f t="shared" si="18"/>
        <v>0</v>
      </c>
      <c r="N44" s="334">
        <f t="shared" si="25"/>
        <v>2.9504</v>
      </c>
      <c r="O44" s="343">
        <f t="shared" si="19"/>
        <v>0</v>
      </c>
      <c r="P44" s="345">
        <f t="shared" si="20"/>
        <v>0</v>
      </c>
    </row>
    <row r="45" spans="2:16" ht="12.75">
      <c r="B45" s="1385"/>
      <c r="C45" s="1383"/>
      <c r="D45" s="1383"/>
      <c r="E45" s="607" t="s">
        <v>547</v>
      </c>
      <c r="F45" s="41" t="s">
        <v>136</v>
      </c>
      <c r="G45" s="330" t="str">
        <f>'infoProc 1A3b'!E26</f>
        <v>0</v>
      </c>
      <c r="H45" s="336">
        <f t="shared" si="21"/>
        <v>0.00012097787325</v>
      </c>
      <c r="I45" s="338">
        <f t="shared" si="22"/>
        <v>0</v>
      </c>
      <c r="J45" s="334">
        <f t="shared" si="23"/>
        <v>63894.6</v>
      </c>
      <c r="K45" s="337">
        <f t="shared" si="17"/>
        <v>0</v>
      </c>
      <c r="L45" s="341">
        <f t="shared" si="24"/>
        <v>30.426000000000002</v>
      </c>
      <c r="M45" s="343">
        <f t="shared" si="18"/>
        <v>0</v>
      </c>
      <c r="N45" s="334">
        <f t="shared" si="25"/>
        <v>2.9504</v>
      </c>
      <c r="O45" s="343">
        <f t="shared" si="19"/>
        <v>0</v>
      </c>
      <c r="P45" s="345">
        <f t="shared" si="20"/>
        <v>0</v>
      </c>
    </row>
    <row r="46" spans="2:16" ht="12" customHeight="1">
      <c r="B46" s="1385"/>
      <c r="C46" s="1383"/>
      <c r="D46" s="1383"/>
      <c r="E46" s="608" t="s">
        <v>548</v>
      </c>
      <c r="F46" s="41" t="s">
        <v>136</v>
      </c>
      <c r="G46" s="330" t="str">
        <f>'infoProc 1A3b'!E27</f>
        <v>0</v>
      </c>
      <c r="H46" s="336">
        <f>H33</f>
        <v>0.00012039100900000001</v>
      </c>
      <c r="I46" s="338">
        <f t="shared" si="22"/>
        <v>0</v>
      </c>
      <c r="J46" s="334">
        <f t="shared" si="23"/>
        <v>63894.6</v>
      </c>
      <c r="K46" s="337">
        <f t="shared" si="17"/>
        <v>0</v>
      </c>
      <c r="L46" s="341">
        <f t="shared" si="24"/>
        <v>30.426000000000002</v>
      </c>
      <c r="M46" s="343">
        <f>I46*L46/10^3</f>
        <v>0</v>
      </c>
      <c r="N46" s="334">
        <f t="shared" si="25"/>
        <v>2.9504</v>
      </c>
      <c r="O46" s="343">
        <f t="shared" si="19"/>
        <v>0</v>
      </c>
      <c r="P46" s="345">
        <f>K46+(M46*21/1000)+(O46*310/1000)</f>
        <v>0</v>
      </c>
    </row>
    <row r="47" spans="2:16" ht="12.75">
      <c r="B47" s="1385"/>
      <c r="C47" s="1383"/>
      <c r="D47" s="1383"/>
      <c r="E47" s="608" t="s">
        <v>549</v>
      </c>
      <c r="F47" s="41" t="s">
        <v>136</v>
      </c>
      <c r="G47" s="330" t="str">
        <f>'infoProc 1A3b'!E28</f>
        <v>0</v>
      </c>
      <c r="H47" s="336">
        <f t="shared" si="21"/>
        <v>0.00012885862175</v>
      </c>
      <c r="I47" s="338">
        <f t="shared" si="22"/>
        <v>0</v>
      </c>
      <c r="J47" s="334">
        <f t="shared" si="23"/>
        <v>63894.6</v>
      </c>
      <c r="K47" s="337">
        <f t="shared" si="17"/>
        <v>0</v>
      </c>
      <c r="L47" s="341">
        <f t="shared" si="24"/>
        <v>30.426000000000002</v>
      </c>
      <c r="M47" s="343">
        <f>I47*L47/10^3</f>
        <v>0</v>
      </c>
      <c r="N47" s="334">
        <f t="shared" si="25"/>
        <v>2.9504</v>
      </c>
      <c r="O47" s="343">
        <f>I47*N47/10^3</f>
        <v>0</v>
      </c>
      <c r="P47" s="345">
        <f>K47+(M47*21/1000)+(O47*310/1000)</f>
        <v>0</v>
      </c>
    </row>
    <row r="48" spans="2:16" ht="12.75">
      <c r="B48" s="1385"/>
      <c r="C48" s="1383"/>
      <c r="D48" s="1383"/>
      <c r="E48" s="608" t="s">
        <v>550</v>
      </c>
      <c r="F48" s="41" t="s">
        <v>136</v>
      </c>
      <c r="G48" s="330" t="str">
        <f>'infoProc 1A3b'!E29</f>
        <v>0</v>
      </c>
      <c r="H48" s="336">
        <f t="shared" si="21"/>
        <v>0.00012885862175</v>
      </c>
      <c r="I48" s="338">
        <f t="shared" si="22"/>
        <v>0</v>
      </c>
      <c r="J48" s="334">
        <f t="shared" si="23"/>
        <v>63894.6</v>
      </c>
      <c r="K48" s="337">
        <f t="shared" si="17"/>
        <v>0</v>
      </c>
      <c r="L48" s="341">
        <f t="shared" si="24"/>
        <v>30.426000000000002</v>
      </c>
      <c r="M48" s="343">
        <f>I48*L48/10^3</f>
        <v>0</v>
      </c>
      <c r="N48" s="334">
        <f t="shared" si="25"/>
        <v>2.9504</v>
      </c>
      <c r="O48" s="343">
        <f>I48*N48/10^3</f>
        <v>0</v>
      </c>
      <c r="P48" s="345">
        <f>K48+(M48*21/1000)+(O48*310/1000)</f>
        <v>0</v>
      </c>
    </row>
    <row r="49" spans="2:16" ht="12.75">
      <c r="B49" s="1385"/>
      <c r="C49" s="1384"/>
      <c r="D49" s="1384"/>
      <c r="E49" s="608" t="s">
        <v>57</v>
      </c>
      <c r="F49" s="41" t="s">
        <v>136</v>
      </c>
      <c r="G49" s="330" t="str">
        <f>'infoProc 1A3b'!E30</f>
        <v>0</v>
      </c>
      <c r="H49" s="336">
        <f t="shared" si="21"/>
        <v>9.70450334946488E-05</v>
      </c>
      <c r="I49" s="338">
        <f t="shared" si="22"/>
        <v>0</v>
      </c>
      <c r="J49" s="334">
        <f t="shared" si="23"/>
        <v>63100</v>
      </c>
      <c r="K49" s="337">
        <f t="shared" si="17"/>
        <v>0</v>
      </c>
      <c r="L49" s="341">
        <f t="shared" si="24"/>
        <v>62</v>
      </c>
      <c r="M49" s="343">
        <f>I49*L49/10^3</f>
        <v>0</v>
      </c>
      <c r="N49" s="334">
        <f t="shared" si="25"/>
        <v>0.2</v>
      </c>
      <c r="O49" s="343">
        <f>I49*N49/10^3</f>
        <v>0</v>
      </c>
      <c r="P49" s="345">
        <f>K49+(M49*21/1000)+(O49*310/1000)</f>
        <v>0</v>
      </c>
    </row>
    <row r="50" spans="2:16" ht="12.75">
      <c r="B50" s="1385"/>
      <c r="C50" s="619" t="s">
        <v>42</v>
      </c>
      <c r="D50" s="620"/>
      <c r="E50" s="621"/>
      <c r="F50" s="348"/>
      <c r="G50" s="348"/>
      <c r="H50" s="348"/>
      <c r="I50" s="609">
        <f>SUM(I38:I49)</f>
        <v>0</v>
      </c>
      <c r="J50" s="348"/>
      <c r="K50" s="609">
        <f>SUM(K38:K49)</f>
        <v>0</v>
      </c>
      <c r="L50" s="348"/>
      <c r="M50" s="609">
        <f>SUM(M38:M49)</f>
        <v>0</v>
      </c>
      <c r="N50" s="348"/>
      <c r="O50" s="609">
        <f>SUM(O38:O49)</f>
        <v>0</v>
      </c>
      <c r="P50" s="610">
        <f>SUM(P38:P49)</f>
        <v>0</v>
      </c>
    </row>
    <row r="51" spans="2:16" ht="24">
      <c r="B51" s="1385" t="s">
        <v>165</v>
      </c>
      <c r="C51" s="1390" t="s">
        <v>19</v>
      </c>
      <c r="D51" s="196" t="s">
        <v>20</v>
      </c>
      <c r="E51" s="607" t="s">
        <v>17</v>
      </c>
      <c r="F51" s="96" t="s">
        <v>244</v>
      </c>
      <c r="G51" s="330" t="str">
        <f>'infoProc 1A3b'!F32</f>
        <v>0</v>
      </c>
      <c r="H51" s="336">
        <f>H38</f>
        <v>3.63E-05</v>
      </c>
      <c r="I51" s="337">
        <f aca="true" t="shared" si="26" ref="I51:I58">G51*H51</f>
        <v>0</v>
      </c>
      <c r="J51" s="334">
        <f>J38</f>
        <v>56100</v>
      </c>
      <c r="K51" s="337">
        <f aca="true" t="shared" si="27" ref="K51:K56">I51*J51/10^6</f>
        <v>0</v>
      </c>
      <c r="L51" s="341">
        <f>L38</f>
        <v>92</v>
      </c>
      <c r="M51" s="342">
        <f aca="true" t="shared" si="28" ref="M51:M56">I51*L51/10^3</f>
        <v>0</v>
      </c>
      <c r="N51" s="334">
        <f>N38</f>
        <v>3</v>
      </c>
      <c r="O51" s="342">
        <f aca="true" t="shared" si="29" ref="O51:O56">I51*N51/10^3</f>
        <v>0</v>
      </c>
      <c r="P51" s="345">
        <f aca="true" t="shared" si="30" ref="P51:P57">K51+(M51*21/1000)+(O51*310/1000)</f>
        <v>0</v>
      </c>
    </row>
    <row r="52" spans="2:16" ht="12.75">
      <c r="B52" s="1385"/>
      <c r="C52" s="1391"/>
      <c r="D52" s="1382" t="s">
        <v>24</v>
      </c>
      <c r="E52" s="607" t="s">
        <v>105</v>
      </c>
      <c r="F52" s="41" t="s">
        <v>136</v>
      </c>
      <c r="G52" s="330" t="str">
        <f>'infoProc 1A3b'!F20</f>
        <v>0</v>
      </c>
      <c r="H52" s="336">
        <f aca="true" t="shared" si="31" ref="H52:H62">H39</f>
        <v>0.0001345366393448411</v>
      </c>
      <c r="I52" s="337">
        <f t="shared" si="26"/>
        <v>0</v>
      </c>
      <c r="J52" s="334">
        <f aca="true" t="shared" si="32" ref="J52:J62">J39</f>
        <v>70395</v>
      </c>
      <c r="K52" s="337">
        <f t="shared" si="27"/>
        <v>0</v>
      </c>
      <c r="L52" s="341">
        <f aca="true" t="shared" si="33" ref="L52:L62">L39</f>
        <v>3.705</v>
      </c>
      <c r="M52" s="342">
        <f t="shared" si="28"/>
        <v>0</v>
      </c>
      <c r="N52" s="334">
        <f aca="true" t="shared" si="34" ref="N52:N62">N39</f>
        <v>3.705</v>
      </c>
      <c r="O52" s="342">
        <f t="shared" si="29"/>
        <v>0</v>
      </c>
      <c r="P52" s="345">
        <f t="shared" si="30"/>
        <v>0</v>
      </c>
    </row>
    <row r="53" spans="2:16" ht="12.75">
      <c r="B53" s="1385"/>
      <c r="C53" s="1391"/>
      <c r="D53" s="1383"/>
      <c r="E53" s="607" t="s">
        <v>545</v>
      </c>
      <c r="F53" s="41" t="s">
        <v>136</v>
      </c>
      <c r="G53" s="330" t="str">
        <f>'infoProc 1A3b'!F21</f>
        <v>0</v>
      </c>
      <c r="H53" s="336">
        <f t="shared" si="31"/>
        <v>0.00013896249</v>
      </c>
      <c r="I53" s="337">
        <f t="shared" si="26"/>
        <v>0</v>
      </c>
      <c r="J53" s="334">
        <f t="shared" si="32"/>
        <v>70395</v>
      </c>
      <c r="K53" s="337">
        <f t="shared" si="27"/>
        <v>0</v>
      </c>
      <c r="L53" s="341">
        <f t="shared" si="33"/>
        <v>3.705</v>
      </c>
      <c r="M53" s="342">
        <f t="shared" si="28"/>
        <v>0</v>
      </c>
      <c r="N53" s="334">
        <f t="shared" si="34"/>
        <v>3.705</v>
      </c>
      <c r="O53" s="342">
        <f t="shared" si="29"/>
        <v>0</v>
      </c>
      <c r="P53" s="345">
        <f t="shared" si="30"/>
        <v>0</v>
      </c>
    </row>
    <row r="54" spans="2:16" ht="12.75">
      <c r="B54" s="1385"/>
      <c r="C54" s="1391"/>
      <c r="D54" s="1383"/>
      <c r="E54" s="607" t="s">
        <v>87</v>
      </c>
      <c r="F54" s="41" t="s">
        <v>136</v>
      </c>
      <c r="G54" s="330" t="str">
        <f>'infoProc 1A3b'!F22</f>
        <v>0</v>
      </c>
      <c r="H54" s="336">
        <f t="shared" si="31"/>
        <v>0.0001239256060880836</v>
      </c>
      <c r="I54" s="337">
        <f t="shared" si="26"/>
        <v>0</v>
      </c>
      <c r="J54" s="334">
        <f t="shared" si="32"/>
        <v>69300</v>
      </c>
      <c r="K54" s="337">
        <f t="shared" si="27"/>
        <v>0</v>
      </c>
      <c r="L54" s="341">
        <f t="shared" si="33"/>
        <v>33</v>
      </c>
      <c r="M54" s="342">
        <f t="shared" si="28"/>
        <v>0</v>
      </c>
      <c r="N54" s="334">
        <f t="shared" si="34"/>
        <v>3.2</v>
      </c>
      <c r="O54" s="342">
        <f t="shared" si="29"/>
        <v>0</v>
      </c>
      <c r="P54" s="345">
        <f t="shared" si="30"/>
        <v>0</v>
      </c>
    </row>
    <row r="55" spans="2:16" ht="12.75">
      <c r="B55" s="1385"/>
      <c r="C55" s="1391"/>
      <c r="D55" s="1383"/>
      <c r="E55" s="607" t="s">
        <v>88</v>
      </c>
      <c r="F55" s="41" t="s">
        <v>136</v>
      </c>
      <c r="G55" s="330" t="str">
        <f>'infoProc 1A3b'!F23</f>
        <v>0</v>
      </c>
      <c r="H55" s="336">
        <f t="shared" si="31"/>
        <v>0.0001239256060880836</v>
      </c>
      <c r="I55" s="337">
        <f t="shared" si="26"/>
        <v>0</v>
      </c>
      <c r="J55" s="334">
        <f t="shared" si="32"/>
        <v>69300</v>
      </c>
      <c r="K55" s="337">
        <f t="shared" si="27"/>
        <v>0</v>
      </c>
      <c r="L55" s="341">
        <f t="shared" si="33"/>
        <v>33</v>
      </c>
      <c r="M55" s="342">
        <f t="shared" si="28"/>
        <v>0</v>
      </c>
      <c r="N55" s="334">
        <f t="shared" si="34"/>
        <v>3.2</v>
      </c>
      <c r="O55" s="342">
        <f t="shared" si="29"/>
        <v>0</v>
      </c>
      <c r="P55" s="345">
        <f t="shared" si="30"/>
        <v>0</v>
      </c>
    </row>
    <row r="56" spans="2:16" ht="12.75">
      <c r="B56" s="1385"/>
      <c r="C56" s="1391"/>
      <c r="D56" s="1383"/>
      <c r="E56" s="607" t="s">
        <v>89</v>
      </c>
      <c r="F56" s="41" t="s">
        <v>136</v>
      </c>
      <c r="G56" s="330" t="str">
        <f>'infoProc 1A3b'!F24</f>
        <v>0</v>
      </c>
      <c r="H56" s="336">
        <f t="shared" si="31"/>
        <v>0.0001239256060880836</v>
      </c>
      <c r="I56" s="337">
        <f t="shared" si="26"/>
        <v>0</v>
      </c>
      <c r="J56" s="334">
        <f t="shared" si="32"/>
        <v>69300</v>
      </c>
      <c r="K56" s="337">
        <f t="shared" si="27"/>
        <v>0</v>
      </c>
      <c r="L56" s="341">
        <f t="shared" si="33"/>
        <v>33</v>
      </c>
      <c r="M56" s="342">
        <f t="shared" si="28"/>
        <v>0</v>
      </c>
      <c r="N56" s="334">
        <f t="shared" si="34"/>
        <v>3.2</v>
      </c>
      <c r="O56" s="342">
        <f t="shared" si="29"/>
        <v>0</v>
      </c>
      <c r="P56" s="345">
        <f t="shared" si="30"/>
        <v>0</v>
      </c>
    </row>
    <row r="57" spans="2:16" ht="12" customHeight="1">
      <c r="B57" s="1385"/>
      <c r="C57" s="1391"/>
      <c r="D57" s="1383"/>
      <c r="E57" s="608" t="s">
        <v>546</v>
      </c>
      <c r="F57" s="41" t="s">
        <v>136</v>
      </c>
      <c r="G57" s="330" t="str">
        <f>'infoProc 1A3b'!F25</f>
        <v>0</v>
      </c>
      <c r="H57" s="336">
        <f t="shared" si="31"/>
        <v>0.00011963646925000001</v>
      </c>
      <c r="I57" s="337">
        <f t="shared" si="26"/>
        <v>0</v>
      </c>
      <c r="J57" s="334">
        <f t="shared" si="32"/>
        <v>63894.6</v>
      </c>
      <c r="K57" s="337">
        <f aca="true" t="shared" si="35" ref="K57:K62">I57*J57/10^6</f>
        <v>0</v>
      </c>
      <c r="L57" s="341">
        <f t="shared" si="33"/>
        <v>30.426000000000002</v>
      </c>
      <c r="M57" s="342">
        <f aca="true" t="shared" si="36" ref="M57:M62">I57*L57/10^3</f>
        <v>0</v>
      </c>
      <c r="N57" s="334">
        <f t="shared" si="34"/>
        <v>2.9504</v>
      </c>
      <c r="O57" s="342">
        <f aca="true" t="shared" si="37" ref="O57:O62">I57*N57/10^3</f>
        <v>0</v>
      </c>
      <c r="P57" s="345">
        <f t="shared" si="30"/>
        <v>0</v>
      </c>
    </row>
    <row r="58" spans="2:16" ht="12.75">
      <c r="B58" s="1385"/>
      <c r="C58" s="1391"/>
      <c r="D58" s="1383"/>
      <c r="E58" s="608" t="s">
        <v>547</v>
      </c>
      <c r="F58" s="41" t="s">
        <v>136</v>
      </c>
      <c r="G58" s="330" t="str">
        <f>'infoProc 1A3b'!F26</f>
        <v>0</v>
      </c>
      <c r="H58" s="336">
        <f t="shared" si="31"/>
        <v>0.00012097787325</v>
      </c>
      <c r="I58" s="337">
        <f t="shared" si="26"/>
        <v>0</v>
      </c>
      <c r="J58" s="334">
        <f t="shared" si="32"/>
        <v>63894.6</v>
      </c>
      <c r="K58" s="337">
        <f t="shared" si="35"/>
        <v>0</v>
      </c>
      <c r="L58" s="341">
        <f t="shared" si="33"/>
        <v>30.426000000000002</v>
      </c>
      <c r="M58" s="342">
        <f t="shared" si="36"/>
        <v>0</v>
      </c>
      <c r="N58" s="334">
        <f t="shared" si="34"/>
        <v>2.9504</v>
      </c>
      <c r="O58" s="342">
        <f t="shared" si="37"/>
        <v>0</v>
      </c>
      <c r="P58" s="345">
        <f>K58+(M58*21/1000)+(O58*310/1000)</f>
        <v>0</v>
      </c>
    </row>
    <row r="59" spans="2:16" ht="12.75">
      <c r="B59" s="1385"/>
      <c r="C59" s="1391"/>
      <c r="D59" s="1383"/>
      <c r="E59" s="608" t="s">
        <v>548</v>
      </c>
      <c r="F59" s="41" t="s">
        <v>136</v>
      </c>
      <c r="G59" s="330" t="str">
        <f>'infoProc 1A3b'!F27</f>
        <v>0</v>
      </c>
      <c r="H59" s="336">
        <f>H46</f>
        <v>0.00012039100900000001</v>
      </c>
      <c r="I59" s="337">
        <f>G59*H59</f>
        <v>0</v>
      </c>
      <c r="J59" s="334">
        <f t="shared" si="32"/>
        <v>63894.6</v>
      </c>
      <c r="K59" s="337">
        <f t="shared" si="35"/>
        <v>0</v>
      </c>
      <c r="L59" s="341">
        <f t="shared" si="33"/>
        <v>30.426000000000002</v>
      </c>
      <c r="M59" s="342">
        <f t="shared" si="36"/>
        <v>0</v>
      </c>
      <c r="N59" s="334">
        <f t="shared" si="34"/>
        <v>2.9504</v>
      </c>
      <c r="O59" s="342">
        <f t="shared" si="37"/>
        <v>0</v>
      </c>
      <c r="P59" s="345">
        <f>K59+(M59*21/1000)+(O59*310/1000)</f>
        <v>0</v>
      </c>
    </row>
    <row r="60" spans="2:16" ht="12.75">
      <c r="B60" s="1385"/>
      <c r="C60" s="1391"/>
      <c r="D60" s="1383"/>
      <c r="E60" s="608" t="s">
        <v>549</v>
      </c>
      <c r="F60" s="41" t="s">
        <v>136</v>
      </c>
      <c r="G60" s="330" t="str">
        <f>'infoProc 1A3b'!F28</f>
        <v>0</v>
      </c>
      <c r="H60" s="336">
        <f t="shared" si="31"/>
        <v>0.00012885862175</v>
      </c>
      <c r="I60" s="337">
        <f>G60*H60</f>
        <v>0</v>
      </c>
      <c r="J60" s="334">
        <f t="shared" si="32"/>
        <v>63894.6</v>
      </c>
      <c r="K60" s="337">
        <f t="shared" si="35"/>
        <v>0</v>
      </c>
      <c r="L60" s="341">
        <f t="shared" si="33"/>
        <v>30.426000000000002</v>
      </c>
      <c r="M60" s="342">
        <f t="shared" si="36"/>
        <v>0</v>
      </c>
      <c r="N60" s="334">
        <f t="shared" si="34"/>
        <v>2.9504</v>
      </c>
      <c r="O60" s="342">
        <f t="shared" si="37"/>
        <v>0</v>
      </c>
      <c r="P60" s="345">
        <f>K60+(M60*21/1000)+(O60*310/1000)</f>
        <v>0</v>
      </c>
    </row>
    <row r="61" spans="2:16" ht="12.75">
      <c r="B61" s="1385"/>
      <c r="C61" s="1391"/>
      <c r="D61" s="1383"/>
      <c r="E61" s="608" t="s">
        <v>550</v>
      </c>
      <c r="F61" s="41" t="s">
        <v>136</v>
      </c>
      <c r="G61" s="330" t="str">
        <f>'infoProc 1A3b'!F29</f>
        <v>0</v>
      </c>
      <c r="H61" s="336">
        <f t="shared" si="31"/>
        <v>0.00012885862175</v>
      </c>
      <c r="I61" s="337">
        <f>G61*H61</f>
        <v>0</v>
      </c>
      <c r="J61" s="334">
        <f t="shared" si="32"/>
        <v>63894.6</v>
      </c>
      <c r="K61" s="337">
        <f t="shared" si="35"/>
        <v>0</v>
      </c>
      <c r="L61" s="341">
        <f t="shared" si="33"/>
        <v>30.426000000000002</v>
      </c>
      <c r="M61" s="342">
        <f t="shared" si="36"/>
        <v>0</v>
      </c>
      <c r="N61" s="334">
        <f t="shared" si="34"/>
        <v>2.9504</v>
      </c>
      <c r="O61" s="342">
        <f t="shared" si="37"/>
        <v>0</v>
      </c>
      <c r="P61" s="345">
        <f>K61+(M61*21/1000)+(O61*310/1000)</f>
        <v>0</v>
      </c>
    </row>
    <row r="62" spans="2:16" ht="12.75">
      <c r="B62" s="1385"/>
      <c r="C62" s="1392"/>
      <c r="D62" s="1384"/>
      <c r="E62" s="608" t="s">
        <v>57</v>
      </c>
      <c r="F62" s="41" t="s">
        <v>136</v>
      </c>
      <c r="G62" s="330" t="str">
        <f>'infoProc 1A3b'!F30</f>
        <v>0</v>
      </c>
      <c r="H62" s="336">
        <f t="shared" si="31"/>
        <v>9.70450334946488E-05</v>
      </c>
      <c r="I62" s="337">
        <f>G62*H62</f>
        <v>0</v>
      </c>
      <c r="J62" s="334">
        <f t="shared" si="32"/>
        <v>63100</v>
      </c>
      <c r="K62" s="337">
        <f t="shared" si="35"/>
        <v>0</v>
      </c>
      <c r="L62" s="341">
        <f t="shared" si="33"/>
        <v>62</v>
      </c>
      <c r="M62" s="342">
        <f t="shared" si="36"/>
        <v>0</v>
      </c>
      <c r="N62" s="334">
        <f t="shared" si="34"/>
        <v>0.2</v>
      </c>
      <c r="O62" s="342">
        <f t="shared" si="37"/>
        <v>0</v>
      </c>
      <c r="P62" s="345">
        <f>K62+(M62*21/1000)+(O62*310/1000)</f>
        <v>0</v>
      </c>
    </row>
    <row r="63" spans="2:16" ht="12.75">
      <c r="B63" s="1385"/>
      <c r="C63" s="619" t="s">
        <v>42</v>
      </c>
      <c r="D63" s="620"/>
      <c r="E63" s="621"/>
      <c r="F63" s="348"/>
      <c r="G63" s="348"/>
      <c r="H63" s="348"/>
      <c r="I63" s="609">
        <f>SUM(I51:I62)</f>
        <v>0</v>
      </c>
      <c r="J63" s="348"/>
      <c r="K63" s="609">
        <f>SUM(K51:K62)</f>
        <v>0</v>
      </c>
      <c r="L63" s="348"/>
      <c r="M63" s="609">
        <f>SUM(M51:M62)</f>
        <v>0</v>
      </c>
      <c r="N63" s="348"/>
      <c r="O63" s="609">
        <f>SUM(O51:O62)</f>
        <v>0</v>
      </c>
      <c r="P63" s="610">
        <f>SUM(P51:P62)</f>
        <v>0</v>
      </c>
    </row>
    <row r="64" spans="2:16" ht="24">
      <c r="B64" s="1385" t="s">
        <v>162</v>
      </c>
      <c r="C64" s="1387" t="s">
        <v>19</v>
      </c>
      <c r="D64" s="196" t="s">
        <v>20</v>
      </c>
      <c r="E64" s="607" t="s">
        <v>17</v>
      </c>
      <c r="F64" s="96" t="s">
        <v>244</v>
      </c>
      <c r="G64" s="330" t="str">
        <f>'infoProc 1A3b'!G32</f>
        <v>0</v>
      </c>
      <c r="H64" s="336">
        <f>H51</f>
        <v>3.63E-05</v>
      </c>
      <c r="I64" s="337">
        <f>G64*H64</f>
        <v>0</v>
      </c>
      <c r="J64" s="334">
        <f>J51</f>
        <v>56100</v>
      </c>
      <c r="K64" s="337">
        <f aca="true" t="shared" si="38" ref="K64:K75">I64*J64/10^6</f>
        <v>0</v>
      </c>
      <c r="L64" s="341">
        <f>L51</f>
        <v>92</v>
      </c>
      <c r="M64" s="342">
        <f aca="true" t="shared" si="39" ref="M64:M75">I64*L64/10^3</f>
        <v>0</v>
      </c>
      <c r="N64" s="334">
        <f>N51</f>
        <v>3</v>
      </c>
      <c r="O64" s="342">
        <f aca="true" t="shared" si="40" ref="O64:O75">I64*N64/10^3</f>
        <v>0</v>
      </c>
      <c r="P64" s="345">
        <f aca="true" t="shared" si="41" ref="P64:P75">K64+(M64*21/1000)+(O64*310/1000)</f>
        <v>0</v>
      </c>
    </row>
    <row r="65" spans="2:16" ht="12" customHeight="1">
      <c r="B65" s="1385"/>
      <c r="C65" s="1388"/>
      <c r="D65" s="1382" t="s">
        <v>24</v>
      </c>
      <c r="E65" s="281" t="s">
        <v>105</v>
      </c>
      <c r="F65" s="41" t="s">
        <v>136</v>
      </c>
      <c r="G65" s="330" t="str">
        <f>'infoProc 1A3b'!G20</f>
        <v>0</v>
      </c>
      <c r="H65" s="336">
        <f aca="true" t="shared" si="42" ref="H65:H75">H52</f>
        <v>0.0001345366393448411</v>
      </c>
      <c r="I65" s="337">
        <f aca="true" t="shared" si="43" ref="I65:I127">G65*H65</f>
        <v>0</v>
      </c>
      <c r="J65" s="334">
        <f aca="true" t="shared" si="44" ref="J65:J75">J52</f>
        <v>70395</v>
      </c>
      <c r="K65" s="337">
        <f t="shared" si="38"/>
        <v>0</v>
      </c>
      <c r="L65" s="341">
        <f aca="true" t="shared" si="45" ref="L65:L75">L52</f>
        <v>3.705</v>
      </c>
      <c r="M65" s="342">
        <f t="shared" si="39"/>
        <v>0</v>
      </c>
      <c r="N65" s="334">
        <f aca="true" t="shared" si="46" ref="N65:N75">N52</f>
        <v>3.705</v>
      </c>
      <c r="O65" s="342">
        <f t="shared" si="40"/>
        <v>0</v>
      </c>
      <c r="P65" s="345">
        <f t="shared" si="41"/>
        <v>0</v>
      </c>
    </row>
    <row r="66" spans="2:16" ht="12.75">
      <c r="B66" s="1385"/>
      <c r="C66" s="1388"/>
      <c r="D66" s="1383"/>
      <c r="E66" s="282" t="s">
        <v>545</v>
      </c>
      <c r="F66" s="41" t="s">
        <v>136</v>
      </c>
      <c r="G66" s="330" t="str">
        <f>'infoProc 1A3b'!G21</f>
        <v>0</v>
      </c>
      <c r="H66" s="336">
        <f t="shared" si="42"/>
        <v>0.00013896249</v>
      </c>
      <c r="I66" s="337">
        <f t="shared" si="43"/>
        <v>0</v>
      </c>
      <c r="J66" s="334">
        <f t="shared" si="44"/>
        <v>70395</v>
      </c>
      <c r="K66" s="337">
        <f t="shared" si="38"/>
        <v>0</v>
      </c>
      <c r="L66" s="341">
        <f t="shared" si="45"/>
        <v>3.705</v>
      </c>
      <c r="M66" s="342">
        <f t="shared" si="39"/>
        <v>0</v>
      </c>
      <c r="N66" s="334">
        <f t="shared" si="46"/>
        <v>3.705</v>
      </c>
      <c r="O66" s="342">
        <f t="shared" si="40"/>
        <v>0</v>
      </c>
      <c r="P66" s="345">
        <f t="shared" si="41"/>
        <v>0</v>
      </c>
    </row>
    <row r="67" spans="2:16" ht="12.75">
      <c r="B67" s="1385"/>
      <c r="C67" s="1388"/>
      <c r="D67" s="1383"/>
      <c r="E67" s="282" t="s">
        <v>87</v>
      </c>
      <c r="F67" s="41" t="s">
        <v>136</v>
      </c>
      <c r="G67" s="330" t="str">
        <f>'infoProc 1A3b'!G22</f>
        <v>0</v>
      </c>
      <c r="H67" s="336">
        <f t="shared" si="42"/>
        <v>0.0001239256060880836</v>
      </c>
      <c r="I67" s="337">
        <f t="shared" si="43"/>
        <v>0</v>
      </c>
      <c r="J67" s="334">
        <f t="shared" si="44"/>
        <v>69300</v>
      </c>
      <c r="K67" s="337">
        <f t="shared" si="38"/>
        <v>0</v>
      </c>
      <c r="L67" s="341">
        <f t="shared" si="45"/>
        <v>33</v>
      </c>
      <c r="M67" s="342">
        <f t="shared" si="39"/>
        <v>0</v>
      </c>
      <c r="N67" s="334">
        <f t="shared" si="46"/>
        <v>3.2</v>
      </c>
      <c r="O67" s="342">
        <f t="shared" si="40"/>
        <v>0</v>
      </c>
      <c r="P67" s="345">
        <f t="shared" si="41"/>
        <v>0</v>
      </c>
    </row>
    <row r="68" spans="2:16" ht="12.75">
      <c r="B68" s="1385"/>
      <c r="C68" s="1388"/>
      <c r="D68" s="1383"/>
      <c r="E68" s="281" t="s">
        <v>88</v>
      </c>
      <c r="F68" s="41" t="s">
        <v>136</v>
      </c>
      <c r="G68" s="330" t="str">
        <f>'infoProc 1A3b'!G23</f>
        <v>0</v>
      </c>
      <c r="H68" s="336">
        <f t="shared" si="42"/>
        <v>0.0001239256060880836</v>
      </c>
      <c r="I68" s="337">
        <f t="shared" si="43"/>
        <v>0</v>
      </c>
      <c r="J68" s="334">
        <f t="shared" si="44"/>
        <v>69300</v>
      </c>
      <c r="K68" s="337">
        <f t="shared" si="38"/>
        <v>0</v>
      </c>
      <c r="L68" s="341">
        <f t="shared" si="45"/>
        <v>33</v>
      </c>
      <c r="M68" s="342">
        <f t="shared" si="39"/>
        <v>0</v>
      </c>
      <c r="N68" s="334">
        <f t="shared" si="46"/>
        <v>3.2</v>
      </c>
      <c r="O68" s="342">
        <f t="shared" si="40"/>
        <v>0</v>
      </c>
      <c r="P68" s="345">
        <f t="shared" si="41"/>
        <v>0</v>
      </c>
    </row>
    <row r="69" spans="2:16" ht="12.75">
      <c r="B69" s="1385"/>
      <c r="C69" s="1388"/>
      <c r="D69" s="1383"/>
      <c r="E69" s="281" t="s">
        <v>89</v>
      </c>
      <c r="F69" s="41" t="s">
        <v>136</v>
      </c>
      <c r="G69" s="330" t="str">
        <f>'infoProc 1A3b'!G24</f>
        <v>0</v>
      </c>
      <c r="H69" s="336">
        <f t="shared" si="42"/>
        <v>0.0001239256060880836</v>
      </c>
      <c r="I69" s="337">
        <f t="shared" si="43"/>
        <v>0</v>
      </c>
      <c r="J69" s="334">
        <f t="shared" si="44"/>
        <v>69300</v>
      </c>
      <c r="K69" s="337">
        <f t="shared" si="38"/>
        <v>0</v>
      </c>
      <c r="L69" s="341">
        <f t="shared" si="45"/>
        <v>33</v>
      </c>
      <c r="M69" s="342">
        <f t="shared" si="39"/>
        <v>0</v>
      </c>
      <c r="N69" s="334">
        <f t="shared" si="46"/>
        <v>3.2</v>
      </c>
      <c r="O69" s="342">
        <f t="shared" si="40"/>
        <v>0</v>
      </c>
      <c r="P69" s="345">
        <f t="shared" si="41"/>
        <v>0</v>
      </c>
    </row>
    <row r="70" spans="2:16" ht="12.75">
      <c r="B70" s="1385"/>
      <c r="C70" s="1388"/>
      <c r="D70" s="1383"/>
      <c r="E70" s="281" t="s">
        <v>546</v>
      </c>
      <c r="F70" s="41" t="s">
        <v>136</v>
      </c>
      <c r="G70" s="330" t="str">
        <f>'infoProc 1A3b'!G25</f>
        <v>0</v>
      </c>
      <c r="H70" s="336">
        <f t="shared" si="42"/>
        <v>0.00011963646925000001</v>
      </c>
      <c r="I70" s="337">
        <f t="shared" si="43"/>
        <v>0</v>
      </c>
      <c r="J70" s="334">
        <f t="shared" si="44"/>
        <v>63894.6</v>
      </c>
      <c r="K70" s="337">
        <f t="shared" si="38"/>
        <v>0</v>
      </c>
      <c r="L70" s="341">
        <f t="shared" si="45"/>
        <v>30.426000000000002</v>
      </c>
      <c r="M70" s="342">
        <f t="shared" si="39"/>
        <v>0</v>
      </c>
      <c r="N70" s="334">
        <f t="shared" si="46"/>
        <v>2.9504</v>
      </c>
      <c r="O70" s="342">
        <f t="shared" si="40"/>
        <v>0</v>
      </c>
      <c r="P70" s="345">
        <f t="shared" si="41"/>
        <v>0</v>
      </c>
    </row>
    <row r="71" spans="2:16" ht="12.75">
      <c r="B71" s="1385"/>
      <c r="C71" s="1388"/>
      <c r="D71" s="1383"/>
      <c r="E71" s="281" t="s">
        <v>547</v>
      </c>
      <c r="F71" s="41" t="s">
        <v>136</v>
      </c>
      <c r="G71" s="330" t="str">
        <f>'infoProc 1A3b'!G26</f>
        <v>0</v>
      </c>
      <c r="H71" s="336">
        <f t="shared" si="42"/>
        <v>0.00012097787325</v>
      </c>
      <c r="I71" s="337">
        <f t="shared" si="43"/>
        <v>0</v>
      </c>
      <c r="J71" s="334">
        <f t="shared" si="44"/>
        <v>63894.6</v>
      </c>
      <c r="K71" s="337">
        <f t="shared" si="38"/>
        <v>0</v>
      </c>
      <c r="L71" s="341">
        <f t="shared" si="45"/>
        <v>30.426000000000002</v>
      </c>
      <c r="M71" s="342">
        <f t="shared" si="39"/>
        <v>0</v>
      </c>
      <c r="N71" s="334">
        <f t="shared" si="46"/>
        <v>2.9504</v>
      </c>
      <c r="O71" s="342">
        <f t="shared" si="40"/>
        <v>0</v>
      </c>
      <c r="P71" s="345">
        <f t="shared" si="41"/>
        <v>0</v>
      </c>
    </row>
    <row r="72" spans="2:16" ht="12.75">
      <c r="B72" s="1385"/>
      <c r="C72" s="1388"/>
      <c r="D72" s="1383"/>
      <c r="E72" s="281" t="s">
        <v>548</v>
      </c>
      <c r="F72" s="41" t="s">
        <v>136</v>
      </c>
      <c r="G72" s="330" t="str">
        <f>'infoProc 1A3b'!G27</f>
        <v>0</v>
      </c>
      <c r="H72" s="336">
        <f>H59</f>
        <v>0.00012039100900000001</v>
      </c>
      <c r="I72" s="337">
        <f t="shared" si="43"/>
        <v>0</v>
      </c>
      <c r="J72" s="334">
        <f t="shared" si="44"/>
        <v>63894.6</v>
      </c>
      <c r="K72" s="337">
        <f t="shared" si="38"/>
        <v>0</v>
      </c>
      <c r="L72" s="341">
        <f t="shared" si="45"/>
        <v>30.426000000000002</v>
      </c>
      <c r="M72" s="342">
        <f t="shared" si="39"/>
        <v>0</v>
      </c>
      <c r="N72" s="334">
        <f t="shared" si="46"/>
        <v>2.9504</v>
      </c>
      <c r="O72" s="342">
        <f t="shared" si="40"/>
        <v>0</v>
      </c>
      <c r="P72" s="345">
        <f t="shared" si="41"/>
        <v>0</v>
      </c>
    </row>
    <row r="73" spans="2:16" ht="12.75">
      <c r="B73" s="1385"/>
      <c r="C73" s="1388"/>
      <c r="D73" s="1383"/>
      <c r="E73" s="281" t="s">
        <v>549</v>
      </c>
      <c r="F73" s="41" t="s">
        <v>136</v>
      </c>
      <c r="G73" s="330" t="str">
        <f>'infoProc 1A3b'!G28</f>
        <v>0</v>
      </c>
      <c r="H73" s="336">
        <f t="shared" si="42"/>
        <v>0.00012885862175</v>
      </c>
      <c r="I73" s="337">
        <f t="shared" si="43"/>
        <v>0</v>
      </c>
      <c r="J73" s="334">
        <f t="shared" si="44"/>
        <v>63894.6</v>
      </c>
      <c r="K73" s="337">
        <f t="shared" si="38"/>
        <v>0</v>
      </c>
      <c r="L73" s="341">
        <f t="shared" si="45"/>
        <v>30.426000000000002</v>
      </c>
      <c r="M73" s="342">
        <f t="shared" si="39"/>
        <v>0</v>
      </c>
      <c r="N73" s="334">
        <f t="shared" si="46"/>
        <v>2.9504</v>
      </c>
      <c r="O73" s="342">
        <f t="shared" si="40"/>
        <v>0</v>
      </c>
      <c r="P73" s="345">
        <f t="shared" si="41"/>
        <v>0</v>
      </c>
    </row>
    <row r="74" spans="2:16" ht="12.75">
      <c r="B74" s="1385"/>
      <c r="C74" s="1388"/>
      <c r="D74" s="1383"/>
      <c r="E74" s="281" t="s">
        <v>550</v>
      </c>
      <c r="F74" s="41" t="s">
        <v>136</v>
      </c>
      <c r="G74" s="330" t="str">
        <f>'infoProc 1A3b'!G29</f>
        <v>0</v>
      </c>
      <c r="H74" s="336">
        <f t="shared" si="42"/>
        <v>0.00012885862175</v>
      </c>
      <c r="I74" s="337">
        <f t="shared" si="43"/>
        <v>0</v>
      </c>
      <c r="J74" s="334">
        <f t="shared" si="44"/>
        <v>63894.6</v>
      </c>
      <c r="K74" s="337">
        <f t="shared" si="38"/>
        <v>0</v>
      </c>
      <c r="L74" s="341">
        <f t="shared" si="45"/>
        <v>30.426000000000002</v>
      </c>
      <c r="M74" s="342">
        <f t="shared" si="39"/>
        <v>0</v>
      </c>
      <c r="N74" s="334">
        <f t="shared" si="46"/>
        <v>2.9504</v>
      </c>
      <c r="O74" s="342">
        <f t="shared" si="40"/>
        <v>0</v>
      </c>
      <c r="P74" s="345">
        <f t="shared" si="41"/>
        <v>0</v>
      </c>
    </row>
    <row r="75" spans="2:16" ht="12.75">
      <c r="B75" s="1385"/>
      <c r="C75" s="1389"/>
      <c r="D75" s="1384"/>
      <c r="E75" s="281" t="s">
        <v>57</v>
      </c>
      <c r="F75" s="41" t="s">
        <v>136</v>
      </c>
      <c r="G75" s="330" t="str">
        <f>'infoProc 1A3b'!G30</f>
        <v>0</v>
      </c>
      <c r="H75" s="336">
        <f t="shared" si="42"/>
        <v>9.70450334946488E-05</v>
      </c>
      <c r="I75" s="337">
        <f t="shared" si="43"/>
        <v>0</v>
      </c>
      <c r="J75" s="334">
        <f t="shared" si="44"/>
        <v>63100</v>
      </c>
      <c r="K75" s="337">
        <f t="shared" si="38"/>
        <v>0</v>
      </c>
      <c r="L75" s="341">
        <f t="shared" si="45"/>
        <v>62</v>
      </c>
      <c r="M75" s="342">
        <f t="shared" si="39"/>
        <v>0</v>
      </c>
      <c r="N75" s="334">
        <f t="shared" si="46"/>
        <v>0.2</v>
      </c>
      <c r="O75" s="342">
        <f t="shared" si="40"/>
        <v>0</v>
      </c>
      <c r="P75" s="345">
        <f t="shared" si="41"/>
        <v>0</v>
      </c>
    </row>
    <row r="76" spans="2:16" ht="12.75">
      <c r="B76" s="1385"/>
      <c r="C76" s="619" t="s">
        <v>42</v>
      </c>
      <c r="D76" s="620"/>
      <c r="E76" s="621"/>
      <c r="F76" s="348"/>
      <c r="G76" s="348"/>
      <c r="H76" s="348"/>
      <c r="I76" s="609">
        <f>SUM(I64:I75)</f>
        <v>0</v>
      </c>
      <c r="J76" s="348"/>
      <c r="K76" s="609">
        <f>SUM(K64:K75)</f>
        <v>0</v>
      </c>
      <c r="L76" s="348"/>
      <c r="M76" s="609">
        <f>SUM(M64:M75)</f>
        <v>0</v>
      </c>
      <c r="N76" s="348"/>
      <c r="O76" s="609">
        <f>SUM(O64:O75)</f>
        <v>0</v>
      </c>
      <c r="P76" s="610">
        <f>SUM(P64:P75)</f>
        <v>0</v>
      </c>
    </row>
    <row r="77" spans="2:16" ht="24">
      <c r="B77" s="1335" t="s">
        <v>55</v>
      </c>
      <c r="C77" s="1387" t="s">
        <v>19</v>
      </c>
      <c r="D77" s="196" t="s">
        <v>20</v>
      </c>
      <c r="E77" s="607" t="s">
        <v>17</v>
      </c>
      <c r="F77" s="96" t="s">
        <v>244</v>
      </c>
      <c r="G77" s="330" t="str">
        <f>'infoProc 1A3b'!H32</f>
        <v>0</v>
      </c>
      <c r="H77" s="336">
        <f>H64</f>
        <v>3.63E-05</v>
      </c>
      <c r="I77" s="337">
        <f t="shared" si="43"/>
        <v>0</v>
      </c>
      <c r="J77" s="334">
        <f>J64</f>
        <v>56100</v>
      </c>
      <c r="K77" s="339">
        <f aca="true" t="shared" si="47" ref="K77:K86">I77*J77/10^6</f>
        <v>0</v>
      </c>
      <c r="L77" s="341">
        <f>L64</f>
        <v>92</v>
      </c>
      <c r="M77" s="344">
        <f aca="true" t="shared" si="48" ref="M77:M86">I77*L77/10^3</f>
        <v>0</v>
      </c>
      <c r="N77" s="334">
        <f>N64</f>
        <v>3</v>
      </c>
      <c r="O77" s="344">
        <f aca="true" t="shared" si="49" ref="O77:O86">I77*N77/10^3</f>
        <v>0</v>
      </c>
      <c r="P77" s="346">
        <f aca="true" t="shared" si="50" ref="P77:P86">K77+(M77*21/1000)+(O77*310/1000)</f>
        <v>0</v>
      </c>
    </row>
    <row r="78" spans="2:16" ht="12.75">
      <c r="B78" s="1336"/>
      <c r="C78" s="1388"/>
      <c r="D78" s="1382" t="s">
        <v>24</v>
      </c>
      <c r="E78" s="607" t="s">
        <v>105</v>
      </c>
      <c r="F78" s="41" t="s">
        <v>136</v>
      </c>
      <c r="G78" s="330" t="str">
        <f>'infoProc 1A3b'!H20</f>
        <v>0</v>
      </c>
      <c r="H78" s="336">
        <f aca="true" t="shared" si="51" ref="H78:H88">H65</f>
        <v>0.0001345366393448411</v>
      </c>
      <c r="I78" s="337">
        <f t="shared" si="43"/>
        <v>0</v>
      </c>
      <c r="J78" s="334">
        <f aca="true" t="shared" si="52" ref="J78:J88">J65</f>
        <v>70395</v>
      </c>
      <c r="K78" s="339">
        <f t="shared" si="47"/>
        <v>0</v>
      </c>
      <c r="L78" s="341">
        <f aca="true" t="shared" si="53" ref="L78:L88">L65</f>
        <v>3.705</v>
      </c>
      <c r="M78" s="344">
        <f t="shared" si="48"/>
        <v>0</v>
      </c>
      <c r="N78" s="334">
        <f aca="true" t="shared" si="54" ref="N78:N88">N65</f>
        <v>3.705</v>
      </c>
      <c r="O78" s="344">
        <f t="shared" si="49"/>
        <v>0</v>
      </c>
      <c r="P78" s="346">
        <f t="shared" si="50"/>
        <v>0</v>
      </c>
    </row>
    <row r="79" spans="2:16" ht="12.75">
      <c r="B79" s="1336"/>
      <c r="C79" s="1388"/>
      <c r="D79" s="1383"/>
      <c r="E79" s="607" t="s">
        <v>545</v>
      </c>
      <c r="F79" s="41" t="s">
        <v>136</v>
      </c>
      <c r="G79" s="330" t="str">
        <f>'infoProc 1A3b'!H21</f>
        <v>0</v>
      </c>
      <c r="H79" s="336">
        <f t="shared" si="51"/>
        <v>0.00013896249</v>
      </c>
      <c r="I79" s="337">
        <f t="shared" si="43"/>
        <v>0</v>
      </c>
      <c r="J79" s="334">
        <f t="shared" si="52"/>
        <v>70395</v>
      </c>
      <c r="K79" s="339">
        <f t="shared" si="47"/>
        <v>0</v>
      </c>
      <c r="L79" s="341">
        <f t="shared" si="53"/>
        <v>3.705</v>
      </c>
      <c r="M79" s="344">
        <f t="shared" si="48"/>
        <v>0</v>
      </c>
      <c r="N79" s="334">
        <f t="shared" si="54"/>
        <v>3.705</v>
      </c>
      <c r="O79" s="344">
        <f t="shared" si="49"/>
        <v>0</v>
      </c>
      <c r="P79" s="346">
        <f t="shared" si="50"/>
        <v>0</v>
      </c>
    </row>
    <row r="80" spans="2:16" ht="12.75">
      <c r="B80" s="1336"/>
      <c r="C80" s="1388"/>
      <c r="D80" s="1383"/>
      <c r="E80" s="607" t="s">
        <v>87</v>
      </c>
      <c r="F80" s="41" t="s">
        <v>136</v>
      </c>
      <c r="G80" s="330" t="str">
        <f>'infoProc 1A3b'!H22</f>
        <v>0</v>
      </c>
      <c r="H80" s="336">
        <f t="shared" si="51"/>
        <v>0.0001239256060880836</v>
      </c>
      <c r="I80" s="337">
        <f t="shared" si="43"/>
        <v>0</v>
      </c>
      <c r="J80" s="334">
        <f t="shared" si="52"/>
        <v>69300</v>
      </c>
      <c r="K80" s="339">
        <f t="shared" si="47"/>
        <v>0</v>
      </c>
      <c r="L80" s="341">
        <f t="shared" si="53"/>
        <v>33</v>
      </c>
      <c r="M80" s="344">
        <f t="shared" si="48"/>
        <v>0</v>
      </c>
      <c r="N80" s="334">
        <f t="shared" si="54"/>
        <v>3.2</v>
      </c>
      <c r="O80" s="344">
        <f t="shared" si="49"/>
        <v>0</v>
      </c>
      <c r="P80" s="346">
        <f t="shared" si="50"/>
        <v>0</v>
      </c>
    </row>
    <row r="81" spans="2:16" ht="12.75">
      <c r="B81" s="1336"/>
      <c r="C81" s="1388"/>
      <c r="D81" s="1383"/>
      <c r="E81" s="607" t="s">
        <v>88</v>
      </c>
      <c r="F81" s="41" t="s">
        <v>136</v>
      </c>
      <c r="G81" s="330" t="str">
        <f>'infoProc 1A3b'!H23</f>
        <v>0</v>
      </c>
      <c r="H81" s="336">
        <f t="shared" si="51"/>
        <v>0.0001239256060880836</v>
      </c>
      <c r="I81" s="337">
        <f t="shared" si="43"/>
        <v>0</v>
      </c>
      <c r="J81" s="334">
        <f t="shared" si="52"/>
        <v>69300</v>
      </c>
      <c r="K81" s="339">
        <f t="shared" si="47"/>
        <v>0</v>
      </c>
      <c r="L81" s="341">
        <f t="shared" si="53"/>
        <v>33</v>
      </c>
      <c r="M81" s="344">
        <f t="shared" si="48"/>
        <v>0</v>
      </c>
      <c r="N81" s="334">
        <f t="shared" si="54"/>
        <v>3.2</v>
      </c>
      <c r="O81" s="344">
        <f t="shared" si="49"/>
        <v>0</v>
      </c>
      <c r="P81" s="346">
        <f t="shared" si="50"/>
        <v>0</v>
      </c>
    </row>
    <row r="82" spans="2:16" ht="12.75">
      <c r="B82" s="1336"/>
      <c r="C82" s="1388"/>
      <c r="D82" s="1383"/>
      <c r="E82" s="607" t="s">
        <v>89</v>
      </c>
      <c r="F82" s="41" t="s">
        <v>136</v>
      </c>
      <c r="G82" s="330" t="str">
        <f>'infoProc 1A3b'!H24</f>
        <v>0</v>
      </c>
      <c r="H82" s="336">
        <f t="shared" si="51"/>
        <v>0.0001239256060880836</v>
      </c>
      <c r="I82" s="337">
        <f t="shared" si="43"/>
        <v>0</v>
      </c>
      <c r="J82" s="334">
        <f t="shared" si="52"/>
        <v>69300</v>
      </c>
      <c r="K82" s="339">
        <f t="shared" si="47"/>
        <v>0</v>
      </c>
      <c r="L82" s="341">
        <f t="shared" si="53"/>
        <v>33</v>
      </c>
      <c r="M82" s="344">
        <f t="shared" si="48"/>
        <v>0</v>
      </c>
      <c r="N82" s="334">
        <f t="shared" si="54"/>
        <v>3.2</v>
      </c>
      <c r="O82" s="344">
        <f t="shared" si="49"/>
        <v>0</v>
      </c>
      <c r="P82" s="346">
        <f t="shared" si="50"/>
        <v>0</v>
      </c>
    </row>
    <row r="83" spans="2:16" ht="12.75">
      <c r="B83" s="1336"/>
      <c r="C83" s="1388"/>
      <c r="D83" s="1383"/>
      <c r="E83" s="607" t="s">
        <v>546</v>
      </c>
      <c r="F83" s="41" t="s">
        <v>136</v>
      </c>
      <c r="G83" s="330" t="str">
        <f>'infoProc 1A3b'!H25</f>
        <v>0</v>
      </c>
      <c r="H83" s="336">
        <f t="shared" si="51"/>
        <v>0.00011963646925000001</v>
      </c>
      <c r="I83" s="337">
        <f t="shared" si="43"/>
        <v>0</v>
      </c>
      <c r="J83" s="334">
        <f t="shared" si="52"/>
        <v>63894.6</v>
      </c>
      <c r="K83" s="339">
        <f t="shared" si="47"/>
        <v>0</v>
      </c>
      <c r="L83" s="341">
        <f t="shared" si="53"/>
        <v>30.426000000000002</v>
      </c>
      <c r="M83" s="344">
        <f t="shared" si="48"/>
        <v>0</v>
      </c>
      <c r="N83" s="334">
        <f t="shared" si="54"/>
        <v>2.9504</v>
      </c>
      <c r="O83" s="344">
        <f t="shared" si="49"/>
        <v>0</v>
      </c>
      <c r="P83" s="346">
        <f t="shared" si="50"/>
        <v>0</v>
      </c>
    </row>
    <row r="84" spans="2:16" ht="12.75">
      <c r="B84" s="1336"/>
      <c r="C84" s="1388"/>
      <c r="D84" s="1383"/>
      <c r="E84" s="607" t="s">
        <v>547</v>
      </c>
      <c r="F84" s="41" t="s">
        <v>136</v>
      </c>
      <c r="G84" s="330" t="str">
        <f>'infoProc 1A3b'!H26</f>
        <v>0</v>
      </c>
      <c r="H84" s="336">
        <f t="shared" si="51"/>
        <v>0.00012097787325</v>
      </c>
      <c r="I84" s="337">
        <f t="shared" si="43"/>
        <v>0</v>
      </c>
      <c r="J84" s="334">
        <f t="shared" si="52"/>
        <v>63894.6</v>
      </c>
      <c r="K84" s="339">
        <f t="shared" si="47"/>
        <v>0</v>
      </c>
      <c r="L84" s="341">
        <f t="shared" si="53"/>
        <v>30.426000000000002</v>
      </c>
      <c r="M84" s="344">
        <f t="shared" si="48"/>
        <v>0</v>
      </c>
      <c r="N84" s="334">
        <f t="shared" si="54"/>
        <v>2.9504</v>
      </c>
      <c r="O84" s="344">
        <f t="shared" si="49"/>
        <v>0</v>
      </c>
      <c r="P84" s="346">
        <f t="shared" si="50"/>
        <v>0</v>
      </c>
    </row>
    <row r="85" spans="2:16" ht="12.75">
      <c r="B85" s="1336"/>
      <c r="C85" s="1388"/>
      <c r="D85" s="1383"/>
      <c r="E85" s="607" t="s">
        <v>548</v>
      </c>
      <c r="F85" s="41" t="s">
        <v>136</v>
      </c>
      <c r="G85" s="330" t="str">
        <f>'infoProc 1A3b'!H27</f>
        <v>0</v>
      </c>
      <c r="H85" s="336">
        <f>H72</f>
        <v>0.00012039100900000001</v>
      </c>
      <c r="I85" s="337">
        <f t="shared" si="43"/>
        <v>0</v>
      </c>
      <c r="J85" s="334">
        <f t="shared" si="52"/>
        <v>63894.6</v>
      </c>
      <c r="K85" s="339">
        <f t="shared" si="47"/>
        <v>0</v>
      </c>
      <c r="L85" s="341">
        <f t="shared" si="53"/>
        <v>30.426000000000002</v>
      </c>
      <c r="M85" s="344">
        <f t="shared" si="48"/>
        <v>0</v>
      </c>
      <c r="N85" s="334">
        <f t="shared" si="54"/>
        <v>2.9504</v>
      </c>
      <c r="O85" s="344">
        <f t="shared" si="49"/>
        <v>0</v>
      </c>
      <c r="P85" s="346">
        <f t="shared" si="50"/>
        <v>0</v>
      </c>
    </row>
    <row r="86" spans="2:16" ht="12.75">
      <c r="B86" s="1336"/>
      <c r="C86" s="1388"/>
      <c r="D86" s="1383"/>
      <c r="E86" s="607" t="s">
        <v>549</v>
      </c>
      <c r="F86" s="41" t="s">
        <v>136</v>
      </c>
      <c r="G86" s="330" t="str">
        <f>'infoProc 1A3b'!H28</f>
        <v>0</v>
      </c>
      <c r="H86" s="336">
        <f t="shared" si="51"/>
        <v>0.00012885862175</v>
      </c>
      <c r="I86" s="337">
        <f t="shared" si="43"/>
        <v>0</v>
      </c>
      <c r="J86" s="334">
        <f t="shared" si="52"/>
        <v>63894.6</v>
      </c>
      <c r="K86" s="339">
        <f t="shared" si="47"/>
        <v>0</v>
      </c>
      <c r="L86" s="341">
        <f t="shared" si="53"/>
        <v>30.426000000000002</v>
      </c>
      <c r="M86" s="344">
        <f t="shared" si="48"/>
        <v>0</v>
      </c>
      <c r="N86" s="334">
        <f t="shared" si="54"/>
        <v>2.9504</v>
      </c>
      <c r="O86" s="344">
        <f t="shared" si="49"/>
        <v>0</v>
      </c>
      <c r="P86" s="346">
        <f t="shared" si="50"/>
        <v>0</v>
      </c>
    </row>
    <row r="87" spans="2:16" ht="12.75">
      <c r="B87" s="1336"/>
      <c r="C87" s="1388"/>
      <c r="D87" s="1383"/>
      <c r="E87" s="607" t="s">
        <v>550</v>
      </c>
      <c r="F87" s="41" t="s">
        <v>136</v>
      </c>
      <c r="G87" s="330" t="str">
        <f>'infoProc 1A3b'!H29</f>
        <v>0</v>
      </c>
      <c r="H87" s="336">
        <f t="shared" si="51"/>
        <v>0.00012885862175</v>
      </c>
      <c r="I87" s="337">
        <f t="shared" si="43"/>
        <v>0</v>
      </c>
      <c r="J87" s="334">
        <f t="shared" si="52"/>
        <v>63894.6</v>
      </c>
      <c r="K87" s="339">
        <f>I87*J87/10^6</f>
        <v>0</v>
      </c>
      <c r="L87" s="341">
        <f t="shared" si="53"/>
        <v>30.426000000000002</v>
      </c>
      <c r="M87" s="344">
        <f aca="true" t="shared" si="55" ref="M87:M97">I87*L87/10^3</f>
        <v>0</v>
      </c>
      <c r="N87" s="334">
        <f t="shared" si="54"/>
        <v>2.9504</v>
      </c>
      <c r="O87" s="344">
        <f>I87*N87/10^3</f>
        <v>0</v>
      </c>
      <c r="P87" s="346">
        <f>K87+(M87*21/1000)+(O87*310/1000)</f>
        <v>0</v>
      </c>
    </row>
    <row r="88" spans="2:16" ht="12.75">
      <c r="B88" s="1336"/>
      <c r="C88" s="1389"/>
      <c r="D88" s="1384"/>
      <c r="E88" s="608" t="s">
        <v>57</v>
      </c>
      <c r="F88" s="41" t="s">
        <v>136</v>
      </c>
      <c r="G88" s="330" t="str">
        <f>'infoProc 1A3b'!H30</f>
        <v>0</v>
      </c>
      <c r="H88" s="336">
        <f t="shared" si="51"/>
        <v>9.70450334946488E-05</v>
      </c>
      <c r="I88" s="337">
        <f t="shared" si="43"/>
        <v>0</v>
      </c>
      <c r="J88" s="334">
        <f t="shared" si="52"/>
        <v>63100</v>
      </c>
      <c r="K88" s="339">
        <f>I88*J88/10^6</f>
        <v>0</v>
      </c>
      <c r="L88" s="341">
        <f t="shared" si="53"/>
        <v>62</v>
      </c>
      <c r="M88" s="344">
        <f t="shared" si="55"/>
        <v>0</v>
      </c>
      <c r="N88" s="334">
        <f t="shared" si="54"/>
        <v>0.2</v>
      </c>
      <c r="O88" s="344">
        <f>I88*N88/10^3</f>
        <v>0</v>
      </c>
      <c r="P88" s="346">
        <f>K88+(M88*21/1000)+(O88*310/1000)</f>
        <v>0</v>
      </c>
    </row>
    <row r="89" spans="2:16" ht="12.75">
      <c r="B89" s="1336"/>
      <c r="C89" s="619" t="s">
        <v>42</v>
      </c>
      <c r="D89" s="620"/>
      <c r="E89" s="621"/>
      <c r="F89" s="348"/>
      <c r="G89" s="348"/>
      <c r="H89" s="348"/>
      <c r="I89" s="609">
        <f>SUM(I77:I88)</f>
        <v>0</v>
      </c>
      <c r="J89" s="348"/>
      <c r="K89" s="609">
        <f>SUM(K77:K88)</f>
        <v>0</v>
      </c>
      <c r="L89" s="348"/>
      <c r="M89" s="609">
        <f>SUM(M77:M88)</f>
        <v>0</v>
      </c>
      <c r="N89" s="348"/>
      <c r="O89" s="609">
        <f>SUM(O77:O88)</f>
        <v>0</v>
      </c>
      <c r="P89" s="610">
        <f>SUM(P77:P88)</f>
        <v>0</v>
      </c>
    </row>
    <row r="90" spans="2:16" ht="24">
      <c r="B90" s="1386" t="s">
        <v>161</v>
      </c>
      <c r="C90" s="1381" t="s">
        <v>19</v>
      </c>
      <c r="D90" s="196" t="s">
        <v>20</v>
      </c>
      <c r="E90" s="607" t="s">
        <v>17</v>
      </c>
      <c r="F90" s="96" t="s">
        <v>244</v>
      </c>
      <c r="G90" s="330" t="str">
        <f>'infoProc 1A3b'!I32</f>
        <v>0</v>
      </c>
      <c r="H90" s="336">
        <f>H77</f>
        <v>3.63E-05</v>
      </c>
      <c r="I90" s="337">
        <f t="shared" si="43"/>
        <v>0</v>
      </c>
      <c r="J90" s="334">
        <f>J77</f>
        <v>56100</v>
      </c>
      <c r="K90" s="337">
        <f aca="true" t="shared" si="56" ref="K90:K96">I90*J90/10^6</f>
        <v>0</v>
      </c>
      <c r="L90" s="341">
        <f>L77</f>
        <v>92</v>
      </c>
      <c r="M90" s="344">
        <f t="shared" si="55"/>
        <v>0</v>
      </c>
      <c r="N90" s="334">
        <f>N77</f>
        <v>3</v>
      </c>
      <c r="O90" s="342">
        <f aca="true" t="shared" si="57" ref="O90:O96">I90*N90/10^3</f>
        <v>0</v>
      </c>
      <c r="P90" s="345">
        <f aca="true" t="shared" si="58" ref="P90:P97">K90+(M90*21/1000)+(O90*310/1000)</f>
        <v>0</v>
      </c>
    </row>
    <row r="91" spans="2:16" ht="12.75">
      <c r="B91" s="1336"/>
      <c r="C91" s="1381"/>
      <c r="D91" s="1382" t="s">
        <v>24</v>
      </c>
      <c r="E91" s="607" t="s">
        <v>105</v>
      </c>
      <c r="F91" s="41" t="s">
        <v>136</v>
      </c>
      <c r="G91" s="330" t="str">
        <f>'infoProc 1A3b'!I20</f>
        <v>0</v>
      </c>
      <c r="H91" s="336">
        <f aca="true" t="shared" si="59" ref="H91:H101">H78</f>
        <v>0.0001345366393448411</v>
      </c>
      <c r="I91" s="337">
        <f t="shared" si="43"/>
        <v>0</v>
      </c>
      <c r="J91" s="334">
        <f aca="true" t="shared" si="60" ref="J91:J101">J78</f>
        <v>70395</v>
      </c>
      <c r="K91" s="337">
        <f t="shared" si="56"/>
        <v>0</v>
      </c>
      <c r="L91" s="341">
        <f aca="true" t="shared" si="61" ref="L91:L101">L78</f>
        <v>3.705</v>
      </c>
      <c r="M91" s="344">
        <f t="shared" si="55"/>
        <v>0</v>
      </c>
      <c r="N91" s="334">
        <f aca="true" t="shared" si="62" ref="N91:N101">N78</f>
        <v>3.705</v>
      </c>
      <c r="O91" s="342">
        <f t="shared" si="57"/>
        <v>0</v>
      </c>
      <c r="P91" s="345">
        <f t="shared" si="58"/>
        <v>0</v>
      </c>
    </row>
    <row r="92" spans="2:16" ht="12.75">
      <c r="B92" s="1336"/>
      <c r="C92" s="1381"/>
      <c r="D92" s="1383"/>
      <c r="E92" s="607" t="s">
        <v>545</v>
      </c>
      <c r="F92" s="41" t="s">
        <v>136</v>
      </c>
      <c r="G92" s="330" t="str">
        <f>'infoProc 1A3b'!I21</f>
        <v>0</v>
      </c>
      <c r="H92" s="336">
        <f t="shared" si="59"/>
        <v>0.00013896249</v>
      </c>
      <c r="I92" s="337">
        <f t="shared" si="43"/>
        <v>0</v>
      </c>
      <c r="J92" s="334">
        <f t="shared" si="60"/>
        <v>70395</v>
      </c>
      <c r="K92" s="337">
        <f t="shared" si="56"/>
        <v>0</v>
      </c>
      <c r="L92" s="341">
        <f t="shared" si="61"/>
        <v>3.705</v>
      </c>
      <c r="M92" s="344">
        <f t="shared" si="55"/>
        <v>0</v>
      </c>
      <c r="N92" s="334">
        <f t="shared" si="62"/>
        <v>3.705</v>
      </c>
      <c r="O92" s="342">
        <f t="shared" si="57"/>
        <v>0</v>
      </c>
      <c r="P92" s="345">
        <f t="shared" si="58"/>
        <v>0</v>
      </c>
    </row>
    <row r="93" spans="2:16" ht="12.75">
      <c r="B93" s="1336"/>
      <c r="C93" s="1381"/>
      <c r="D93" s="1383"/>
      <c r="E93" s="607" t="s">
        <v>87</v>
      </c>
      <c r="F93" s="41" t="s">
        <v>136</v>
      </c>
      <c r="G93" s="330" t="str">
        <f>'infoProc 1A3b'!I22</f>
        <v>0</v>
      </c>
      <c r="H93" s="336">
        <f t="shared" si="59"/>
        <v>0.0001239256060880836</v>
      </c>
      <c r="I93" s="337">
        <f t="shared" si="43"/>
        <v>0</v>
      </c>
      <c r="J93" s="334">
        <f t="shared" si="60"/>
        <v>69300</v>
      </c>
      <c r="K93" s="337">
        <f t="shared" si="56"/>
        <v>0</v>
      </c>
      <c r="L93" s="341">
        <f t="shared" si="61"/>
        <v>33</v>
      </c>
      <c r="M93" s="344">
        <f t="shared" si="55"/>
        <v>0</v>
      </c>
      <c r="N93" s="334">
        <f t="shared" si="62"/>
        <v>3.2</v>
      </c>
      <c r="O93" s="342">
        <f t="shared" si="57"/>
        <v>0</v>
      </c>
      <c r="P93" s="345">
        <f t="shared" si="58"/>
        <v>0</v>
      </c>
    </row>
    <row r="94" spans="2:16" ht="12.75">
      <c r="B94" s="1336"/>
      <c r="C94" s="1381"/>
      <c r="D94" s="1383"/>
      <c r="E94" s="607" t="s">
        <v>88</v>
      </c>
      <c r="F94" s="41" t="s">
        <v>136</v>
      </c>
      <c r="G94" s="330" t="str">
        <f>'infoProc 1A3b'!I23</f>
        <v>0</v>
      </c>
      <c r="H94" s="336">
        <f t="shared" si="59"/>
        <v>0.0001239256060880836</v>
      </c>
      <c r="I94" s="337">
        <f t="shared" si="43"/>
        <v>0</v>
      </c>
      <c r="J94" s="334">
        <f t="shared" si="60"/>
        <v>69300</v>
      </c>
      <c r="K94" s="337">
        <f t="shared" si="56"/>
        <v>0</v>
      </c>
      <c r="L94" s="341">
        <f t="shared" si="61"/>
        <v>33</v>
      </c>
      <c r="M94" s="344">
        <f t="shared" si="55"/>
        <v>0</v>
      </c>
      <c r="N94" s="334">
        <f t="shared" si="62"/>
        <v>3.2</v>
      </c>
      <c r="O94" s="342">
        <f t="shared" si="57"/>
        <v>0</v>
      </c>
      <c r="P94" s="345">
        <f t="shared" si="58"/>
        <v>0</v>
      </c>
    </row>
    <row r="95" spans="2:16" ht="12.75">
      <c r="B95" s="1336"/>
      <c r="C95" s="1381"/>
      <c r="D95" s="1383"/>
      <c r="E95" s="607" t="s">
        <v>89</v>
      </c>
      <c r="F95" s="41" t="s">
        <v>136</v>
      </c>
      <c r="G95" s="330" t="str">
        <f>'infoProc 1A3b'!I24</f>
        <v>0</v>
      </c>
      <c r="H95" s="336">
        <f t="shared" si="59"/>
        <v>0.0001239256060880836</v>
      </c>
      <c r="I95" s="337">
        <f t="shared" si="43"/>
        <v>0</v>
      </c>
      <c r="J95" s="334">
        <f t="shared" si="60"/>
        <v>69300</v>
      </c>
      <c r="K95" s="337">
        <f t="shared" si="56"/>
        <v>0</v>
      </c>
      <c r="L95" s="341">
        <f t="shared" si="61"/>
        <v>33</v>
      </c>
      <c r="M95" s="344">
        <f t="shared" si="55"/>
        <v>0</v>
      </c>
      <c r="N95" s="334">
        <f t="shared" si="62"/>
        <v>3.2</v>
      </c>
      <c r="O95" s="342">
        <f t="shared" si="57"/>
        <v>0</v>
      </c>
      <c r="P95" s="345">
        <f t="shared" si="58"/>
        <v>0</v>
      </c>
    </row>
    <row r="96" spans="2:16" ht="12.75">
      <c r="B96" s="1336"/>
      <c r="C96" s="1381"/>
      <c r="D96" s="1383"/>
      <c r="E96" s="607" t="s">
        <v>546</v>
      </c>
      <c r="F96" s="41" t="s">
        <v>136</v>
      </c>
      <c r="G96" s="330" t="str">
        <f>'infoProc 1A3b'!I25</f>
        <v>0</v>
      </c>
      <c r="H96" s="336">
        <f t="shared" si="59"/>
        <v>0.00011963646925000001</v>
      </c>
      <c r="I96" s="337">
        <f t="shared" si="43"/>
        <v>0</v>
      </c>
      <c r="J96" s="334">
        <f t="shared" si="60"/>
        <v>63894.6</v>
      </c>
      <c r="K96" s="337">
        <f t="shared" si="56"/>
        <v>0</v>
      </c>
      <c r="L96" s="341">
        <f t="shared" si="61"/>
        <v>30.426000000000002</v>
      </c>
      <c r="M96" s="344">
        <f t="shared" si="55"/>
        <v>0</v>
      </c>
      <c r="N96" s="334">
        <f t="shared" si="62"/>
        <v>2.9504</v>
      </c>
      <c r="O96" s="342">
        <f t="shared" si="57"/>
        <v>0</v>
      </c>
      <c r="P96" s="345">
        <f t="shared" si="58"/>
        <v>0</v>
      </c>
    </row>
    <row r="97" spans="2:16" ht="12" customHeight="1">
      <c r="B97" s="1336"/>
      <c r="C97" s="1381"/>
      <c r="D97" s="1383"/>
      <c r="E97" s="608" t="s">
        <v>547</v>
      </c>
      <c r="F97" s="41" t="s">
        <v>136</v>
      </c>
      <c r="G97" s="330" t="str">
        <f>'infoProc 1A3b'!I26</f>
        <v>0</v>
      </c>
      <c r="H97" s="336">
        <f t="shared" si="59"/>
        <v>0.00012097787325</v>
      </c>
      <c r="I97" s="337">
        <f t="shared" si="43"/>
        <v>0</v>
      </c>
      <c r="J97" s="334">
        <f t="shared" si="60"/>
        <v>63894.6</v>
      </c>
      <c r="K97" s="337">
        <f>I97*J97/10^6</f>
        <v>0</v>
      </c>
      <c r="L97" s="341">
        <f t="shared" si="61"/>
        <v>30.426000000000002</v>
      </c>
      <c r="M97" s="344">
        <f t="shared" si="55"/>
        <v>0</v>
      </c>
      <c r="N97" s="334">
        <f t="shared" si="62"/>
        <v>2.9504</v>
      </c>
      <c r="O97" s="342">
        <f>I97*N97/10^3</f>
        <v>0</v>
      </c>
      <c r="P97" s="345">
        <f t="shared" si="58"/>
        <v>0</v>
      </c>
    </row>
    <row r="98" spans="2:16" ht="12.75">
      <c r="B98" s="1336"/>
      <c r="C98" s="1381"/>
      <c r="D98" s="1383"/>
      <c r="E98" s="608" t="s">
        <v>548</v>
      </c>
      <c r="F98" s="41" t="s">
        <v>136</v>
      </c>
      <c r="G98" s="330" t="str">
        <f>'infoProc 1A3b'!I27</f>
        <v>0</v>
      </c>
      <c r="H98" s="336">
        <f>H85</f>
        <v>0.00012039100900000001</v>
      </c>
      <c r="I98" s="337">
        <f t="shared" si="43"/>
        <v>0</v>
      </c>
      <c r="J98" s="334">
        <f t="shared" si="60"/>
        <v>63894.6</v>
      </c>
      <c r="K98" s="337">
        <f>I98*J98/10^6</f>
        <v>0</v>
      </c>
      <c r="L98" s="341">
        <f t="shared" si="61"/>
        <v>30.426000000000002</v>
      </c>
      <c r="M98" s="342">
        <f>I98*L98/10^3</f>
        <v>0</v>
      </c>
      <c r="N98" s="334">
        <f t="shared" si="62"/>
        <v>2.9504</v>
      </c>
      <c r="O98" s="342">
        <f>I98*N98/10^3</f>
        <v>0</v>
      </c>
      <c r="P98" s="345">
        <f>K98+(M98*21/1000)+(O98*310/1000)</f>
        <v>0</v>
      </c>
    </row>
    <row r="99" spans="2:16" ht="12.75">
      <c r="B99" s="1336"/>
      <c r="C99" s="1381"/>
      <c r="D99" s="1383"/>
      <c r="E99" s="608" t="s">
        <v>549</v>
      </c>
      <c r="F99" s="41" t="s">
        <v>136</v>
      </c>
      <c r="G99" s="330" t="str">
        <f>'infoProc 1A3b'!I28</f>
        <v>0</v>
      </c>
      <c r="H99" s="336">
        <f t="shared" si="59"/>
        <v>0.00012885862175</v>
      </c>
      <c r="I99" s="337">
        <f t="shared" si="43"/>
        <v>0</v>
      </c>
      <c r="J99" s="334">
        <f t="shared" si="60"/>
        <v>63894.6</v>
      </c>
      <c r="K99" s="337">
        <f>I99*J99/10^6</f>
        <v>0</v>
      </c>
      <c r="L99" s="341">
        <f t="shared" si="61"/>
        <v>30.426000000000002</v>
      </c>
      <c r="M99" s="342">
        <f>I99*L99/10^3</f>
        <v>0</v>
      </c>
      <c r="N99" s="334">
        <f t="shared" si="62"/>
        <v>2.9504</v>
      </c>
      <c r="O99" s="342">
        <f>I99*N99/10^3</f>
        <v>0</v>
      </c>
      <c r="P99" s="345">
        <f>K99+(M99*21/1000)+(O99*310/1000)</f>
        <v>0</v>
      </c>
    </row>
    <row r="100" spans="2:16" ht="12.75">
      <c r="B100" s="1336"/>
      <c r="C100" s="1381"/>
      <c r="D100" s="1383"/>
      <c r="E100" s="608" t="s">
        <v>550</v>
      </c>
      <c r="F100" s="41" t="s">
        <v>136</v>
      </c>
      <c r="G100" s="330" t="str">
        <f>'infoProc 1A3b'!I29</f>
        <v>0</v>
      </c>
      <c r="H100" s="336">
        <f t="shared" si="59"/>
        <v>0.00012885862175</v>
      </c>
      <c r="I100" s="337">
        <f t="shared" si="43"/>
        <v>0</v>
      </c>
      <c r="J100" s="334">
        <f t="shared" si="60"/>
        <v>63894.6</v>
      </c>
      <c r="K100" s="337">
        <f>I100*J100/10^6</f>
        <v>0</v>
      </c>
      <c r="L100" s="341">
        <f t="shared" si="61"/>
        <v>30.426000000000002</v>
      </c>
      <c r="M100" s="342">
        <f>I100*L100/10^3</f>
        <v>0</v>
      </c>
      <c r="N100" s="334">
        <f t="shared" si="62"/>
        <v>2.9504</v>
      </c>
      <c r="O100" s="342">
        <f>I100*N100/10^3</f>
        <v>0</v>
      </c>
      <c r="P100" s="345">
        <f>K100+(M100*21/1000)+(O100*310/1000)</f>
        <v>0</v>
      </c>
    </row>
    <row r="101" spans="2:16" ht="12.75">
      <c r="B101" s="1336"/>
      <c r="C101" s="1381"/>
      <c r="D101" s="1384"/>
      <c r="E101" s="608" t="s">
        <v>57</v>
      </c>
      <c r="F101" s="41" t="s">
        <v>136</v>
      </c>
      <c r="G101" s="330" t="str">
        <f>'infoProc 1A3b'!I30</f>
        <v>0</v>
      </c>
      <c r="H101" s="336">
        <f t="shared" si="59"/>
        <v>9.70450334946488E-05</v>
      </c>
      <c r="I101" s="337">
        <f t="shared" si="43"/>
        <v>0</v>
      </c>
      <c r="J101" s="334">
        <f t="shared" si="60"/>
        <v>63100</v>
      </c>
      <c r="K101" s="337">
        <f>I101*J101/10^6</f>
        <v>0</v>
      </c>
      <c r="L101" s="341">
        <f t="shared" si="61"/>
        <v>62</v>
      </c>
      <c r="M101" s="342">
        <f>I101*L101/10^3</f>
        <v>0</v>
      </c>
      <c r="N101" s="334">
        <f t="shared" si="62"/>
        <v>0.2</v>
      </c>
      <c r="O101" s="342">
        <f>I101*N101/10^3</f>
        <v>0</v>
      </c>
      <c r="P101" s="345">
        <f>K101+(M101*21/1000)+(O101*310/1000)</f>
        <v>0</v>
      </c>
    </row>
    <row r="102" spans="2:16" ht="12.75">
      <c r="B102" s="1336"/>
      <c r="C102" s="619" t="s">
        <v>42</v>
      </c>
      <c r="D102" s="620"/>
      <c r="E102" s="621"/>
      <c r="F102" s="348"/>
      <c r="G102" s="348"/>
      <c r="H102" s="348"/>
      <c r="I102" s="609">
        <f>SUM(I90:I101)</f>
        <v>0</v>
      </c>
      <c r="J102" s="348"/>
      <c r="K102" s="609">
        <f>SUM(K90:K101)</f>
        <v>0</v>
      </c>
      <c r="L102" s="348"/>
      <c r="M102" s="609">
        <f>SUM(M90:M101)</f>
        <v>0</v>
      </c>
      <c r="N102" s="348"/>
      <c r="O102" s="609">
        <f>SUM(O90:O101)</f>
        <v>0</v>
      </c>
      <c r="P102" s="610">
        <f>SUM(P90:P101)</f>
        <v>0</v>
      </c>
    </row>
    <row r="103" spans="2:16" ht="24">
      <c r="B103" s="1385" t="s">
        <v>164</v>
      </c>
      <c r="C103" s="1381" t="s">
        <v>19</v>
      </c>
      <c r="D103" s="196" t="s">
        <v>20</v>
      </c>
      <c r="E103" s="607" t="s">
        <v>17</v>
      </c>
      <c r="F103" s="96" t="s">
        <v>244</v>
      </c>
      <c r="G103" s="330" t="str">
        <f>'infoProc 1A3b'!J32</f>
        <v>0</v>
      </c>
      <c r="H103" s="336">
        <f>H90</f>
        <v>3.63E-05</v>
      </c>
      <c r="I103" s="337">
        <f t="shared" si="43"/>
        <v>0</v>
      </c>
      <c r="J103" s="334">
        <f>J90</f>
        <v>56100</v>
      </c>
      <c r="K103" s="337">
        <f aca="true" t="shared" si="63" ref="K103:K110">I103*J103/10^6</f>
        <v>0</v>
      </c>
      <c r="L103" s="341">
        <f>L90</f>
        <v>92</v>
      </c>
      <c r="M103" s="342">
        <f aca="true" t="shared" si="64" ref="M103:M108">I103*L103/10^3</f>
        <v>0</v>
      </c>
      <c r="N103" s="334">
        <f>N90</f>
        <v>3</v>
      </c>
      <c r="O103" s="342">
        <f aca="true" t="shared" si="65" ref="O103:O112">I103*N103/10^3</f>
        <v>0</v>
      </c>
      <c r="P103" s="345">
        <f aca="true" t="shared" si="66" ref="P103:P108">K103+(M103*21/1000)+(O103*310/1000)</f>
        <v>0</v>
      </c>
    </row>
    <row r="104" spans="2:16" ht="12.75">
      <c r="B104" s="1385"/>
      <c r="C104" s="1381"/>
      <c r="D104" s="1382" t="s">
        <v>24</v>
      </c>
      <c r="E104" s="607" t="s">
        <v>105</v>
      </c>
      <c r="F104" s="41" t="s">
        <v>136</v>
      </c>
      <c r="G104" s="330" t="str">
        <f>'infoProc 1A3b'!J20</f>
        <v>0</v>
      </c>
      <c r="H104" s="336">
        <f aca="true" t="shared" si="67" ref="H104:H114">H91</f>
        <v>0.0001345366393448411</v>
      </c>
      <c r="I104" s="337">
        <f t="shared" si="43"/>
        <v>0</v>
      </c>
      <c r="J104" s="334">
        <f aca="true" t="shared" si="68" ref="J104:J114">J91</f>
        <v>70395</v>
      </c>
      <c r="K104" s="337">
        <f t="shared" si="63"/>
        <v>0</v>
      </c>
      <c r="L104" s="341">
        <f aca="true" t="shared" si="69" ref="L104:L114">L91</f>
        <v>3.705</v>
      </c>
      <c r="M104" s="342">
        <f t="shared" si="64"/>
        <v>0</v>
      </c>
      <c r="N104" s="334">
        <f aca="true" t="shared" si="70" ref="N104:N114">N91</f>
        <v>3.705</v>
      </c>
      <c r="O104" s="342">
        <f t="shared" si="65"/>
        <v>0</v>
      </c>
      <c r="P104" s="345">
        <f t="shared" si="66"/>
        <v>0</v>
      </c>
    </row>
    <row r="105" spans="2:16" ht="12.75">
      <c r="B105" s="1385"/>
      <c r="C105" s="1381"/>
      <c r="D105" s="1383"/>
      <c r="E105" s="607" t="s">
        <v>545</v>
      </c>
      <c r="F105" s="41" t="s">
        <v>136</v>
      </c>
      <c r="G105" s="330" t="str">
        <f>'infoProc 1A3b'!J21</f>
        <v>0</v>
      </c>
      <c r="H105" s="336">
        <f t="shared" si="67"/>
        <v>0.00013896249</v>
      </c>
      <c r="I105" s="337">
        <f t="shared" si="43"/>
        <v>0</v>
      </c>
      <c r="J105" s="334">
        <f t="shared" si="68"/>
        <v>70395</v>
      </c>
      <c r="K105" s="337">
        <f t="shared" si="63"/>
        <v>0</v>
      </c>
      <c r="L105" s="341">
        <f t="shared" si="69"/>
        <v>3.705</v>
      </c>
      <c r="M105" s="342">
        <f t="shared" si="64"/>
        <v>0</v>
      </c>
      <c r="N105" s="334">
        <f t="shared" si="70"/>
        <v>3.705</v>
      </c>
      <c r="O105" s="342">
        <f t="shared" si="65"/>
        <v>0</v>
      </c>
      <c r="P105" s="345">
        <f t="shared" si="66"/>
        <v>0</v>
      </c>
    </row>
    <row r="106" spans="2:16" ht="12.75">
      <c r="B106" s="1385"/>
      <c r="C106" s="1381"/>
      <c r="D106" s="1383"/>
      <c r="E106" s="607" t="s">
        <v>87</v>
      </c>
      <c r="F106" s="41" t="s">
        <v>136</v>
      </c>
      <c r="G106" s="330" t="str">
        <f>'infoProc 1A3b'!J22</f>
        <v>0</v>
      </c>
      <c r="H106" s="336">
        <f t="shared" si="67"/>
        <v>0.0001239256060880836</v>
      </c>
      <c r="I106" s="337">
        <f t="shared" si="43"/>
        <v>0</v>
      </c>
      <c r="J106" s="334">
        <f t="shared" si="68"/>
        <v>69300</v>
      </c>
      <c r="K106" s="337">
        <f t="shared" si="63"/>
        <v>0</v>
      </c>
      <c r="L106" s="341">
        <f t="shared" si="69"/>
        <v>33</v>
      </c>
      <c r="M106" s="342">
        <f t="shared" si="64"/>
        <v>0</v>
      </c>
      <c r="N106" s="334">
        <f t="shared" si="70"/>
        <v>3.2</v>
      </c>
      <c r="O106" s="342">
        <f t="shared" si="65"/>
        <v>0</v>
      </c>
      <c r="P106" s="345">
        <f t="shared" si="66"/>
        <v>0</v>
      </c>
    </row>
    <row r="107" spans="2:16" ht="12.75">
      <c r="B107" s="1385"/>
      <c r="C107" s="1381"/>
      <c r="D107" s="1383"/>
      <c r="E107" s="607" t="s">
        <v>88</v>
      </c>
      <c r="F107" s="41" t="s">
        <v>136</v>
      </c>
      <c r="G107" s="330" t="str">
        <f>'infoProc 1A3b'!J23</f>
        <v>0</v>
      </c>
      <c r="H107" s="336">
        <f t="shared" si="67"/>
        <v>0.0001239256060880836</v>
      </c>
      <c r="I107" s="337">
        <f t="shared" si="43"/>
        <v>0</v>
      </c>
      <c r="J107" s="334">
        <f t="shared" si="68"/>
        <v>69300</v>
      </c>
      <c r="K107" s="337">
        <f t="shared" si="63"/>
        <v>0</v>
      </c>
      <c r="L107" s="341">
        <f t="shared" si="69"/>
        <v>33</v>
      </c>
      <c r="M107" s="342">
        <f t="shared" si="64"/>
        <v>0</v>
      </c>
      <c r="N107" s="334">
        <f t="shared" si="70"/>
        <v>3.2</v>
      </c>
      <c r="O107" s="342">
        <f t="shared" si="65"/>
        <v>0</v>
      </c>
      <c r="P107" s="345">
        <f t="shared" si="66"/>
        <v>0</v>
      </c>
    </row>
    <row r="108" spans="2:16" ht="12.75">
      <c r="B108" s="1385"/>
      <c r="C108" s="1381"/>
      <c r="D108" s="1383"/>
      <c r="E108" s="607" t="s">
        <v>89</v>
      </c>
      <c r="F108" s="41" t="s">
        <v>136</v>
      </c>
      <c r="G108" s="330" t="str">
        <f>'infoProc 1A3b'!J24</f>
        <v>0</v>
      </c>
      <c r="H108" s="336">
        <f t="shared" si="67"/>
        <v>0.0001239256060880836</v>
      </c>
      <c r="I108" s="337">
        <f t="shared" si="43"/>
        <v>0</v>
      </c>
      <c r="J108" s="334">
        <f t="shared" si="68"/>
        <v>69300</v>
      </c>
      <c r="K108" s="337">
        <f t="shared" si="63"/>
        <v>0</v>
      </c>
      <c r="L108" s="341">
        <f t="shared" si="69"/>
        <v>33</v>
      </c>
      <c r="M108" s="342">
        <f t="shared" si="64"/>
        <v>0</v>
      </c>
      <c r="N108" s="334">
        <f t="shared" si="70"/>
        <v>3.2</v>
      </c>
      <c r="O108" s="342">
        <f t="shared" si="65"/>
        <v>0</v>
      </c>
      <c r="P108" s="345">
        <f t="shared" si="66"/>
        <v>0</v>
      </c>
    </row>
    <row r="109" spans="2:16" ht="12" customHeight="1">
      <c r="B109" s="1385"/>
      <c r="C109" s="1381"/>
      <c r="D109" s="1383"/>
      <c r="E109" s="607" t="s">
        <v>546</v>
      </c>
      <c r="F109" s="41" t="s">
        <v>136</v>
      </c>
      <c r="G109" s="330" t="str">
        <f>'infoProc 1A3b'!J25</f>
        <v>0</v>
      </c>
      <c r="H109" s="336">
        <f t="shared" si="67"/>
        <v>0.00011963646925000001</v>
      </c>
      <c r="I109" s="337">
        <f t="shared" si="43"/>
        <v>0</v>
      </c>
      <c r="J109" s="334">
        <f t="shared" si="68"/>
        <v>63894.6</v>
      </c>
      <c r="K109" s="337">
        <f t="shared" si="63"/>
        <v>0</v>
      </c>
      <c r="L109" s="341">
        <f t="shared" si="69"/>
        <v>30.426000000000002</v>
      </c>
      <c r="M109" s="342">
        <f aca="true" t="shared" si="71" ref="M109:M127">I109*L109/10^3</f>
        <v>0</v>
      </c>
      <c r="N109" s="334">
        <f t="shared" si="70"/>
        <v>2.9504</v>
      </c>
      <c r="O109" s="342">
        <f t="shared" si="65"/>
        <v>0</v>
      </c>
      <c r="P109" s="345">
        <f aca="true" t="shared" si="72" ref="P109:P127">K109+(M109*21/1000)+(O109*310/1000)</f>
        <v>0</v>
      </c>
    </row>
    <row r="110" spans="2:16" ht="12.75">
      <c r="B110" s="1385"/>
      <c r="C110" s="1381"/>
      <c r="D110" s="1383"/>
      <c r="E110" s="608" t="s">
        <v>547</v>
      </c>
      <c r="F110" s="41" t="s">
        <v>136</v>
      </c>
      <c r="G110" s="330" t="str">
        <f>'infoProc 1A3b'!J26</f>
        <v>0</v>
      </c>
      <c r="H110" s="336">
        <f t="shared" si="67"/>
        <v>0.00012097787325</v>
      </c>
      <c r="I110" s="337">
        <f t="shared" si="43"/>
        <v>0</v>
      </c>
      <c r="J110" s="334">
        <f t="shared" si="68"/>
        <v>63894.6</v>
      </c>
      <c r="K110" s="337">
        <f t="shared" si="63"/>
        <v>0</v>
      </c>
      <c r="L110" s="341">
        <f t="shared" si="69"/>
        <v>30.426000000000002</v>
      </c>
      <c r="M110" s="342">
        <f t="shared" si="71"/>
        <v>0</v>
      </c>
      <c r="N110" s="334">
        <f t="shared" si="70"/>
        <v>2.9504</v>
      </c>
      <c r="O110" s="342">
        <f t="shared" si="65"/>
        <v>0</v>
      </c>
      <c r="P110" s="345">
        <f t="shared" si="72"/>
        <v>0</v>
      </c>
    </row>
    <row r="111" spans="2:16" ht="12.75">
      <c r="B111" s="1385"/>
      <c r="C111" s="1381"/>
      <c r="D111" s="1383"/>
      <c r="E111" s="608" t="s">
        <v>548</v>
      </c>
      <c r="F111" s="41" t="s">
        <v>136</v>
      </c>
      <c r="G111" s="330" t="str">
        <f>'infoProc 1A3b'!J27</f>
        <v>0</v>
      </c>
      <c r="H111" s="336">
        <f>H98</f>
        <v>0.00012039100900000001</v>
      </c>
      <c r="I111" s="337">
        <f t="shared" si="43"/>
        <v>0</v>
      </c>
      <c r="J111" s="334">
        <f t="shared" si="68"/>
        <v>63894.6</v>
      </c>
      <c r="K111" s="337">
        <f aca="true" t="shared" si="73" ref="K111:K127">I111*J111/10^6</f>
        <v>0</v>
      </c>
      <c r="L111" s="341">
        <f t="shared" si="69"/>
        <v>30.426000000000002</v>
      </c>
      <c r="M111" s="342">
        <f t="shared" si="71"/>
        <v>0</v>
      </c>
      <c r="N111" s="334">
        <f t="shared" si="70"/>
        <v>2.9504</v>
      </c>
      <c r="O111" s="342">
        <f t="shared" si="65"/>
        <v>0</v>
      </c>
      <c r="P111" s="345">
        <f t="shared" si="72"/>
        <v>0</v>
      </c>
    </row>
    <row r="112" spans="2:16" ht="12.75">
      <c r="B112" s="1385"/>
      <c r="C112" s="1381"/>
      <c r="D112" s="1383"/>
      <c r="E112" s="608" t="s">
        <v>549</v>
      </c>
      <c r="F112" s="41" t="s">
        <v>136</v>
      </c>
      <c r="G112" s="330" t="str">
        <f>'infoProc 1A3b'!J28</f>
        <v>0</v>
      </c>
      <c r="H112" s="336">
        <f t="shared" si="67"/>
        <v>0.00012885862175</v>
      </c>
      <c r="I112" s="337">
        <f t="shared" si="43"/>
        <v>0</v>
      </c>
      <c r="J112" s="334">
        <f t="shared" si="68"/>
        <v>63894.6</v>
      </c>
      <c r="K112" s="337">
        <f t="shared" si="73"/>
        <v>0</v>
      </c>
      <c r="L112" s="341">
        <f t="shared" si="69"/>
        <v>30.426000000000002</v>
      </c>
      <c r="M112" s="342">
        <f t="shared" si="71"/>
        <v>0</v>
      </c>
      <c r="N112" s="334">
        <f t="shared" si="70"/>
        <v>2.9504</v>
      </c>
      <c r="O112" s="342">
        <f t="shared" si="65"/>
        <v>0</v>
      </c>
      <c r="P112" s="345">
        <f t="shared" si="72"/>
        <v>0</v>
      </c>
    </row>
    <row r="113" spans="2:16" ht="12.75">
      <c r="B113" s="1385"/>
      <c r="C113" s="1381"/>
      <c r="D113" s="1383"/>
      <c r="E113" s="608" t="s">
        <v>550</v>
      </c>
      <c r="F113" s="41" t="s">
        <v>136</v>
      </c>
      <c r="G113" s="330" t="str">
        <f>'infoProc 1A3b'!J29</f>
        <v>0</v>
      </c>
      <c r="H113" s="336">
        <f t="shared" si="67"/>
        <v>0.00012885862175</v>
      </c>
      <c r="I113" s="337">
        <f t="shared" si="43"/>
        <v>0</v>
      </c>
      <c r="J113" s="334">
        <f t="shared" si="68"/>
        <v>63894.6</v>
      </c>
      <c r="K113" s="337">
        <f t="shared" si="73"/>
        <v>0</v>
      </c>
      <c r="L113" s="341">
        <f t="shared" si="69"/>
        <v>30.426000000000002</v>
      </c>
      <c r="M113" s="342">
        <f t="shared" si="71"/>
        <v>0</v>
      </c>
      <c r="N113" s="334">
        <f t="shared" si="70"/>
        <v>2.9504</v>
      </c>
      <c r="O113" s="342">
        <f aca="true" t="shared" si="74" ref="O113:O127">I113*N113/10^3</f>
        <v>0</v>
      </c>
      <c r="P113" s="345">
        <f t="shared" si="72"/>
        <v>0</v>
      </c>
    </row>
    <row r="114" spans="2:16" ht="12.75">
      <c r="B114" s="1385"/>
      <c r="C114" s="1381"/>
      <c r="D114" s="1384"/>
      <c r="E114" s="608" t="s">
        <v>57</v>
      </c>
      <c r="F114" s="41" t="s">
        <v>136</v>
      </c>
      <c r="G114" s="330" t="str">
        <f>'infoProc 1A3b'!J30</f>
        <v>0</v>
      </c>
      <c r="H114" s="336">
        <f t="shared" si="67"/>
        <v>9.70450334946488E-05</v>
      </c>
      <c r="I114" s="337">
        <f t="shared" si="43"/>
        <v>0</v>
      </c>
      <c r="J114" s="334">
        <f t="shared" si="68"/>
        <v>63100</v>
      </c>
      <c r="K114" s="337">
        <f t="shared" si="73"/>
        <v>0</v>
      </c>
      <c r="L114" s="341">
        <f t="shared" si="69"/>
        <v>62</v>
      </c>
      <c r="M114" s="342">
        <f t="shared" si="71"/>
        <v>0</v>
      </c>
      <c r="N114" s="334">
        <f t="shared" si="70"/>
        <v>0.2</v>
      </c>
      <c r="O114" s="342">
        <f t="shared" si="74"/>
        <v>0</v>
      </c>
      <c r="P114" s="345">
        <f t="shared" si="72"/>
        <v>0</v>
      </c>
    </row>
    <row r="115" spans="2:16" ht="12.75">
      <c r="B115" s="1385"/>
      <c r="C115" s="619" t="s">
        <v>42</v>
      </c>
      <c r="D115" s="620"/>
      <c r="E115" s="621"/>
      <c r="F115" s="348"/>
      <c r="G115" s="348"/>
      <c r="H115" s="348"/>
      <c r="I115" s="609">
        <f>SUM(I103:I114)</f>
        <v>0</v>
      </c>
      <c r="J115" s="348"/>
      <c r="K115" s="609">
        <f>SUM(K103:K114)</f>
        <v>0</v>
      </c>
      <c r="L115" s="348"/>
      <c r="M115" s="609">
        <f>SUM(M103:M114)</f>
        <v>0</v>
      </c>
      <c r="N115" s="348"/>
      <c r="O115" s="609">
        <f>SUM(O103:O114)</f>
        <v>0</v>
      </c>
      <c r="P115" s="610">
        <f>SUM(P103:P114)</f>
        <v>0</v>
      </c>
    </row>
    <row r="116" spans="2:16" ht="24">
      <c r="B116" s="1410" t="s">
        <v>552</v>
      </c>
      <c r="C116" s="1381" t="s">
        <v>19</v>
      </c>
      <c r="D116" s="196" t="s">
        <v>20</v>
      </c>
      <c r="E116" s="607" t="s">
        <v>17</v>
      </c>
      <c r="F116" s="96" t="s">
        <v>244</v>
      </c>
      <c r="G116" s="330" t="str">
        <f>'infoProc 1A3b'!K32</f>
        <v>0</v>
      </c>
      <c r="H116" s="336">
        <f>H103</f>
        <v>3.63E-05</v>
      </c>
      <c r="I116" s="337">
        <f t="shared" si="43"/>
        <v>0</v>
      </c>
      <c r="J116" s="334">
        <f>J103</f>
        <v>56100</v>
      </c>
      <c r="K116" s="337">
        <f t="shared" si="73"/>
        <v>0</v>
      </c>
      <c r="L116" s="341">
        <f>L103</f>
        <v>92</v>
      </c>
      <c r="M116" s="342">
        <f t="shared" si="71"/>
        <v>0</v>
      </c>
      <c r="N116" s="334">
        <f>N103</f>
        <v>3</v>
      </c>
      <c r="O116" s="342">
        <f t="shared" si="74"/>
        <v>0</v>
      </c>
      <c r="P116" s="345">
        <f t="shared" si="72"/>
        <v>0</v>
      </c>
    </row>
    <row r="117" spans="2:16" ht="12.75">
      <c r="B117" s="1410"/>
      <c r="C117" s="1381"/>
      <c r="D117" s="1382" t="s">
        <v>24</v>
      </c>
      <c r="E117" s="607" t="s">
        <v>105</v>
      </c>
      <c r="F117" s="41" t="s">
        <v>136</v>
      </c>
      <c r="G117" s="330" t="str">
        <f>'infoProc 1A3b'!K20</f>
        <v>0</v>
      </c>
      <c r="H117" s="336">
        <f aca="true" t="shared" si="75" ref="H117:H127">H104</f>
        <v>0.0001345366393448411</v>
      </c>
      <c r="I117" s="337">
        <f t="shared" si="43"/>
        <v>0</v>
      </c>
      <c r="J117" s="334">
        <f aca="true" t="shared" si="76" ref="J117:J127">J104</f>
        <v>70395</v>
      </c>
      <c r="K117" s="337">
        <f t="shared" si="73"/>
        <v>0</v>
      </c>
      <c r="L117" s="341">
        <f aca="true" t="shared" si="77" ref="L117:L127">L104</f>
        <v>3.705</v>
      </c>
      <c r="M117" s="342">
        <f t="shared" si="71"/>
        <v>0</v>
      </c>
      <c r="N117" s="334">
        <f aca="true" t="shared" si="78" ref="N117:N127">N104</f>
        <v>3.705</v>
      </c>
      <c r="O117" s="342">
        <f t="shared" si="74"/>
        <v>0</v>
      </c>
      <c r="P117" s="345">
        <f t="shared" si="72"/>
        <v>0</v>
      </c>
    </row>
    <row r="118" spans="2:16" ht="12.75">
      <c r="B118" s="1410"/>
      <c r="C118" s="1381"/>
      <c r="D118" s="1383"/>
      <c r="E118" s="607" t="s">
        <v>545</v>
      </c>
      <c r="F118" s="41" t="s">
        <v>136</v>
      </c>
      <c r="G118" s="330" t="str">
        <f>'infoProc 1A3b'!K21</f>
        <v>0</v>
      </c>
      <c r="H118" s="336">
        <f t="shared" si="75"/>
        <v>0.00013896249</v>
      </c>
      <c r="I118" s="337">
        <f t="shared" si="43"/>
        <v>0</v>
      </c>
      <c r="J118" s="334">
        <f t="shared" si="76"/>
        <v>70395</v>
      </c>
      <c r="K118" s="337">
        <f t="shared" si="73"/>
        <v>0</v>
      </c>
      <c r="L118" s="341">
        <f t="shared" si="77"/>
        <v>3.705</v>
      </c>
      <c r="M118" s="342">
        <f t="shared" si="71"/>
        <v>0</v>
      </c>
      <c r="N118" s="334">
        <f t="shared" si="78"/>
        <v>3.705</v>
      </c>
      <c r="O118" s="342">
        <f t="shared" si="74"/>
        <v>0</v>
      </c>
      <c r="P118" s="345">
        <f t="shared" si="72"/>
        <v>0</v>
      </c>
    </row>
    <row r="119" spans="2:16" ht="12.75">
      <c r="B119" s="1410"/>
      <c r="C119" s="1381"/>
      <c r="D119" s="1383"/>
      <c r="E119" s="607" t="s">
        <v>87</v>
      </c>
      <c r="F119" s="41" t="s">
        <v>136</v>
      </c>
      <c r="G119" s="330" t="str">
        <f>'infoProc 1A3b'!K22</f>
        <v>0</v>
      </c>
      <c r="H119" s="336">
        <f t="shared" si="75"/>
        <v>0.0001239256060880836</v>
      </c>
      <c r="I119" s="337">
        <f t="shared" si="43"/>
        <v>0</v>
      </c>
      <c r="J119" s="334">
        <f t="shared" si="76"/>
        <v>69300</v>
      </c>
      <c r="K119" s="337">
        <f t="shared" si="73"/>
        <v>0</v>
      </c>
      <c r="L119" s="341">
        <f t="shared" si="77"/>
        <v>33</v>
      </c>
      <c r="M119" s="342">
        <f t="shared" si="71"/>
        <v>0</v>
      </c>
      <c r="N119" s="334">
        <f t="shared" si="78"/>
        <v>3.2</v>
      </c>
      <c r="O119" s="342">
        <f t="shared" si="74"/>
        <v>0</v>
      </c>
      <c r="P119" s="345">
        <f t="shared" si="72"/>
        <v>0</v>
      </c>
    </row>
    <row r="120" spans="2:16" ht="12.75">
      <c r="B120" s="1410"/>
      <c r="C120" s="1381"/>
      <c r="D120" s="1383"/>
      <c r="E120" s="607" t="s">
        <v>88</v>
      </c>
      <c r="F120" s="41" t="s">
        <v>136</v>
      </c>
      <c r="G120" s="330" t="str">
        <f>'infoProc 1A3b'!K23</f>
        <v>0</v>
      </c>
      <c r="H120" s="336">
        <f t="shared" si="75"/>
        <v>0.0001239256060880836</v>
      </c>
      <c r="I120" s="337">
        <f t="shared" si="43"/>
        <v>0</v>
      </c>
      <c r="J120" s="334">
        <f t="shared" si="76"/>
        <v>69300</v>
      </c>
      <c r="K120" s="337">
        <f t="shared" si="73"/>
        <v>0</v>
      </c>
      <c r="L120" s="341">
        <f t="shared" si="77"/>
        <v>33</v>
      </c>
      <c r="M120" s="342">
        <f t="shared" si="71"/>
        <v>0</v>
      </c>
      <c r="N120" s="334">
        <f t="shared" si="78"/>
        <v>3.2</v>
      </c>
      <c r="O120" s="342">
        <f t="shared" si="74"/>
        <v>0</v>
      </c>
      <c r="P120" s="345">
        <f t="shared" si="72"/>
        <v>0</v>
      </c>
    </row>
    <row r="121" spans="2:16" ht="12.75">
      <c r="B121" s="1410"/>
      <c r="C121" s="1381"/>
      <c r="D121" s="1383"/>
      <c r="E121" s="607" t="s">
        <v>89</v>
      </c>
      <c r="F121" s="41" t="s">
        <v>136</v>
      </c>
      <c r="G121" s="330" t="str">
        <f>'infoProc 1A3b'!K24</f>
        <v>0</v>
      </c>
      <c r="H121" s="336">
        <f t="shared" si="75"/>
        <v>0.0001239256060880836</v>
      </c>
      <c r="I121" s="337">
        <f t="shared" si="43"/>
        <v>0</v>
      </c>
      <c r="J121" s="334">
        <f t="shared" si="76"/>
        <v>69300</v>
      </c>
      <c r="K121" s="337">
        <f t="shared" si="73"/>
        <v>0</v>
      </c>
      <c r="L121" s="341">
        <f t="shared" si="77"/>
        <v>33</v>
      </c>
      <c r="M121" s="342">
        <f t="shared" si="71"/>
        <v>0</v>
      </c>
      <c r="N121" s="334">
        <f t="shared" si="78"/>
        <v>3.2</v>
      </c>
      <c r="O121" s="342">
        <f t="shared" si="74"/>
        <v>0</v>
      </c>
      <c r="P121" s="345">
        <f t="shared" si="72"/>
        <v>0</v>
      </c>
    </row>
    <row r="122" spans="2:16" ht="12.75">
      <c r="B122" s="1410"/>
      <c r="C122" s="1381"/>
      <c r="D122" s="1383"/>
      <c r="E122" s="607" t="s">
        <v>546</v>
      </c>
      <c r="F122" s="41" t="s">
        <v>136</v>
      </c>
      <c r="G122" s="330" t="str">
        <f>'infoProc 1A3b'!K25</f>
        <v>0</v>
      </c>
      <c r="H122" s="336">
        <f t="shared" si="75"/>
        <v>0.00011963646925000001</v>
      </c>
      <c r="I122" s="337">
        <f t="shared" si="43"/>
        <v>0</v>
      </c>
      <c r="J122" s="334">
        <f t="shared" si="76"/>
        <v>63894.6</v>
      </c>
      <c r="K122" s="337">
        <f t="shared" si="73"/>
        <v>0</v>
      </c>
      <c r="L122" s="341">
        <f t="shared" si="77"/>
        <v>30.426000000000002</v>
      </c>
      <c r="M122" s="342">
        <f t="shared" si="71"/>
        <v>0</v>
      </c>
      <c r="N122" s="334">
        <f t="shared" si="78"/>
        <v>2.9504</v>
      </c>
      <c r="O122" s="342">
        <f t="shared" si="74"/>
        <v>0</v>
      </c>
      <c r="P122" s="345">
        <f t="shared" si="72"/>
        <v>0</v>
      </c>
    </row>
    <row r="123" spans="2:16" ht="12.75">
      <c r="B123" s="1410"/>
      <c r="C123" s="1381"/>
      <c r="D123" s="1383"/>
      <c r="E123" s="608" t="s">
        <v>547</v>
      </c>
      <c r="F123" s="41" t="s">
        <v>136</v>
      </c>
      <c r="G123" s="330" t="str">
        <f>'infoProc 1A3b'!K26</f>
        <v>0</v>
      </c>
      <c r="H123" s="336">
        <f t="shared" si="75"/>
        <v>0.00012097787325</v>
      </c>
      <c r="I123" s="337">
        <f t="shared" si="43"/>
        <v>0</v>
      </c>
      <c r="J123" s="334">
        <f t="shared" si="76"/>
        <v>63894.6</v>
      </c>
      <c r="K123" s="337">
        <f t="shared" si="73"/>
        <v>0</v>
      </c>
      <c r="L123" s="341">
        <f t="shared" si="77"/>
        <v>30.426000000000002</v>
      </c>
      <c r="M123" s="342">
        <f t="shared" si="71"/>
        <v>0</v>
      </c>
      <c r="N123" s="334">
        <f t="shared" si="78"/>
        <v>2.9504</v>
      </c>
      <c r="O123" s="342">
        <f t="shared" si="74"/>
        <v>0</v>
      </c>
      <c r="P123" s="345">
        <f t="shared" si="72"/>
        <v>0</v>
      </c>
    </row>
    <row r="124" spans="2:16" ht="12" customHeight="1">
      <c r="B124" s="1410"/>
      <c r="C124" s="1381"/>
      <c r="D124" s="1383"/>
      <c r="E124" s="608" t="s">
        <v>548</v>
      </c>
      <c r="F124" s="41" t="s">
        <v>136</v>
      </c>
      <c r="G124" s="330" t="str">
        <f>'infoProc 1A3b'!K27</f>
        <v>0</v>
      </c>
      <c r="H124" s="336">
        <f>H111</f>
        <v>0.00012039100900000001</v>
      </c>
      <c r="I124" s="337">
        <f t="shared" si="43"/>
        <v>0</v>
      </c>
      <c r="J124" s="334">
        <f t="shared" si="76"/>
        <v>63894.6</v>
      </c>
      <c r="K124" s="337">
        <f t="shared" si="73"/>
        <v>0</v>
      </c>
      <c r="L124" s="341">
        <f t="shared" si="77"/>
        <v>30.426000000000002</v>
      </c>
      <c r="M124" s="342">
        <f t="shared" si="71"/>
        <v>0</v>
      </c>
      <c r="N124" s="334">
        <f t="shared" si="78"/>
        <v>2.9504</v>
      </c>
      <c r="O124" s="342">
        <f t="shared" si="74"/>
        <v>0</v>
      </c>
      <c r="P124" s="345">
        <f t="shared" si="72"/>
        <v>0</v>
      </c>
    </row>
    <row r="125" spans="2:16" ht="12.75">
      <c r="B125" s="1410"/>
      <c r="C125" s="1381"/>
      <c r="D125" s="1383"/>
      <c r="E125" s="608" t="s">
        <v>549</v>
      </c>
      <c r="F125" s="41" t="s">
        <v>136</v>
      </c>
      <c r="G125" s="330" t="str">
        <f>'infoProc 1A3b'!K28</f>
        <v>0</v>
      </c>
      <c r="H125" s="336">
        <f t="shared" si="75"/>
        <v>0.00012885862175</v>
      </c>
      <c r="I125" s="337">
        <f t="shared" si="43"/>
        <v>0</v>
      </c>
      <c r="J125" s="334">
        <f t="shared" si="76"/>
        <v>63894.6</v>
      </c>
      <c r="K125" s="337">
        <f t="shared" si="73"/>
        <v>0</v>
      </c>
      <c r="L125" s="341">
        <f t="shared" si="77"/>
        <v>30.426000000000002</v>
      </c>
      <c r="M125" s="342">
        <f t="shared" si="71"/>
        <v>0</v>
      </c>
      <c r="N125" s="334">
        <f t="shared" si="78"/>
        <v>2.9504</v>
      </c>
      <c r="O125" s="342">
        <f t="shared" si="74"/>
        <v>0</v>
      </c>
      <c r="P125" s="345">
        <f t="shared" si="72"/>
        <v>0</v>
      </c>
    </row>
    <row r="126" spans="2:16" ht="12.75">
      <c r="B126" s="1410"/>
      <c r="C126" s="1381"/>
      <c r="D126" s="1383"/>
      <c r="E126" s="608" t="s">
        <v>550</v>
      </c>
      <c r="F126" s="41" t="s">
        <v>136</v>
      </c>
      <c r="G126" s="330" t="str">
        <f>'infoProc 1A3b'!K29</f>
        <v>0</v>
      </c>
      <c r="H126" s="336">
        <f t="shared" si="75"/>
        <v>0.00012885862175</v>
      </c>
      <c r="I126" s="337">
        <f t="shared" si="43"/>
        <v>0</v>
      </c>
      <c r="J126" s="334">
        <f t="shared" si="76"/>
        <v>63894.6</v>
      </c>
      <c r="K126" s="337">
        <f t="shared" si="73"/>
        <v>0</v>
      </c>
      <c r="L126" s="341">
        <f t="shared" si="77"/>
        <v>30.426000000000002</v>
      </c>
      <c r="M126" s="342">
        <f t="shared" si="71"/>
        <v>0</v>
      </c>
      <c r="N126" s="334">
        <f t="shared" si="78"/>
        <v>2.9504</v>
      </c>
      <c r="O126" s="342">
        <f t="shared" si="74"/>
        <v>0</v>
      </c>
      <c r="P126" s="345">
        <f t="shared" si="72"/>
        <v>0</v>
      </c>
    </row>
    <row r="127" spans="2:16" ht="12.75">
      <c r="B127" s="1410"/>
      <c r="C127" s="1381"/>
      <c r="D127" s="1384"/>
      <c r="E127" s="608" t="s">
        <v>57</v>
      </c>
      <c r="F127" s="41" t="s">
        <v>136</v>
      </c>
      <c r="G127" s="330" t="str">
        <f>'infoProc 1A3b'!K30</f>
        <v>0</v>
      </c>
      <c r="H127" s="336">
        <f t="shared" si="75"/>
        <v>9.70450334946488E-05</v>
      </c>
      <c r="I127" s="337">
        <f t="shared" si="43"/>
        <v>0</v>
      </c>
      <c r="J127" s="334">
        <f t="shared" si="76"/>
        <v>63100</v>
      </c>
      <c r="K127" s="337">
        <f t="shared" si="73"/>
        <v>0</v>
      </c>
      <c r="L127" s="341">
        <f t="shared" si="77"/>
        <v>62</v>
      </c>
      <c r="M127" s="342">
        <f t="shared" si="71"/>
        <v>0</v>
      </c>
      <c r="N127" s="334">
        <f t="shared" si="78"/>
        <v>0.2</v>
      </c>
      <c r="O127" s="342">
        <f t="shared" si="74"/>
        <v>0</v>
      </c>
      <c r="P127" s="345">
        <f t="shared" si="72"/>
        <v>0</v>
      </c>
    </row>
    <row r="128" spans="2:16" ht="12.75">
      <c r="B128" s="1410"/>
      <c r="C128" s="619" t="s">
        <v>42</v>
      </c>
      <c r="D128" s="620"/>
      <c r="E128" s="621"/>
      <c r="F128" s="348"/>
      <c r="G128" s="348"/>
      <c r="H128" s="348"/>
      <c r="I128" s="609">
        <f>SUM(I116:I127)</f>
        <v>0</v>
      </c>
      <c r="J128" s="348"/>
      <c r="K128" s="609">
        <f>SUM(K116:K127)</f>
        <v>0</v>
      </c>
      <c r="L128" s="348"/>
      <c r="M128" s="609">
        <f>SUM(M116:M127)</f>
        <v>0</v>
      </c>
      <c r="N128" s="348"/>
      <c r="O128" s="609">
        <f>SUM(O116:O127)</f>
        <v>0</v>
      </c>
      <c r="P128" s="610">
        <f>SUM(P116:P127)</f>
        <v>0</v>
      </c>
    </row>
    <row r="129" spans="2:16" ht="12.75">
      <c r="B129" s="1407" t="s">
        <v>50</v>
      </c>
      <c r="C129" s="1408"/>
      <c r="D129" s="1408"/>
      <c r="E129" s="1408"/>
      <c r="F129" s="1409"/>
      <c r="G129" s="348"/>
      <c r="H129" s="348"/>
      <c r="I129" s="340">
        <f>SUM(I24,I37,I50,I63,I76,I89,I102,I115,I128)</f>
        <v>0</v>
      </c>
      <c r="J129" s="348"/>
      <c r="K129" s="340">
        <f>SUM(K24,K37,K50,K63,K76,K89,K102,K115,K128)</f>
        <v>0</v>
      </c>
      <c r="L129" s="348"/>
      <c r="M129" s="340">
        <f>SUM(M24,M37,M50,M63,M76,M89,M102,M115,M128)</f>
        <v>0</v>
      </c>
      <c r="N129" s="348"/>
      <c r="O129" s="340">
        <f>SUM(O24,O37,O50,O63,O76,O89,O102,O115,O128)</f>
        <v>0</v>
      </c>
      <c r="P129" s="347">
        <f>SUM(P24,P37,P50,P63,P76,P89,P102,P115,P128)</f>
        <v>0</v>
      </c>
    </row>
    <row r="130" spans="2:15" ht="12.75">
      <c r="B130" s="529"/>
      <c r="C130" s="283"/>
      <c r="D130" s="283"/>
      <c r="E130" s="283"/>
      <c r="F130" s="283"/>
      <c r="G130" s="283"/>
      <c r="H130" s="283"/>
      <c r="I130" s="284"/>
      <c r="J130" s="284"/>
      <c r="K130" s="284"/>
      <c r="L130" s="284"/>
      <c r="M130" s="284"/>
      <c r="N130" s="284"/>
      <c r="O130" s="284"/>
    </row>
    <row r="131" ht="12.75">
      <c r="B131" s="529"/>
    </row>
    <row r="133" spans="2:18" s="269" customFormat="1" ht="15">
      <c r="B133" s="275" t="s">
        <v>737</v>
      </c>
      <c r="C133" s="266"/>
      <c r="D133" s="266"/>
      <c r="E133" s="267"/>
      <c r="F133" s="267"/>
      <c r="G133" s="267"/>
      <c r="H133" s="267"/>
      <c r="I133" s="267"/>
      <c r="J133" s="267"/>
      <c r="K133" s="267"/>
      <c r="L133" s="267"/>
      <c r="M133" s="267"/>
      <c r="N133" s="267"/>
      <c r="O133" s="267"/>
      <c r="P133" s="267"/>
      <c r="Q133" s="268"/>
      <c r="R133" s="268"/>
    </row>
    <row r="134" ht="12.75" thickBot="1"/>
    <row r="135" spans="2:10" ht="12.75">
      <c r="B135" s="530"/>
      <c r="C135" s="531" t="s">
        <v>681</v>
      </c>
      <c r="D135" s="532"/>
      <c r="E135" s="532"/>
      <c r="F135" s="532"/>
      <c r="G135" s="532"/>
      <c r="H135" s="532"/>
      <c r="I135" s="532"/>
      <c r="J135" s="533"/>
    </row>
    <row r="136" spans="2:10" ht="12">
      <c r="B136" s="534"/>
      <c r="C136" s="535"/>
      <c r="D136" s="535"/>
      <c r="E136" s="535"/>
      <c r="F136" s="535"/>
      <c r="G136" s="535"/>
      <c r="H136" s="535"/>
      <c r="I136" s="535"/>
      <c r="J136" s="536"/>
    </row>
    <row r="137" spans="2:10" ht="12">
      <c r="B137" s="534"/>
      <c r="C137" s="535"/>
      <c r="D137" s="535"/>
      <c r="E137" s="535"/>
      <c r="F137" s="535"/>
      <c r="G137" s="535"/>
      <c r="H137" s="535"/>
      <c r="I137" s="535"/>
      <c r="J137" s="536"/>
    </row>
    <row r="138" spans="2:10" ht="12">
      <c r="B138" s="534"/>
      <c r="C138" s="535"/>
      <c r="D138" s="535"/>
      <c r="E138" s="535"/>
      <c r="F138" s="535"/>
      <c r="G138" s="535"/>
      <c r="H138" s="535"/>
      <c r="I138" s="535"/>
      <c r="J138" s="536"/>
    </row>
    <row r="139" spans="2:10" ht="12.75">
      <c r="B139" s="534"/>
      <c r="C139" s="537" t="s">
        <v>694</v>
      </c>
      <c r="D139" s="538" t="s">
        <v>685</v>
      </c>
      <c r="E139" s="537"/>
      <c r="F139" s="535"/>
      <c r="G139" s="535"/>
      <c r="H139" s="535"/>
      <c r="I139" s="535"/>
      <c r="J139" s="536"/>
    </row>
    <row r="140" spans="2:10" ht="12.75">
      <c r="B140" s="534"/>
      <c r="C140" s="537" t="s">
        <v>84</v>
      </c>
      <c r="D140" s="538" t="s">
        <v>691</v>
      </c>
      <c r="E140" s="537"/>
      <c r="F140" s="535"/>
      <c r="G140" s="535"/>
      <c r="H140" s="535"/>
      <c r="I140" s="535"/>
      <c r="J140" s="536"/>
    </row>
    <row r="141" spans="2:10" ht="15">
      <c r="B141" s="534"/>
      <c r="C141" s="537" t="s">
        <v>688</v>
      </c>
      <c r="D141" s="538" t="s">
        <v>686</v>
      </c>
      <c r="E141" s="537"/>
      <c r="F141" s="535"/>
      <c r="G141" s="535"/>
      <c r="H141" s="535"/>
      <c r="I141" s="535"/>
      <c r="J141" s="536"/>
    </row>
    <row r="142" spans="2:10" ht="12.75">
      <c r="B142" s="534"/>
      <c r="C142" s="537" t="s">
        <v>684</v>
      </c>
      <c r="D142" s="538" t="s">
        <v>687</v>
      </c>
      <c r="E142" s="537"/>
      <c r="F142" s="535"/>
      <c r="G142" s="535"/>
      <c r="H142" s="535"/>
      <c r="I142" s="535"/>
      <c r="J142" s="536"/>
    </row>
    <row r="143" spans="2:10" ht="12.75" thickBot="1">
      <c r="B143" s="539"/>
      <c r="C143" s="540"/>
      <c r="D143" s="540"/>
      <c r="E143" s="540"/>
      <c r="F143" s="540"/>
      <c r="G143" s="540"/>
      <c r="H143" s="540"/>
      <c r="I143" s="540"/>
      <c r="J143" s="541"/>
    </row>
    <row r="144" ht="12.75">
      <c r="B144" s="414" t="s">
        <v>689</v>
      </c>
    </row>
    <row r="152" ht="12.75">
      <c r="Q152" s="285"/>
    </row>
  </sheetData>
  <mergeCells count="44">
    <mergeCell ref="B129:F129"/>
    <mergeCell ref="C103:C114"/>
    <mergeCell ref="D104:D114"/>
    <mergeCell ref="C116:C127"/>
    <mergeCell ref="D117:D127"/>
    <mergeCell ref="B116:B128"/>
    <mergeCell ref="B103:B115"/>
    <mergeCell ref="N9:O9"/>
    <mergeCell ref="P9:P10"/>
    <mergeCell ref="C10:E10"/>
    <mergeCell ref="C11:E11"/>
    <mergeCell ref="G9:I9"/>
    <mergeCell ref="J9:K9"/>
    <mergeCell ref="B4:D4"/>
    <mergeCell ref="B5:D5"/>
    <mergeCell ref="B6:D6"/>
    <mergeCell ref="C9:E9"/>
    <mergeCell ref="L9:M9"/>
    <mergeCell ref="B7:D7"/>
    <mergeCell ref="E7:J7"/>
    <mergeCell ref="E4:J4"/>
    <mergeCell ref="E5:J5"/>
    <mergeCell ref="E6:J6"/>
    <mergeCell ref="B12:B24"/>
    <mergeCell ref="D13:D23"/>
    <mergeCell ref="C12:C23"/>
    <mergeCell ref="B25:B37"/>
    <mergeCell ref="B38:B50"/>
    <mergeCell ref="D26:D36"/>
    <mergeCell ref="C25:C36"/>
    <mergeCell ref="D39:D49"/>
    <mergeCell ref="C38:C49"/>
    <mergeCell ref="D52:D62"/>
    <mergeCell ref="C51:C62"/>
    <mergeCell ref="C77:C88"/>
    <mergeCell ref="D78:D88"/>
    <mergeCell ref="B51:B63"/>
    <mergeCell ref="C90:C101"/>
    <mergeCell ref="D91:D101"/>
    <mergeCell ref="B64:B76"/>
    <mergeCell ref="B77:B89"/>
    <mergeCell ref="B90:B102"/>
    <mergeCell ref="C64:C75"/>
    <mergeCell ref="D65:D75"/>
  </mergeCells>
  <printOptions/>
  <pageMargins left="0.7" right="0.7" top="0.75" bottom="0.75" header="0.3" footer="0.3"/>
  <pageSetup horizontalDpi="1200" verticalDpi="1200" orientation="portrait" paperSize="9"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B2:R36"/>
  <sheetViews>
    <sheetView zoomScale="90" zoomScaleNormal="90" workbookViewId="0" topLeftCell="A1">
      <selection activeCell="H10" sqref="H10"/>
    </sheetView>
  </sheetViews>
  <sheetFormatPr defaultColWidth="11.57421875" defaultRowHeight="12.75"/>
  <cols>
    <col min="1" max="1" width="3.28125" style="293" customWidth="1"/>
    <col min="2" max="2" width="12.140625" style="293" customWidth="1"/>
    <col min="3" max="3" width="11.57421875" style="293" customWidth="1"/>
    <col min="4" max="4" width="13.8515625" style="293" customWidth="1"/>
    <col min="5" max="5" width="24.8515625" style="293" bestFit="1" customWidth="1"/>
    <col min="6" max="15" width="14.57421875" style="293" customWidth="1"/>
    <col min="16" max="16" width="22.7109375" style="293" bestFit="1" customWidth="1"/>
    <col min="17" max="17" width="24.28125" style="293" bestFit="1" customWidth="1"/>
    <col min="18" max="19" width="11.57421875" style="293" customWidth="1"/>
    <col min="20" max="16384" width="11.57421875" style="293" customWidth="1"/>
  </cols>
  <sheetData>
    <row r="2" spans="2:18" s="269" customFormat="1" ht="15">
      <c r="B2" s="275" t="s">
        <v>617</v>
      </c>
      <c r="C2" s="266"/>
      <c r="D2" s="266"/>
      <c r="E2" s="267"/>
      <c r="F2" s="267"/>
      <c r="G2" s="267"/>
      <c r="H2" s="267"/>
      <c r="I2" s="267"/>
      <c r="J2" s="267"/>
      <c r="K2" s="267"/>
      <c r="L2" s="267"/>
      <c r="M2" s="267"/>
      <c r="N2" s="267"/>
      <c r="O2" s="267"/>
      <c r="P2" s="267"/>
      <c r="Q2" s="268"/>
      <c r="R2" s="268"/>
    </row>
    <row r="4" spans="2:17" ht="12.75">
      <c r="B4" s="1368" t="s">
        <v>838</v>
      </c>
      <c r="C4" s="1369"/>
      <c r="D4" s="1370"/>
      <c r="E4" s="1373" t="s">
        <v>729</v>
      </c>
      <c r="F4" s="1374"/>
      <c r="G4" s="1374"/>
      <c r="H4" s="1374"/>
      <c r="I4" s="1374"/>
      <c r="J4" s="1375"/>
      <c r="K4" s="292"/>
      <c r="L4" s="292"/>
      <c r="M4" s="292"/>
      <c r="N4" s="292"/>
      <c r="O4" s="292"/>
      <c r="P4" s="292"/>
      <c r="Q4" s="232" t="s">
        <v>361</v>
      </c>
    </row>
    <row r="5" spans="2:16" ht="12.75">
      <c r="B5" s="1415" t="s">
        <v>1</v>
      </c>
      <c r="C5" s="1416"/>
      <c r="D5" s="1417"/>
      <c r="E5" s="1373" t="s">
        <v>730</v>
      </c>
      <c r="F5" s="1374"/>
      <c r="G5" s="1374"/>
      <c r="H5" s="1374"/>
      <c r="I5" s="1374"/>
      <c r="J5" s="1375"/>
      <c r="K5" s="292"/>
      <c r="L5" s="292"/>
      <c r="M5" s="292"/>
      <c r="N5" s="292"/>
      <c r="O5" s="292"/>
      <c r="P5" s="292"/>
    </row>
    <row r="6" spans="2:16" ht="12.75">
      <c r="B6" s="1415" t="s">
        <v>2</v>
      </c>
      <c r="C6" s="1416"/>
      <c r="D6" s="1417"/>
      <c r="E6" s="1376" t="s">
        <v>969</v>
      </c>
      <c r="F6" s="1374"/>
      <c r="G6" s="1374"/>
      <c r="H6" s="1374"/>
      <c r="I6" s="1374"/>
      <c r="J6" s="1375"/>
      <c r="K6" s="292"/>
      <c r="L6" s="292"/>
      <c r="M6" s="292"/>
      <c r="N6" s="292"/>
      <c r="O6" s="292"/>
      <c r="P6" s="292"/>
    </row>
    <row r="7" spans="2:16" ht="13.5">
      <c r="B7" s="1372" t="s">
        <v>731</v>
      </c>
      <c r="C7" s="1372"/>
      <c r="D7" s="1372"/>
      <c r="E7" s="1377" t="s">
        <v>738</v>
      </c>
      <c r="F7" s="1377"/>
      <c r="G7" s="1377"/>
      <c r="H7" s="1377"/>
      <c r="I7" s="1377"/>
      <c r="J7" s="1377"/>
      <c r="K7" s="292"/>
      <c r="L7" s="292"/>
      <c r="M7" s="292"/>
      <c r="N7" s="292"/>
      <c r="O7" s="292"/>
      <c r="P7" s="292"/>
    </row>
    <row r="9" spans="2:16" ht="13.15" customHeight="1">
      <c r="B9" s="296"/>
      <c r="C9" s="1418"/>
      <c r="D9" s="1419"/>
      <c r="E9" s="1419"/>
      <c r="F9" s="297"/>
      <c r="G9" s="1420" t="s">
        <v>733</v>
      </c>
      <c r="H9" s="1420"/>
      <c r="I9" s="1421"/>
      <c r="J9" s="1411" t="s">
        <v>594</v>
      </c>
      <c r="K9" s="1411"/>
      <c r="L9" s="1411" t="s">
        <v>595</v>
      </c>
      <c r="M9" s="1411"/>
      <c r="N9" s="1411" t="s">
        <v>596</v>
      </c>
      <c r="O9" s="1411"/>
      <c r="P9" s="1412" t="s">
        <v>597</v>
      </c>
    </row>
    <row r="10" spans="2:16" ht="60">
      <c r="B10" s="298" t="s">
        <v>45</v>
      </c>
      <c r="C10" s="1413" t="s">
        <v>18</v>
      </c>
      <c r="D10" s="1413"/>
      <c r="E10" s="1413"/>
      <c r="F10" s="299" t="s">
        <v>7</v>
      </c>
      <c r="G10" s="298" t="s">
        <v>8</v>
      </c>
      <c r="H10" s="264" t="s">
        <v>970</v>
      </c>
      <c r="I10" s="298" t="s">
        <v>10</v>
      </c>
      <c r="J10" s="300" t="s">
        <v>598</v>
      </c>
      <c r="K10" s="300" t="s">
        <v>599</v>
      </c>
      <c r="L10" s="300" t="s">
        <v>600</v>
      </c>
      <c r="M10" s="300" t="s">
        <v>601</v>
      </c>
      <c r="N10" s="300" t="s">
        <v>602</v>
      </c>
      <c r="O10" s="300" t="s">
        <v>603</v>
      </c>
      <c r="P10" s="1412"/>
    </row>
    <row r="11" spans="2:16" ht="13.5">
      <c r="B11" s="296"/>
      <c r="C11" s="1414"/>
      <c r="D11" s="1414"/>
      <c r="E11" s="1414"/>
      <c r="F11" s="296"/>
      <c r="G11" s="296"/>
      <c r="H11" s="296"/>
      <c r="I11" s="301" t="s">
        <v>11</v>
      </c>
      <c r="J11" s="296"/>
      <c r="K11" s="302" t="s">
        <v>604</v>
      </c>
      <c r="L11" s="296"/>
      <c r="M11" s="302" t="s">
        <v>605</v>
      </c>
      <c r="N11" s="296"/>
      <c r="O11" s="302" t="s">
        <v>606</v>
      </c>
      <c r="P11" s="302" t="s">
        <v>607</v>
      </c>
    </row>
    <row r="12" spans="2:16" ht="12" customHeight="1">
      <c r="B12" s="1422" t="s">
        <v>509</v>
      </c>
      <c r="C12" s="1422" t="s">
        <v>19</v>
      </c>
      <c r="D12" s="1422" t="s">
        <v>24</v>
      </c>
      <c r="E12" s="294" t="s">
        <v>510</v>
      </c>
      <c r="F12" s="195" t="s">
        <v>136</v>
      </c>
      <c r="G12" s="349">
        <f>'InfoProc 1A3c'!C21</f>
        <v>0</v>
      </c>
      <c r="H12" s="350">
        <f>'Prop. y Fact. conversion'!I84</f>
        <v>0.00013896249</v>
      </c>
      <c r="I12" s="351">
        <f>G12*H12</f>
        <v>0</v>
      </c>
      <c r="J12" s="353">
        <f>'FE GL 2006 -1A3c'!C19</f>
        <v>70395</v>
      </c>
      <c r="K12" s="351">
        <f>I12*J12/10^6</f>
        <v>0</v>
      </c>
      <c r="L12" s="354">
        <f>'FE GL 2006 -1A3c'!C20</f>
        <v>3.9425000000000003</v>
      </c>
      <c r="M12" s="355">
        <f>I12*L12/10^3</f>
        <v>0</v>
      </c>
      <c r="N12" s="353">
        <f>'FE GL 2006 -1A3c'!C21</f>
        <v>27.17</v>
      </c>
      <c r="O12" s="355">
        <f>I12*N12/10^3</f>
        <v>0</v>
      </c>
      <c r="P12" s="356">
        <f>K12+(M12*21/1000)+(O12*310/1000)</f>
        <v>0</v>
      </c>
    </row>
    <row r="13" spans="2:16" ht="12" customHeight="1">
      <c r="B13" s="1423"/>
      <c r="C13" s="1424"/>
      <c r="D13" s="1424"/>
      <c r="E13" s="294" t="s">
        <v>511</v>
      </c>
      <c r="F13" s="195" t="s">
        <v>136</v>
      </c>
      <c r="G13" s="349">
        <f>'InfoProc 1A3c'!D21</f>
        <v>0</v>
      </c>
      <c r="H13" s="350">
        <f>'Prop. y Fact. conversion'!I83</f>
        <v>0.0001345366393448411</v>
      </c>
      <c r="I13" s="351">
        <f>G13*H13</f>
        <v>0</v>
      </c>
      <c r="J13" s="353">
        <f>'FE GL 2006 -1A3c'!C19</f>
        <v>70395</v>
      </c>
      <c r="K13" s="351">
        <f>I13*J13/10^6</f>
        <v>0</v>
      </c>
      <c r="L13" s="354">
        <f>'FE GL 2006 -1A3c'!C20</f>
        <v>3.9425000000000003</v>
      </c>
      <c r="M13" s="355">
        <f>I13*L13/10^3</f>
        <v>0</v>
      </c>
      <c r="N13" s="353">
        <f>'FE GL 2006 -1A3c'!C21</f>
        <v>27.17</v>
      </c>
      <c r="O13" s="355">
        <f>I13*N13/10^3</f>
        <v>0</v>
      </c>
      <c r="P13" s="356">
        <f>K13+(M13*21/1000)+(O13*310/1000)</f>
        <v>0</v>
      </c>
    </row>
    <row r="14" spans="2:16" ht="12" customHeight="1">
      <c r="B14" s="1424"/>
      <c r="C14" s="1425" t="s">
        <v>42</v>
      </c>
      <c r="D14" s="1425"/>
      <c r="E14" s="1425"/>
      <c r="F14" s="348"/>
      <c r="G14" s="348"/>
      <c r="H14" s="348"/>
      <c r="I14" s="352">
        <f>SUM(I12:I13)</f>
        <v>0</v>
      </c>
      <c r="J14" s="348"/>
      <c r="K14" s="352">
        <f>SUM(K12:K13)</f>
        <v>0</v>
      </c>
      <c r="L14" s="348"/>
      <c r="M14" s="352">
        <f>SUM(M12:M13)</f>
        <v>0</v>
      </c>
      <c r="N14" s="348"/>
      <c r="O14" s="352">
        <f>SUM(O12:O13)</f>
        <v>0</v>
      </c>
      <c r="P14" s="357">
        <f>SUM(P12:P13)</f>
        <v>0</v>
      </c>
    </row>
    <row r="15" ht="12.75">
      <c r="B15" s="529"/>
    </row>
    <row r="16" ht="12.75">
      <c r="B16" s="529"/>
    </row>
    <row r="18" spans="2:18" s="269" customFormat="1" ht="15">
      <c r="B18" s="275" t="s">
        <v>739</v>
      </c>
      <c r="C18" s="266"/>
      <c r="D18" s="266"/>
      <c r="E18" s="267"/>
      <c r="F18" s="267"/>
      <c r="G18" s="267"/>
      <c r="H18" s="267"/>
      <c r="I18" s="267"/>
      <c r="J18" s="267"/>
      <c r="K18" s="267"/>
      <c r="L18" s="267"/>
      <c r="M18" s="267"/>
      <c r="N18" s="267"/>
      <c r="O18" s="267"/>
      <c r="P18" s="267"/>
      <c r="Q18" s="268"/>
      <c r="R18" s="268"/>
    </row>
    <row r="19" ht="12.75" thickBot="1"/>
    <row r="20" spans="2:9" ht="12.75">
      <c r="B20" s="530"/>
      <c r="C20" s="531" t="s">
        <v>681</v>
      </c>
      <c r="D20" s="532"/>
      <c r="E20" s="532"/>
      <c r="F20" s="532"/>
      <c r="G20" s="532"/>
      <c r="H20" s="532"/>
      <c r="I20" s="533"/>
    </row>
    <row r="21" spans="2:9" ht="12">
      <c r="B21" s="534"/>
      <c r="C21" s="535"/>
      <c r="D21" s="535"/>
      <c r="E21" s="535"/>
      <c r="F21" s="535"/>
      <c r="G21" s="535"/>
      <c r="H21" s="535"/>
      <c r="I21" s="536"/>
    </row>
    <row r="22" spans="2:9" ht="12">
      <c r="B22" s="534"/>
      <c r="C22" s="535"/>
      <c r="D22" s="535"/>
      <c r="E22" s="535"/>
      <c r="F22" s="535"/>
      <c r="G22" s="535"/>
      <c r="H22" s="535"/>
      <c r="I22" s="536"/>
    </row>
    <row r="23" spans="2:9" ht="12">
      <c r="B23" s="534"/>
      <c r="C23" s="535"/>
      <c r="D23" s="535"/>
      <c r="E23" s="535"/>
      <c r="F23" s="535"/>
      <c r="G23" s="535"/>
      <c r="H23" s="535"/>
      <c r="I23" s="536"/>
    </row>
    <row r="24" spans="2:9" ht="12.75">
      <c r="B24" s="534"/>
      <c r="C24" s="537" t="s">
        <v>694</v>
      </c>
      <c r="D24" s="538" t="s">
        <v>685</v>
      </c>
      <c r="E24" s="537"/>
      <c r="F24" s="535"/>
      <c r="G24" s="535"/>
      <c r="H24" s="535"/>
      <c r="I24" s="536"/>
    </row>
    <row r="25" spans="2:9" ht="15">
      <c r="B25" s="534"/>
      <c r="C25" s="537" t="s">
        <v>695</v>
      </c>
      <c r="D25" s="538" t="s">
        <v>696</v>
      </c>
      <c r="E25" s="537"/>
      <c r="F25" s="535"/>
      <c r="G25" s="535"/>
      <c r="H25" s="535"/>
      <c r="I25" s="536"/>
    </row>
    <row r="26" spans="2:9" ht="15">
      <c r="B26" s="534"/>
      <c r="C26" s="537" t="s">
        <v>702</v>
      </c>
      <c r="D26" s="538" t="s">
        <v>697</v>
      </c>
      <c r="E26" s="537"/>
      <c r="F26" s="535"/>
      <c r="G26" s="535"/>
      <c r="H26" s="535"/>
      <c r="I26" s="536"/>
    </row>
    <row r="27" spans="2:9" ht="12.75">
      <c r="B27" s="534"/>
      <c r="C27" s="537" t="s">
        <v>699</v>
      </c>
      <c r="D27" s="538" t="s">
        <v>698</v>
      </c>
      <c r="E27" s="537"/>
      <c r="F27" s="535"/>
      <c r="G27" s="535"/>
      <c r="H27" s="535"/>
      <c r="I27" s="536"/>
    </row>
    <row r="28" spans="2:9" ht="12.75" thickBot="1">
      <c r="B28" s="539"/>
      <c r="C28" s="540"/>
      <c r="D28" s="540"/>
      <c r="E28" s="540"/>
      <c r="F28" s="540"/>
      <c r="G28" s="540"/>
      <c r="H28" s="540"/>
      <c r="I28" s="541"/>
    </row>
    <row r="29" spans="2:9" ht="12.75">
      <c r="B29" s="414" t="s">
        <v>700</v>
      </c>
      <c r="C29" s="271"/>
      <c r="D29" s="271"/>
      <c r="E29" s="271"/>
      <c r="F29" s="271"/>
      <c r="G29" s="271"/>
      <c r="H29" s="271"/>
      <c r="I29" s="271"/>
    </row>
    <row r="36" ht="12.75">
      <c r="R36" s="295"/>
    </row>
  </sheetData>
  <mergeCells count="20">
    <mergeCell ref="B12:B14"/>
    <mergeCell ref="C12:C13"/>
    <mergeCell ref="D12:D13"/>
    <mergeCell ref="C14:E14"/>
    <mergeCell ref="L9:M9"/>
    <mergeCell ref="N9:O9"/>
    <mergeCell ref="P9:P10"/>
    <mergeCell ref="C10:E10"/>
    <mergeCell ref="C11:E11"/>
    <mergeCell ref="B4:D4"/>
    <mergeCell ref="B5:D5"/>
    <mergeCell ref="B6:D6"/>
    <mergeCell ref="C9:E9"/>
    <mergeCell ref="G9:I9"/>
    <mergeCell ref="J9:K9"/>
    <mergeCell ref="B7:D7"/>
    <mergeCell ref="E7:J7"/>
    <mergeCell ref="E4:J4"/>
    <mergeCell ref="E5:J5"/>
    <mergeCell ref="E6:J6"/>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B2:R50"/>
  <sheetViews>
    <sheetView showGridLines="0" zoomScale="90" zoomScaleNormal="90" workbookViewId="0" topLeftCell="A1">
      <selection activeCell="K26" sqref="K26"/>
    </sheetView>
  </sheetViews>
  <sheetFormatPr defaultColWidth="11.421875" defaultRowHeight="12.75"/>
  <cols>
    <col min="1" max="1" width="3.28125" style="304" customWidth="1"/>
    <col min="2" max="2" width="14.7109375" style="304" customWidth="1"/>
    <col min="3" max="3" width="11.57421875" style="304" customWidth="1"/>
    <col min="4" max="4" width="13.8515625" style="304" customWidth="1"/>
    <col min="5" max="5" width="24.8515625" style="304" bestFit="1" customWidth="1"/>
    <col min="6" max="6" width="9.8515625" style="304" bestFit="1" customWidth="1"/>
    <col min="7" max="8" width="15.7109375" style="304" customWidth="1"/>
    <col min="9" max="9" width="11.421875" style="304" bestFit="1" customWidth="1"/>
    <col min="10" max="10" width="13.7109375" style="304" bestFit="1" customWidth="1"/>
    <col min="11" max="11" width="17.00390625" style="304" customWidth="1"/>
    <col min="12" max="12" width="13.7109375" style="304" bestFit="1" customWidth="1"/>
    <col min="13" max="13" width="17.00390625" style="304" customWidth="1"/>
    <col min="14" max="14" width="14.7109375" style="304" customWidth="1"/>
    <col min="15" max="15" width="14.8515625" style="304" customWidth="1"/>
    <col min="16" max="16" width="22.7109375" style="304" bestFit="1" customWidth="1"/>
    <col min="17" max="17" width="24.28125" style="304" bestFit="1" customWidth="1"/>
    <col min="18" max="256" width="11.57421875" style="304" customWidth="1"/>
    <col min="257" max="257" width="3.28125" style="304" customWidth="1"/>
    <col min="258" max="258" width="12.140625" style="304" customWidth="1"/>
    <col min="259" max="259" width="11.57421875" style="304" customWidth="1"/>
    <col min="260" max="260" width="13.8515625" style="304" customWidth="1"/>
    <col min="261" max="261" width="24.8515625" style="304" bestFit="1" customWidth="1"/>
    <col min="262" max="262" width="9.8515625" style="304" bestFit="1" customWidth="1"/>
    <col min="263" max="263" width="7.421875" style="304" bestFit="1" customWidth="1"/>
    <col min="264" max="264" width="17.57421875" style="304" bestFit="1" customWidth="1"/>
    <col min="265" max="265" width="11.57421875" style="304" customWidth="1"/>
    <col min="266" max="266" width="11.421875" style="304" bestFit="1" customWidth="1"/>
    <col min="267" max="267" width="17.00390625" style="304" customWidth="1"/>
    <col min="268" max="268" width="14.421875" style="304" bestFit="1" customWidth="1"/>
    <col min="269" max="269" width="17.00390625" style="304" customWidth="1"/>
    <col min="270" max="270" width="14.7109375" style="304" customWidth="1"/>
    <col min="271" max="271" width="14.8515625" style="304" customWidth="1"/>
    <col min="272" max="272" width="14.28125" style="304" customWidth="1"/>
    <col min="273" max="273" width="24.28125" style="304" bestFit="1" customWidth="1"/>
    <col min="274" max="512" width="11.57421875" style="304" customWidth="1"/>
    <col min="513" max="513" width="3.28125" style="304" customWidth="1"/>
    <col min="514" max="514" width="12.140625" style="304" customWidth="1"/>
    <col min="515" max="515" width="11.57421875" style="304" customWidth="1"/>
    <col min="516" max="516" width="13.8515625" style="304" customWidth="1"/>
    <col min="517" max="517" width="24.8515625" style="304" bestFit="1" customWidth="1"/>
    <col min="518" max="518" width="9.8515625" style="304" bestFit="1" customWidth="1"/>
    <col min="519" max="519" width="7.421875" style="304" bestFit="1" customWidth="1"/>
    <col min="520" max="520" width="17.57421875" style="304" bestFit="1" customWidth="1"/>
    <col min="521" max="521" width="11.57421875" style="304" customWidth="1"/>
    <col min="522" max="522" width="11.421875" style="304" bestFit="1" customWidth="1"/>
    <col min="523" max="523" width="17.00390625" style="304" customWidth="1"/>
    <col min="524" max="524" width="14.421875" style="304" bestFit="1" customWidth="1"/>
    <col min="525" max="525" width="17.00390625" style="304" customWidth="1"/>
    <col min="526" max="526" width="14.7109375" style="304" customWidth="1"/>
    <col min="527" max="527" width="14.8515625" style="304" customWidth="1"/>
    <col min="528" max="528" width="14.28125" style="304" customWidth="1"/>
    <col min="529" max="529" width="24.28125" style="304" bestFit="1" customWidth="1"/>
    <col min="530" max="768" width="11.57421875" style="304" customWidth="1"/>
    <col min="769" max="769" width="3.28125" style="304" customWidth="1"/>
    <col min="770" max="770" width="12.140625" style="304" customWidth="1"/>
    <col min="771" max="771" width="11.57421875" style="304" customWidth="1"/>
    <col min="772" max="772" width="13.8515625" style="304" customWidth="1"/>
    <col min="773" max="773" width="24.8515625" style="304" bestFit="1" customWidth="1"/>
    <col min="774" max="774" width="9.8515625" style="304" bestFit="1" customWidth="1"/>
    <col min="775" max="775" width="7.421875" style="304" bestFit="1" customWidth="1"/>
    <col min="776" max="776" width="17.57421875" style="304" bestFit="1" customWidth="1"/>
    <col min="777" max="777" width="11.57421875" style="304" customWidth="1"/>
    <col min="778" max="778" width="11.421875" style="304" bestFit="1" customWidth="1"/>
    <col min="779" max="779" width="17.00390625" style="304" customWidth="1"/>
    <col min="780" max="780" width="14.421875" style="304" bestFit="1" customWidth="1"/>
    <col min="781" max="781" width="17.00390625" style="304" customWidth="1"/>
    <col min="782" max="782" width="14.7109375" style="304" customWidth="1"/>
    <col min="783" max="783" width="14.8515625" style="304" customWidth="1"/>
    <col min="784" max="784" width="14.28125" style="304" customWidth="1"/>
    <col min="785" max="785" width="24.28125" style="304" bestFit="1" customWidth="1"/>
    <col min="786" max="1024" width="11.57421875" style="304" customWidth="1"/>
    <col min="1025" max="1025" width="3.28125" style="304" customWidth="1"/>
    <col min="1026" max="1026" width="12.140625" style="304" customWidth="1"/>
    <col min="1027" max="1027" width="11.57421875" style="304" customWidth="1"/>
    <col min="1028" max="1028" width="13.8515625" style="304" customWidth="1"/>
    <col min="1029" max="1029" width="24.8515625" style="304" bestFit="1" customWidth="1"/>
    <col min="1030" max="1030" width="9.8515625" style="304" bestFit="1" customWidth="1"/>
    <col min="1031" max="1031" width="7.421875" style="304" bestFit="1" customWidth="1"/>
    <col min="1032" max="1032" width="17.57421875" style="304" bestFit="1" customWidth="1"/>
    <col min="1033" max="1033" width="11.57421875" style="304" customWidth="1"/>
    <col min="1034" max="1034" width="11.421875" style="304" bestFit="1" customWidth="1"/>
    <col min="1035" max="1035" width="17.00390625" style="304" customWidth="1"/>
    <col min="1036" max="1036" width="14.421875" style="304" bestFit="1" customWidth="1"/>
    <col min="1037" max="1037" width="17.00390625" style="304" customWidth="1"/>
    <col min="1038" max="1038" width="14.7109375" style="304" customWidth="1"/>
    <col min="1039" max="1039" width="14.8515625" style="304" customWidth="1"/>
    <col min="1040" max="1040" width="14.28125" style="304" customWidth="1"/>
    <col min="1041" max="1041" width="24.28125" style="304" bestFit="1" customWidth="1"/>
    <col min="1042" max="1280" width="11.57421875" style="304" customWidth="1"/>
    <col min="1281" max="1281" width="3.28125" style="304" customWidth="1"/>
    <col min="1282" max="1282" width="12.140625" style="304" customWidth="1"/>
    <col min="1283" max="1283" width="11.57421875" style="304" customWidth="1"/>
    <col min="1284" max="1284" width="13.8515625" style="304" customWidth="1"/>
    <col min="1285" max="1285" width="24.8515625" style="304" bestFit="1" customWidth="1"/>
    <col min="1286" max="1286" width="9.8515625" style="304" bestFit="1" customWidth="1"/>
    <col min="1287" max="1287" width="7.421875" style="304" bestFit="1" customWidth="1"/>
    <col min="1288" max="1288" width="17.57421875" style="304" bestFit="1" customWidth="1"/>
    <col min="1289" max="1289" width="11.57421875" style="304" customWidth="1"/>
    <col min="1290" max="1290" width="11.421875" style="304" bestFit="1" customWidth="1"/>
    <col min="1291" max="1291" width="17.00390625" style="304" customWidth="1"/>
    <col min="1292" max="1292" width="14.421875" style="304" bestFit="1" customWidth="1"/>
    <col min="1293" max="1293" width="17.00390625" style="304" customWidth="1"/>
    <col min="1294" max="1294" width="14.7109375" style="304" customWidth="1"/>
    <col min="1295" max="1295" width="14.8515625" style="304" customWidth="1"/>
    <col min="1296" max="1296" width="14.28125" style="304" customWidth="1"/>
    <col min="1297" max="1297" width="24.28125" style="304" bestFit="1" customWidth="1"/>
    <col min="1298" max="1536" width="11.57421875" style="304" customWidth="1"/>
    <col min="1537" max="1537" width="3.28125" style="304" customWidth="1"/>
    <col min="1538" max="1538" width="12.140625" style="304" customWidth="1"/>
    <col min="1539" max="1539" width="11.57421875" style="304" customWidth="1"/>
    <col min="1540" max="1540" width="13.8515625" style="304" customWidth="1"/>
    <col min="1541" max="1541" width="24.8515625" style="304" bestFit="1" customWidth="1"/>
    <col min="1542" max="1542" width="9.8515625" style="304" bestFit="1" customWidth="1"/>
    <col min="1543" max="1543" width="7.421875" style="304" bestFit="1" customWidth="1"/>
    <col min="1544" max="1544" width="17.57421875" style="304" bestFit="1" customWidth="1"/>
    <col min="1545" max="1545" width="11.57421875" style="304" customWidth="1"/>
    <col min="1546" max="1546" width="11.421875" style="304" bestFit="1" customWidth="1"/>
    <col min="1547" max="1547" width="17.00390625" style="304" customWidth="1"/>
    <col min="1548" max="1548" width="14.421875" style="304" bestFit="1" customWidth="1"/>
    <col min="1549" max="1549" width="17.00390625" style="304" customWidth="1"/>
    <col min="1550" max="1550" width="14.7109375" style="304" customWidth="1"/>
    <col min="1551" max="1551" width="14.8515625" style="304" customWidth="1"/>
    <col min="1552" max="1552" width="14.28125" style="304" customWidth="1"/>
    <col min="1553" max="1553" width="24.28125" style="304" bestFit="1" customWidth="1"/>
    <col min="1554" max="1792" width="11.57421875" style="304" customWidth="1"/>
    <col min="1793" max="1793" width="3.28125" style="304" customWidth="1"/>
    <col min="1794" max="1794" width="12.140625" style="304" customWidth="1"/>
    <col min="1795" max="1795" width="11.57421875" style="304" customWidth="1"/>
    <col min="1796" max="1796" width="13.8515625" style="304" customWidth="1"/>
    <col min="1797" max="1797" width="24.8515625" style="304" bestFit="1" customWidth="1"/>
    <col min="1798" max="1798" width="9.8515625" style="304" bestFit="1" customWidth="1"/>
    <col min="1799" max="1799" width="7.421875" style="304" bestFit="1" customWidth="1"/>
    <col min="1800" max="1800" width="17.57421875" style="304" bestFit="1" customWidth="1"/>
    <col min="1801" max="1801" width="11.57421875" style="304" customWidth="1"/>
    <col min="1802" max="1802" width="11.421875" style="304" bestFit="1" customWidth="1"/>
    <col min="1803" max="1803" width="17.00390625" style="304" customWidth="1"/>
    <col min="1804" max="1804" width="14.421875" style="304" bestFit="1" customWidth="1"/>
    <col min="1805" max="1805" width="17.00390625" style="304" customWidth="1"/>
    <col min="1806" max="1806" width="14.7109375" style="304" customWidth="1"/>
    <col min="1807" max="1807" width="14.8515625" style="304" customWidth="1"/>
    <col min="1808" max="1808" width="14.28125" style="304" customWidth="1"/>
    <col min="1809" max="1809" width="24.28125" style="304" bestFit="1" customWidth="1"/>
    <col min="1810" max="2048" width="11.57421875" style="304" customWidth="1"/>
    <col min="2049" max="2049" width="3.28125" style="304" customWidth="1"/>
    <col min="2050" max="2050" width="12.140625" style="304" customWidth="1"/>
    <col min="2051" max="2051" width="11.57421875" style="304" customWidth="1"/>
    <col min="2052" max="2052" width="13.8515625" style="304" customWidth="1"/>
    <col min="2053" max="2053" width="24.8515625" style="304" bestFit="1" customWidth="1"/>
    <col min="2054" max="2054" width="9.8515625" style="304" bestFit="1" customWidth="1"/>
    <col min="2055" max="2055" width="7.421875" style="304" bestFit="1" customWidth="1"/>
    <col min="2056" max="2056" width="17.57421875" style="304" bestFit="1" customWidth="1"/>
    <col min="2057" max="2057" width="11.57421875" style="304" customWidth="1"/>
    <col min="2058" max="2058" width="11.421875" style="304" bestFit="1" customWidth="1"/>
    <col min="2059" max="2059" width="17.00390625" style="304" customWidth="1"/>
    <col min="2060" max="2060" width="14.421875" style="304" bestFit="1" customWidth="1"/>
    <col min="2061" max="2061" width="17.00390625" style="304" customWidth="1"/>
    <col min="2062" max="2062" width="14.7109375" style="304" customWidth="1"/>
    <col min="2063" max="2063" width="14.8515625" style="304" customWidth="1"/>
    <col min="2064" max="2064" width="14.28125" style="304" customWidth="1"/>
    <col min="2065" max="2065" width="24.28125" style="304" bestFit="1" customWidth="1"/>
    <col min="2066" max="2304" width="11.57421875" style="304" customWidth="1"/>
    <col min="2305" max="2305" width="3.28125" style="304" customWidth="1"/>
    <col min="2306" max="2306" width="12.140625" style="304" customWidth="1"/>
    <col min="2307" max="2307" width="11.57421875" style="304" customWidth="1"/>
    <col min="2308" max="2308" width="13.8515625" style="304" customWidth="1"/>
    <col min="2309" max="2309" width="24.8515625" style="304" bestFit="1" customWidth="1"/>
    <col min="2310" max="2310" width="9.8515625" style="304" bestFit="1" customWidth="1"/>
    <col min="2311" max="2311" width="7.421875" style="304" bestFit="1" customWidth="1"/>
    <col min="2312" max="2312" width="17.57421875" style="304" bestFit="1" customWidth="1"/>
    <col min="2313" max="2313" width="11.57421875" style="304" customWidth="1"/>
    <col min="2314" max="2314" width="11.421875" style="304" bestFit="1" customWidth="1"/>
    <col min="2315" max="2315" width="17.00390625" style="304" customWidth="1"/>
    <col min="2316" max="2316" width="14.421875" style="304" bestFit="1" customWidth="1"/>
    <col min="2317" max="2317" width="17.00390625" style="304" customWidth="1"/>
    <col min="2318" max="2318" width="14.7109375" style="304" customWidth="1"/>
    <col min="2319" max="2319" width="14.8515625" style="304" customWidth="1"/>
    <col min="2320" max="2320" width="14.28125" style="304" customWidth="1"/>
    <col min="2321" max="2321" width="24.28125" style="304" bestFit="1" customWidth="1"/>
    <col min="2322" max="2560" width="11.57421875" style="304" customWidth="1"/>
    <col min="2561" max="2561" width="3.28125" style="304" customWidth="1"/>
    <col min="2562" max="2562" width="12.140625" style="304" customWidth="1"/>
    <col min="2563" max="2563" width="11.57421875" style="304" customWidth="1"/>
    <col min="2564" max="2564" width="13.8515625" style="304" customWidth="1"/>
    <col min="2565" max="2565" width="24.8515625" style="304" bestFit="1" customWidth="1"/>
    <col min="2566" max="2566" width="9.8515625" style="304" bestFit="1" customWidth="1"/>
    <col min="2567" max="2567" width="7.421875" style="304" bestFit="1" customWidth="1"/>
    <col min="2568" max="2568" width="17.57421875" style="304" bestFit="1" customWidth="1"/>
    <col min="2569" max="2569" width="11.57421875" style="304" customWidth="1"/>
    <col min="2570" max="2570" width="11.421875" style="304" bestFit="1" customWidth="1"/>
    <col min="2571" max="2571" width="17.00390625" style="304" customWidth="1"/>
    <col min="2572" max="2572" width="14.421875" style="304" bestFit="1" customWidth="1"/>
    <col min="2573" max="2573" width="17.00390625" style="304" customWidth="1"/>
    <col min="2574" max="2574" width="14.7109375" style="304" customWidth="1"/>
    <col min="2575" max="2575" width="14.8515625" style="304" customWidth="1"/>
    <col min="2576" max="2576" width="14.28125" style="304" customWidth="1"/>
    <col min="2577" max="2577" width="24.28125" style="304" bestFit="1" customWidth="1"/>
    <col min="2578" max="2816" width="11.57421875" style="304" customWidth="1"/>
    <col min="2817" max="2817" width="3.28125" style="304" customWidth="1"/>
    <col min="2818" max="2818" width="12.140625" style="304" customWidth="1"/>
    <col min="2819" max="2819" width="11.57421875" style="304" customWidth="1"/>
    <col min="2820" max="2820" width="13.8515625" style="304" customWidth="1"/>
    <col min="2821" max="2821" width="24.8515625" style="304" bestFit="1" customWidth="1"/>
    <col min="2822" max="2822" width="9.8515625" style="304" bestFit="1" customWidth="1"/>
    <col min="2823" max="2823" width="7.421875" style="304" bestFit="1" customWidth="1"/>
    <col min="2824" max="2824" width="17.57421875" style="304" bestFit="1" customWidth="1"/>
    <col min="2825" max="2825" width="11.57421875" style="304" customWidth="1"/>
    <col min="2826" max="2826" width="11.421875" style="304" bestFit="1" customWidth="1"/>
    <col min="2827" max="2827" width="17.00390625" style="304" customWidth="1"/>
    <col min="2828" max="2828" width="14.421875" style="304" bestFit="1" customWidth="1"/>
    <col min="2829" max="2829" width="17.00390625" style="304" customWidth="1"/>
    <col min="2830" max="2830" width="14.7109375" style="304" customWidth="1"/>
    <col min="2831" max="2831" width="14.8515625" style="304" customWidth="1"/>
    <col min="2832" max="2832" width="14.28125" style="304" customWidth="1"/>
    <col min="2833" max="2833" width="24.28125" style="304" bestFit="1" customWidth="1"/>
    <col min="2834" max="3072" width="11.57421875" style="304" customWidth="1"/>
    <col min="3073" max="3073" width="3.28125" style="304" customWidth="1"/>
    <col min="3074" max="3074" width="12.140625" style="304" customWidth="1"/>
    <col min="3075" max="3075" width="11.57421875" style="304" customWidth="1"/>
    <col min="3076" max="3076" width="13.8515625" style="304" customWidth="1"/>
    <col min="3077" max="3077" width="24.8515625" style="304" bestFit="1" customWidth="1"/>
    <col min="3078" max="3078" width="9.8515625" style="304" bestFit="1" customWidth="1"/>
    <col min="3079" max="3079" width="7.421875" style="304" bestFit="1" customWidth="1"/>
    <col min="3080" max="3080" width="17.57421875" style="304" bestFit="1" customWidth="1"/>
    <col min="3081" max="3081" width="11.57421875" style="304" customWidth="1"/>
    <col min="3082" max="3082" width="11.421875" style="304" bestFit="1" customWidth="1"/>
    <col min="3083" max="3083" width="17.00390625" style="304" customWidth="1"/>
    <col min="3084" max="3084" width="14.421875" style="304" bestFit="1" customWidth="1"/>
    <col min="3085" max="3085" width="17.00390625" style="304" customWidth="1"/>
    <col min="3086" max="3086" width="14.7109375" style="304" customWidth="1"/>
    <col min="3087" max="3087" width="14.8515625" style="304" customWidth="1"/>
    <col min="3088" max="3088" width="14.28125" style="304" customWidth="1"/>
    <col min="3089" max="3089" width="24.28125" style="304" bestFit="1" customWidth="1"/>
    <col min="3090" max="3328" width="11.57421875" style="304" customWidth="1"/>
    <col min="3329" max="3329" width="3.28125" style="304" customWidth="1"/>
    <col min="3330" max="3330" width="12.140625" style="304" customWidth="1"/>
    <col min="3331" max="3331" width="11.57421875" style="304" customWidth="1"/>
    <col min="3332" max="3332" width="13.8515625" style="304" customWidth="1"/>
    <col min="3333" max="3333" width="24.8515625" style="304" bestFit="1" customWidth="1"/>
    <col min="3334" max="3334" width="9.8515625" style="304" bestFit="1" customWidth="1"/>
    <col min="3335" max="3335" width="7.421875" style="304" bestFit="1" customWidth="1"/>
    <col min="3336" max="3336" width="17.57421875" style="304" bestFit="1" customWidth="1"/>
    <col min="3337" max="3337" width="11.57421875" style="304" customWidth="1"/>
    <col min="3338" max="3338" width="11.421875" style="304" bestFit="1" customWidth="1"/>
    <col min="3339" max="3339" width="17.00390625" style="304" customWidth="1"/>
    <col min="3340" max="3340" width="14.421875" style="304" bestFit="1" customWidth="1"/>
    <col min="3341" max="3341" width="17.00390625" style="304" customWidth="1"/>
    <col min="3342" max="3342" width="14.7109375" style="304" customWidth="1"/>
    <col min="3343" max="3343" width="14.8515625" style="304" customWidth="1"/>
    <col min="3344" max="3344" width="14.28125" style="304" customWidth="1"/>
    <col min="3345" max="3345" width="24.28125" style="304" bestFit="1" customWidth="1"/>
    <col min="3346" max="3584" width="11.57421875" style="304" customWidth="1"/>
    <col min="3585" max="3585" width="3.28125" style="304" customWidth="1"/>
    <col min="3586" max="3586" width="12.140625" style="304" customWidth="1"/>
    <col min="3587" max="3587" width="11.57421875" style="304" customWidth="1"/>
    <col min="3588" max="3588" width="13.8515625" style="304" customWidth="1"/>
    <col min="3589" max="3589" width="24.8515625" style="304" bestFit="1" customWidth="1"/>
    <col min="3590" max="3590" width="9.8515625" style="304" bestFit="1" customWidth="1"/>
    <col min="3591" max="3591" width="7.421875" style="304" bestFit="1" customWidth="1"/>
    <col min="3592" max="3592" width="17.57421875" style="304" bestFit="1" customWidth="1"/>
    <col min="3593" max="3593" width="11.57421875" style="304" customWidth="1"/>
    <col min="3594" max="3594" width="11.421875" style="304" bestFit="1" customWidth="1"/>
    <col min="3595" max="3595" width="17.00390625" style="304" customWidth="1"/>
    <col min="3596" max="3596" width="14.421875" style="304" bestFit="1" customWidth="1"/>
    <col min="3597" max="3597" width="17.00390625" style="304" customWidth="1"/>
    <col min="3598" max="3598" width="14.7109375" style="304" customWidth="1"/>
    <col min="3599" max="3599" width="14.8515625" style="304" customWidth="1"/>
    <col min="3600" max="3600" width="14.28125" style="304" customWidth="1"/>
    <col min="3601" max="3601" width="24.28125" style="304" bestFit="1" customWidth="1"/>
    <col min="3602" max="3840" width="11.57421875" style="304" customWidth="1"/>
    <col min="3841" max="3841" width="3.28125" style="304" customWidth="1"/>
    <col min="3842" max="3842" width="12.140625" style="304" customWidth="1"/>
    <col min="3843" max="3843" width="11.57421875" style="304" customWidth="1"/>
    <col min="3844" max="3844" width="13.8515625" style="304" customWidth="1"/>
    <col min="3845" max="3845" width="24.8515625" style="304" bestFit="1" customWidth="1"/>
    <col min="3846" max="3846" width="9.8515625" style="304" bestFit="1" customWidth="1"/>
    <col min="3847" max="3847" width="7.421875" style="304" bestFit="1" customWidth="1"/>
    <col min="3848" max="3848" width="17.57421875" style="304" bestFit="1" customWidth="1"/>
    <col min="3849" max="3849" width="11.57421875" style="304" customWidth="1"/>
    <col min="3850" max="3850" width="11.421875" style="304" bestFit="1" customWidth="1"/>
    <col min="3851" max="3851" width="17.00390625" style="304" customWidth="1"/>
    <col min="3852" max="3852" width="14.421875" style="304" bestFit="1" customWidth="1"/>
    <col min="3853" max="3853" width="17.00390625" style="304" customWidth="1"/>
    <col min="3854" max="3854" width="14.7109375" style="304" customWidth="1"/>
    <col min="3855" max="3855" width="14.8515625" style="304" customWidth="1"/>
    <col min="3856" max="3856" width="14.28125" style="304" customWidth="1"/>
    <col min="3857" max="3857" width="24.28125" style="304" bestFit="1" customWidth="1"/>
    <col min="3858" max="4096" width="11.57421875" style="304" customWidth="1"/>
    <col min="4097" max="4097" width="3.28125" style="304" customWidth="1"/>
    <col min="4098" max="4098" width="12.140625" style="304" customWidth="1"/>
    <col min="4099" max="4099" width="11.57421875" style="304" customWidth="1"/>
    <col min="4100" max="4100" width="13.8515625" style="304" customWidth="1"/>
    <col min="4101" max="4101" width="24.8515625" style="304" bestFit="1" customWidth="1"/>
    <col min="4102" max="4102" width="9.8515625" style="304" bestFit="1" customWidth="1"/>
    <col min="4103" max="4103" width="7.421875" style="304" bestFit="1" customWidth="1"/>
    <col min="4104" max="4104" width="17.57421875" style="304" bestFit="1" customWidth="1"/>
    <col min="4105" max="4105" width="11.57421875" style="304" customWidth="1"/>
    <col min="4106" max="4106" width="11.421875" style="304" bestFit="1" customWidth="1"/>
    <col min="4107" max="4107" width="17.00390625" style="304" customWidth="1"/>
    <col min="4108" max="4108" width="14.421875" style="304" bestFit="1" customWidth="1"/>
    <col min="4109" max="4109" width="17.00390625" style="304" customWidth="1"/>
    <col min="4110" max="4110" width="14.7109375" style="304" customWidth="1"/>
    <col min="4111" max="4111" width="14.8515625" style="304" customWidth="1"/>
    <col min="4112" max="4112" width="14.28125" style="304" customWidth="1"/>
    <col min="4113" max="4113" width="24.28125" style="304" bestFit="1" customWidth="1"/>
    <col min="4114" max="4352" width="11.57421875" style="304" customWidth="1"/>
    <col min="4353" max="4353" width="3.28125" style="304" customWidth="1"/>
    <col min="4354" max="4354" width="12.140625" style="304" customWidth="1"/>
    <col min="4355" max="4355" width="11.57421875" style="304" customWidth="1"/>
    <col min="4356" max="4356" width="13.8515625" style="304" customWidth="1"/>
    <col min="4357" max="4357" width="24.8515625" style="304" bestFit="1" customWidth="1"/>
    <col min="4358" max="4358" width="9.8515625" style="304" bestFit="1" customWidth="1"/>
    <col min="4359" max="4359" width="7.421875" style="304" bestFit="1" customWidth="1"/>
    <col min="4360" max="4360" width="17.57421875" style="304" bestFit="1" customWidth="1"/>
    <col min="4361" max="4361" width="11.57421875" style="304" customWidth="1"/>
    <col min="4362" max="4362" width="11.421875" style="304" bestFit="1" customWidth="1"/>
    <col min="4363" max="4363" width="17.00390625" style="304" customWidth="1"/>
    <col min="4364" max="4364" width="14.421875" style="304" bestFit="1" customWidth="1"/>
    <col min="4365" max="4365" width="17.00390625" style="304" customWidth="1"/>
    <col min="4366" max="4366" width="14.7109375" style="304" customWidth="1"/>
    <col min="4367" max="4367" width="14.8515625" style="304" customWidth="1"/>
    <col min="4368" max="4368" width="14.28125" style="304" customWidth="1"/>
    <col min="4369" max="4369" width="24.28125" style="304" bestFit="1" customWidth="1"/>
    <col min="4370" max="4608" width="11.57421875" style="304" customWidth="1"/>
    <col min="4609" max="4609" width="3.28125" style="304" customWidth="1"/>
    <col min="4610" max="4610" width="12.140625" style="304" customWidth="1"/>
    <col min="4611" max="4611" width="11.57421875" style="304" customWidth="1"/>
    <col min="4612" max="4612" width="13.8515625" style="304" customWidth="1"/>
    <col min="4613" max="4613" width="24.8515625" style="304" bestFit="1" customWidth="1"/>
    <col min="4614" max="4614" width="9.8515625" style="304" bestFit="1" customWidth="1"/>
    <col min="4615" max="4615" width="7.421875" style="304" bestFit="1" customWidth="1"/>
    <col min="4616" max="4616" width="17.57421875" style="304" bestFit="1" customWidth="1"/>
    <col min="4617" max="4617" width="11.57421875" style="304" customWidth="1"/>
    <col min="4618" max="4618" width="11.421875" style="304" bestFit="1" customWidth="1"/>
    <col min="4619" max="4619" width="17.00390625" style="304" customWidth="1"/>
    <col min="4620" max="4620" width="14.421875" style="304" bestFit="1" customWidth="1"/>
    <col min="4621" max="4621" width="17.00390625" style="304" customWidth="1"/>
    <col min="4622" max="4622" width="14.7109375" style="304" customWidth="1"/>
    <col min="4623" max="4623" width="14.8515625" style="304" customWidth="1"/>
    <col min="4624" max="4624" width="14.28125" style="304" customWidth="1"/>
    <col min="4625" max="4625" width="24.28125" style="304" bestFit="1" customWidth="1"/>
    <col min="4626" max="4864" width="11.57421875" style="304" customWidth="1"/>
    <col min="4865" max="4865" width="3.28125" style="304" customWidth="1"/>
    <col min="4866" max="4866" width="12.140625" style="304" customWidth="1"/>
    <col min="4867" max="4867" width="11.57421875" style="304" customWidth="1"/>
    <col min="4868" max="4868" width="13.8515625" style="304" customWidth="1"/>
    <col min="4869" max="4869" width="24.8515625" style="304" bestFit="1" customWidth="1"/>
    <col min="4870" max="4870" width="9.8515625" style="304" bestFit="1" customWidth="1"/>
    <col min="4871" max="4871" width="7.421875" style="304" bestFit="1" customWidth="1"/>
    <col min="4872" max="4872" width="17.57421875" style="304" bestFit="1" customWidth="1"/>
    <col min="4873" max="4873" width="11.57421875" style="304" customWidth="1"/>
    <col min="4874" max="4874" width="11.421875" style="304" bestFit="1" customWidth="1"/>
    <col min="4875" max="4875" width="17.00390625" style="304" customWidth="1"/>
    <col min="4876" max="4876" width="14.421875" style="304" bestFit="1" customWidth="1"/>
    <col min="4877" max="4877" width="17.00390625" style="304" customWidth="1"/>
    <col min="4878" max="4878" width="14.7109375" style="304" customWidth="1"/>
    <col min="4879" max="4879" width="14.8515625" style="304" customWidth="1"/>
    <col min="4880" max="4880" width="14.28125" style="304" customWidth="1"/>
    <col min="4881" max="4881" width="24.28125" style="304" bestFit="1" customWidth="1"/>
    <col min="4882" max="5120" width="11.57421875" style="304" customWidth="1"/>
    <col min="5121" max="5121" width="3.28125" style="304" customWidth="1"/>
    <col min="5122" max="5122" width="12.140625" style="304" customWidth="1"/>
    <col min="5123" max="5123" width="11.57421875" style="304" customWidth="1"/>
    <col min="5124" max="5124" width="13.8515625" style="304" customWidth="1"/>
    <col min="5125" max="5125" width="24.8515625" style="304" bestFit="1" customWidth="1"/>
    <col min="5126" max="5126" width="9.8515625" style="304" bestFit="1" customWidth="1"/>
    <col min="5127" max="5127" width="7.421875" style="304" bestFit="1" customWidth="1"/>
    <col min="5128" max="5128" width="17.57421875" style="304" bestFit="1" customWidth="1"/>
    <col min="5129" max="5129" width="11.57421875" style="304" customWidth="1"/>
    <col min="5130" max="5130" width="11.421875" style="304" bestFit="1" customWidth="1"/>
    <col min="5131" max="5131" width="17.00390625" style="304" customWidth="1"/>
    <col min="5132" max="5132" width="14.421875" style="304" bestFit="1" customWidth="1"/>
    <col min="5133" max="5133" width="17.00390625" style="304" customWidth="1"/>
    <col min="5134" max="5134" width="14.7109375" style="304" customWidth="1"/>
    <col min="5135" max="5135" width="14.8515625" style="304" customWidth="1"/>
    <col min="5136" max="5136" width="14.28125" style="304" customWidth="1"/>
    <col min="5137" max="5137" width="24.28125" style="304" bestFit="1" customWidth="1"/>
    <col min="5138" max="5376" width="11.57421875" style="304" customWidth="1"/>
    <col min="5377" max="5377" width="3.28125" style="304" customWidth="1"/>
    <col min="5378" max="5378" width="12.140625" style="304" customWidth="1"/>
    <col min="5379" max="5379" width="11.57421875" style="304" customWidth="1"/>
    <col min="5380" max="5380" width="13.8515625" style="304" customWidth="1"/>
    <col min="5381" max="5381" width="24.8515625" style="304" bestFit="1" customWidth="1"/>
    <col min="5382" max="5382" width="9.8515625" style="304" bestFit="1" customWidth="1"/>
    <col min="5383" max="5383" width="7.421875" style="304" bestFit="1" customWidth="1"/>
    <col min="5384" max="5384" width="17.57421875" style="304" bestFit="1" customWidth="1"/>
    <col min="5385" max="5385" width="11.57421875" style="304" customWidth="1"/>
    <col min="5386" max="5386" width="11.421875" style="304" bestFit="1" customWidth="1"/>
    <col min="5387" max="5387" width="17.00390625" style="304" customWidth="1"/>
    <col min="5388" max="5388" width="14.421875" style="304" bestFit="1" customWidth="1"/>
    <col min="5389" max="5389" width="17.00390625" style="304" customWidth="1"/>
    <col min="5390" max="5390" width="14.7109375" style="304" customWidth="1"/>
    <col min="5391" max="5391" width="14.8515625" style="304" customWidth="1"/>
    <col min="5392" max="5392" width="14.28125" style="304" customWidth="1"/>
    <col min="5393" max="5393" width="24.28125" style="304" bestFit="1" customWidth="1"/>
    <col min="5394" max="5632" width="11.57421875" style="304" customWidth="1"/>
    <col min="5633" max="5633" width="3.28125" style="304" customWidth="1"/>
    <col min="5634" max="5634" width="12.140625" style="304" customWidth="1"/>
    <col min="5635" max="5635" width="11.57421875" style="304" customWidth="1"/>
    <col min="5636" max="5636" width="13.8515625" style="304" customWidth="1"/>
    <col min="5637" max="5637" width="24.8515625" style="304" bestFit="1" customWidth="1"/>
    <col min="5638" max="5638" width="9.8515625" style="304" bestFit="1" customWidth="1"/>
    <col min="5639" max="5639" width="7.421875" style="304" bestFit="1" customWidth="1"/>
    <col min="5640" max="5640" width="17.57421875" style="304" bestFit="1" customWidth="1"/>
    <col min="5641" max="5641" width="11.57421875" style="304" customWidth="1"/>
    <col min="5642" max="5642" width="11.421875" style="304" bestFit="1" customWidth="1"/>
    <col min="5643" max="5643" width="17.00390625" style="304" customWidth="1"/>
    <col min="5644" max="5644" width="14.421875" style="304" bestFit="1" customWidth="1"/>
    <col min="5645" max="5645" width="17.00390625" style="304" customWidth="1"/>
    <col min="5646" max="5646" width="14.7109375" style="304" customWidth="1"/>
    <col min="5647" max="5647" width="14.8515625" style="304" customWidth="1"/>
    <col min="5648" max="5648" width="14.28125" style="304" customWidth="1"/>
    <col min="5649" max="5649" width="24.28125" style="304" bestFit="1" customWidth="1"/>
    <col min="5650" max="5888" width="11.57421875" style="304" customWidth="1"/>
    <col min="5889" max="5889" width="3.28125" style="304" customWidth="1"/>
    <col min="5890" max="5890" width="12.140625" style="304" customWidth="1"/>
    <col min="5891" max="5891" width="11.57421875" style="304" customWidth="1"/>
    <col min="5892" max="5892" width="13.8515625" style="304" customWidth="1"/>
    <col min="5893" max="5893" width="24.8515625" style="304" bestFit="1" customWidth="1"/>
    <col min="5894" max="5894" width="9.8515625" style="304" bestFit="1" customWidth="1"/>
    <col min="5895" max="5895" width="7.421875" style="304" bestFit="1" customWidth="1"/>
    <col min="5896" max="5896" width="17.57421875" style="304" bestFit="1" customWidth="1"/>
    <col min="5897" max="5897" width="11.57421875" style="304" customWidth="1"/>
    <col min="5898" max="5898" width="11.421875" style="304" bestFit="1" customWidth="1"/>
    <col min="5899" max="5899" width="17.00390625" style="304" customWidth="1"/>
    <col min="5900" max="5900" width="14.421875" style="304" bestFit="1" customWidth="1"/>
    <col min="5901" max="5901" width="17.00390625" style="304" customWidth="1"/>
    <col min="5902" max="5902" width="14.7109375" style="304" customWidth="1"/>
    <col min="5903" max="5903" width="14.8515625" style="304" customWidth="1"/>
    <col min="5904" max="5904" width="14.28125" style="304" customWidth="1"/>
    <col min="5905" max="5905" width="24.28125" style="304" bestFit="1" customWidth="1"/>
    <col min="5906" max="6144" width="11.57421875" style="304" customWidth="1"/>
    <col min="6145" max="6145" width="3.28125" style="304" customWidth="1"/>
    <col min="6146" max="6146" width="12.140625" style="304" customWidth="1"/>
    <col min="6147" max="6147" width="11.57421875" style="304" customWidth="1"/>
    <col min="6148" max="6148" width="13.8515625" style="304" customWidth="1"/>
    <col min="6149" max="6149" width="24.8515625" style="304" bestFit="1" customWidth="1"/>
    <col min="6150" max="6150" width="9.8515625" style="304" bestFit="1" customWidth="1"/>
    <col min="6151" max="6151" width="7.421875" style="304" bestFit="1" customWidth="1"/>
    <col min="6152" max="6152" width="17.57421875" style="304" bestFit="1" customWidth="1"/>
    <col min="6153" max="6153" width="11.57421875" style="304" customWidth="1"/>
    <col min="6154" max="6154" width="11.421875" style="304" bestFit="1" customWidth="1"/>
    <col min="6155" max="6155" width="17.00390625" style="304" customWidth="1"/>
    <col min="6156" max="6156" width="14.421875" style="304" bestFit="1" customWidth="1"/>
    <col min="6157" max="6157" width="17.00390625" style="304" customWidth="1"/>
    <col min="6158" max="6158" width="14.7109375" style="304" customWidth="1"/>
    <col min="6159" max="6159" width="14.8515625" style="304" customWidth="1"/>
    <col min="6160" max="6160" width="14.28125" style="304" customWidth="1"/>
    <col min="6161" max="6161" width="24.28125" style="304" bestFit="1" customWidth="1"/>
    <col min="6162" max="6400" width="11.57421875" style="304" customWidth="1"/>
    <col min="6401" max="6401" width="3.28125" style="304" customWidth="1"/>
    <col min="6402" max="6402" width="12.140625" style="304" customWidth="1"/>
    <col min="6403" max="6403" width="11.57421875" style="304" customWidth="1"/>
    <col min="6404" max="6404" width="13.8515625" style="304" customWidth="1"/>
    <col min="6405" max="6405" width="24.8515625" style="304" bestFit="1" customWidth="1"/>
    <col min="6406" max="6406" width="9.8515625" style="304" bestFit="1" customWidth="1"/>
    <col min="6407" max="6407" width="7.421875" style="304" bestFit="1" customWidth="1"/>
    <col min="6408" max="6408" width="17.57421875" style="304" bestFit="1" customWidth="1"/>
    <col min="6409" max="6409" width="11.57421875" style="304" customWidth="1"/>
    <col min="6410" max="6410" width="11.421875" style="304" bestFit="1" customWidth="1"/>
    <col min="6411" max="6411" width="17.00390625" style="304" customWidth="1"/>
    <col min="6412" max="6412" width="14.421875" style="304" bestFit="1" customWidth="1"/>
    <col min="6413" max="6413" width="17.00390625" style="304" customWidth="1"/>
    <col min="6414" max="6414" width="14.7109375" style="304" customWidth="1"/>
    <col min="6415" max="6415" width="14.8515625" style="304" customWidth="1"/>
    <col min="6416" max="6416" width="14.28125" style="304" customWidth="1"/>
    <col min="6417" max="6417" width="24.28125" style="304" bestFit="1" customWidth="1"/>
    <col min="6418" max="6656" width="11.57421875" style="304" customWidth="1"/>
    <col min="6657" max="6657" width="3.28125" style="304" customWidth="1"/>
    <col min="6658" max="6658" width="12.140625" style="304" customWidth="1"/>
    <col min="6659" max="6659" width="11.57421875" style="304" customWidth="1"/>
    <col min="6660" max="6660" width="13.8515625" style="304" customWidth="1"/>
    <col min="6661" max="6661" width="24.8515625" style="304" bestFit="1" customWidth="1"/>
    <col min="6662" max="6662" width="9.8515625" style="304" bestFit="1" customWidth="1"/>
    <col min="6663" max="6663" width="7.421875" style="304" bestFit="1" customWidth="1"/>
    <col min="6664" max="6664" width="17.57421875" style="304" bestFit="1" customWidth="1"/>
    <col min="6665" max="6665" width="11.57421875" style="304" customWidth="1"/>
    <col min="6666" max="6666" width="11.421875" style="304" bestFit="1" customWidth="1"/>
    <col min="6667" max="6667" width="17.00390625" style="304" customWidth="1"/>
    <col min="6668" max="6668" width="14.421875" style="304" bestFit="1" customWidth="1"/>
    <col min="6669" max="6669" width="17.00390625" style="304" customWidth="1"/>
    <col min="6670" max="6670" width="14.7109375" style="304" customWidth="1"/>
    <col min="6671" max="6671" width="14.8515625" style="304" customWidth="1"/>
    <col min="6672" max="6672" width="14.28125" style="304" customWidth="1"/>
    <col min="6673" max="6673" width="24.28125" style="304" bestFit="1" customWidth="1"/>
    <col min="6674" max="6912" width="11.57421875" style="304" customWidth="1"/>
    <col min="6913" max="6913" width="3.28125" style="304" customWidth="1"/>
    <col min="6914" max="6914" width="12.140625" style="304" customWidth="1"/>
    <col min="6915" max="6915" width="11.57421875" style="304" customWidth="1"/>
    <col min="6916" max="6916" width="13.8515625" style="304" customWidth="1"/>
    <col min="6917" max="6917" width="24.8515625" style="304" bestFit="1" customWidth="1"/>
    <col min="6918" max="6918" width="9.8515625" style="304" bestFit="1" customWidth="1"/>
    <col min="6919" max="6919" width="7.421875" style="304" bestFit="1" customWidth="1"/>
    <col min="6920" max="6920" width="17.57421875" style="304" bestFit="1" customWidth="1"/>
    <col min="6921" max="6921" width="11.57421875" style="304" customWidth="1"/>
    <col min="6922" max="6922" width="11.421875" style="304" bestFit="1" customWidth="1"/>
    <col min="6923" max="6923" width="17.00390625" style="304" customWidth="1"/>
    <col min="6924" max="6924" width="14.421875" style="304" bestFit="1" customWidth="1"/>
    <col min="6925" max="6925" width="17.00390625" style="304" customWidth="1"/>
    <col min="6926" max="6926" width="14.7109375" style="304" customWidth="1"/>
    <col min="6927" max="6927" width="14.8515625" style="304" customWidth="1"/>
    <col min="6928" max="6928" width="14.28125" style="304" customWidth="1"/>
    <col min="6929" max="6929" width="24.28125" style="304" bestFit="1" customWidth="1"/>
    <col min="6930" max="7168" width="11.57421875" style="304" customWidth="1"/>
    <col min="7169" max="7169" width="3.28125" style="304" customWidth="1"/>
    <col min="7170" max="7170" width="12.140625" style="304" customWidth="1"/>
    <col min="7171" max="7171" width="11.57421875" style="304" customWidth="1"/>
    <col min="7172" max="7172" width="13.8515625" style="304" customWidth="1"/>
    <col min="7173" max="7173" width="24.8515625" style="304" bestFit="1" customWidth="1"/>
    <col min="7174" max="7174" width="9.8515625" style="304" bestFit="1" customWidth="1"/>
    <col min="7175" max="7175" width="7.421875" style="304" bestFit="1" customWidth="1"/>
    <col min="7176" max="7176" width="17.57421875" style="304" bestFit="1" customWidth="1"/>
    <col min="7177" max="7177" width="11.57421875" style="304" customWidth="1"/>
    <col min="7178" max="7178" width="11.421875" style="304" bestFit="1" customWidth="1"/>
    <col min="7179" max="7179" width="17.00390625" style="304" customWidth="1"/>
    <col min="7180" max="7180" width="14.421875" style="304" bestFit="1" customWidth="1"/>
    <col min="7181" max="7181" width="17.00390625" style="304" customWidth="1"/>
    <col min="7182" max="7182" width="14.7109375" style="304" customWidth="1"/>
    <col min="7183" max="7183" width="14.8515625" style="304" customWidth="1"/>
    <col min="7184" max="7184" width="14.28125" style="304" customWidth="1"/>
    <col min="7185" max="7185" width="24.28125" style="304" bestFit="1" customWidth="1"/>
    <col min="7186" max="7424" width="11.57421875" style="304" customWidth="1"/>
    <col min="7425" max="7425" width="3.28125" style="304" customWidth="1"/>
    <col min="7426" max="7426" width="12.140625" style="304" customWidth="1"/>
    <col min="7427" max="7427" width="11.57421875" style="304" customWidth="1"/>
    <col min="7428" max="7428" width="13.8515625" style="304" customWidth="1"/>
    <col min="7429" max="7429" width="24.8515625" style="304" bestFit="1" customWidth="1"/>
    <col min="7430" max="7430" width="9.8515625" style="304" bestFit="1" customWidth="1"/>
    <col min="7431" max="7431" width="7.421875" style="304" bestFit="1" customWidth="1"/>
    <col min="7432" max="7432" width="17.57421875" style="304" bestFit="1" customWidth="1"/>
    <col min="7433" max="7433" width="11.57421875" style="304" customWidth="1"/>
    <col min="7434" max="7434" width="11.421875" style="304" bestFit="1" customWidth="1"/>
    <col min="7435" max="7435" width="17.00390625" style="304" customWidth="1"/>
    <col min="7436" max="7436" width="14.421875" style="304" bestFit="1" customWidth="1"/>
    <col min="7437" max="7437" width="17.00390625" style="304" customWidth="1"/>
    <col min="7438" max="7438" width="14.7109375" style="304" customWidth="1"/>
    <col min="7439" max="7439" width="14.8515625" style="304" customWidth="1"/>
    <col min="7440" max="7440" width="14.28125" style="304" customWidth="1"/>
    <col min="7441" max="7441" width="24.28125" style="304" bestFit="1" customWidth="1"/>
    <col min="7442" max="7680" width="11.57421875" style="304" customWidth="1"/>
    <col min="7681" max="7681" width="3.28125" style="304" customWidth="1"/>
    <col min="7682" max="7682" width="12.140625" style="304" customWidth="1"/>
    <col min="7683" max="7683" width="11.57421875" style="304" customWidth="1"/>
    <col min="7684" max="7684" width="13.8515625" style="304" customWidth="1"/>
    <col min="7685" max="7685" width="24.8515625" style="304" bestFit="1" customWidth="1"/>
    <col min="7686" max="7686" width="9.8515625" style="304" bestFit="1" customWidth="1"/>
    <col min="7687" max="7687" width="7.421875" style="304" bestFit="1" customWidth="1"/>
    <col min="7688" max="7688" width="17.57421875" style="304" bestFit="1" customWidth="1"/>
    <col min="7689" max="7689" width="11.57421875" style="304" customWidth="1"/>
    <col min="7690" max="7690" width="11.421875" style="304" bestFit="1" customWidth="1"/>
    <col min="7691" max="7691" width="17.00390625" style="304" customWidth="1"/>
    <col min="7692" max="7692" width="14.421875" style="304" bestFit="1" customWidth="1"/>
    <col min="7693" max="7693" width="17.00390625" style="304" customWidth="1"/>
    <col min="7694" max="7694" width="14.7109375" style="304" customWidth="1"/>
    <col min="7695" max="7695" width="14.8515625" style="304" customWidth="1"/>
    <col min="7696" max="7696" width="14.28125" style="304" customWidth="1"/>
    <col min="7697" max="7697" width="24.28125" style="304" bestFit="1" customWidth="1"/>
    <col min="7698" max="7936" width="11.57421875" style="304" customWidth="1"/>
    <col min="7937" max="7937" width="3.28125" style="304" customWidth="1"/>
    <col min="7938" max="7938" width="12.140625" style="304" customWidth="1"/>
    <col min="7939" max="7939" width="11.57421875" style="304" customWidth="1"/>
    <col min="7940" max="7940" width="13.8515625" style="304" customWidth="1"/>
    <col min="7941" max="7941" width="24.8515625" style="304" bestFit="1" customWidth="1"/>
    <col min="7942" max="7942" width="9.8515625" style="304" bestFit="1" customWidth="1"/>
    <col min="7943" max="7943" width="7.421875" style="304" bestFit="1" customWidth="1"/>
    <col min="7944" max="7944" width="17.57421875" style="304" bestFit="1" customWidth="1"/>
    <col min="7945" max="7945" width="11.57421875" style="304" customWidth="1"/>
    <col min="7946" max="7946" width="11.421875" style="304" bestFit="1" customWidth="1"/>
    <col min="7947" max="7947" width="17.00390625" style="304" customWidth="1"/>
    <col min="7948" max="7948" width="14.421875" style="304" bestFit="1" customWidth="1"/>
    <col min="7949" max="7949" width="17.00390625" style="304" customWidth="1"/>
    <col min="7950" max="7950" width="14.7109375" style="304" customWidth="1"/>
    <col min="7951" max="7951" width="14.8515625" style="304" customWidth="1"/>
    <col min="7952" max="7952" width="14.28125" style="304" customWidth="1"/>
    <col min="7953" max="7953" width="24.28125" style="304" bestFit="1" customWidth="1"/>
    <col min="7954" max="8192" width="11.57421875" style="304" customWidth="1"/>
    <col min="8193" max="8193" width="3.28125" style="304" customWidth="1"/>
    <col min="8194" max="8194" width="12.140625" style="304" customWidth="1"/>
    <col min="8195" max="8195" width="11.57421875" style="304" customWidth="1"/>
    <col min="8196" max="8196" width="13.8515625" style="304" customWidth="1"/>
    <col min="8197" max="8197" width="24.8515625" style="304" bestFit="1" customWidth="1"/>
    <col min="8198" max="8198" width="9.8515625" style="304" bestFit="1" customWidth="1"/>
    <col min="8199" max="8199" width="7.421875" style="304" bestFit="1" customWidth="1"/>
    <col min="8200" max="8200" width="17.57421875" style="304" bestFit="1" customWidth="1"/>
    <col min="8201" max="8201" width="11.57421875" style="304" customWidth="1"/>
    <col min="8202" max="8202" width="11.421875" style="304" bestFit="1" customWidth="1"/>
    <col min="8203" max="8203" width="17.00390625" style="304" customWidth="1"/>
    <col min="8204" max="8204" width="14.421875" style="304" bestFit="1" customWidth="1"/>
    <col min="8205" max="8205" width="17.00390625" style="304" customWidth="1"/>
    <col min="8206" max="8206" width="14.7109375" style="304" customWidth="1"/>
    <col min="8207" max="8207" width="14.8515625" style="304" customWidth="1"/>
    <col min="8208" max="8208" width="14.28125" style="304" customWidth="1"/>
    <col min="8209" max="8209" width="24.28125" style="304" bestFit="1" customWidth="1"/>
    <col min="8210" max="8448" width="11.57421875" style="304" customWidth="1"/>
    <col min="8449" max="8449" width="3.28125" style="304" customWidth="1"/>
    <col min="8450" max="8450" width="12.140625" style="304" customWidth="1"/>
    <col min="8451" max="8451" width="11.57421875" style="304" customWidth="1"/>
    <col min="8452" max="8452" width="13.8515625" style="304" customWidth="1"/>
    <col min="8453" max="8453" width="24.8515625" style="304" bestFit="1" customWidth="1"/>
    <col min="8454" max="8454" width="9.8515625" style="304" bestFit="1" customWidth="1"/>
    <col min="8455" max="8455" width="7.421875" style="304" bestFit="1" customWidth="1"/>
    <col min="8456" max="8456" width="17.57421875" style="304" bestFit="1" customWidth="1"/>
    <col min="8457" max="8457" width="11.57421875" style="304" customWidth="1"/>
    <col min="8458" max="8458" width="11.421875" style="304" bestFit="1" customWidth="1"/>
    <col min="8459" max="8459" width="17.00390625" style="304" customWidth="1"/>
    <col min="8460" max="8460" width="14.421875" style="304" bestFit="1" customWidth="1"/>
    <col min="8461" max="8461" width="17.00390625" style="304" customWidth="1"/>
    <col min="8462" max="8462" width="14.7109375" style="304" customWidth="1"/>
    <col min="8463" max="8463" width="14.8515625" style="304" customWidth="1"/>
    <col min="8464" max="8464" width="14.28125" style="304" customWidth="1"/>
    <col min="8465" max="8465" width="24.28125" style="304" bestFit="1" customWidth="1"/>
    <col min="8466" max="8704" width="11.57421875" style="304" customWidth="1"/>
    <col min="8705" max="8705" width="3.28125" style="304" customWidth="1"/>
    <col min="8706" max="8706" width="12.140625" style="304" customWidth="1"/>
    <col min="8707" max="8707" width="11.57421875" style="304" customWidth="1"/>
    <col min="8708" max="8708" width="13.8515625" style="304" customWidth="1"/>
    <col min="8709" max="8709" width="24.8515625" style="304" bestFit="1" customWidth="1"/>
    <col min="8710" max="8710" width="9.8515625" style="304" bestFit="1" customWidth="1"/>
    <col min="8711" max="8711" width="7.421875" style="304" bestFit="1" customWidth="1"/>
    <col min="8712" max="8712" width="17.57421875" style="304" bestFit="1" customWidth="1"/>
    <col min="8713" max="8713" width="11.57421875" style="304" customWidth="1"/>
    <col min="8714" max="8714" width="11.421875" style="304" bestFit="1" customWidth="1"/>
    <col min="8715" max="8715" width="17.00390625" style="304" customWidth="1"/>
    <col min="8716" max="8716" width="14.421875" style="304" bestFit="1" customWidth="1"/>
    <col min="8717" max="8717" width="17.00390625" style="304" customWidth="1"/>
    <col min="8718" max="8718" width="14.7109375" style="304" customWidth="1"/>
    <col min="8719" max="8719" width="14.8515625" style="304" customWidth="1"/>
    <col min="8720" max="8720" width="14.28125" style="304" customWidth="1"/>
    <col min="8721" max="8721" width="24.28125" style="304" bestFit="1" customWidth="1"/>
    <col min="8722" max="8960" width="11.57421875" style="304" customWidth="1"/>
    <col min="8961" max="8961" width="3.28125" style="304" customWidth="1"/>
    <col min="8962" max="8962" width="12.140625" style="304" customWidth="1"/>
    <col min="8963" max="8963" width="11.57421875" style="304" customWidth="1"/>
    <col min="8964" max="8964" width="13.8515625" style="304" customWidth="1"/>
    <col min="8965" max="8965" width="24.8515625" style="304" bestFit="1" customWidth="1"/>
    <col min="8966" max="8966" width="9.8515625" style="304" bestFit="1" customWidth="1"/>
    <col min="8967" max="8967" width="7.421875" style="304" bestFit="1" customWidth="1"/>
    <col min="8968" max="8968" width="17.57421875" style="304" bestFit="1" customWidth="1"/>
    <col min="8969" max="8969" width="11.57421875" style="304" customWidth="1"/>
    <col min="8970" max="8970" width="11.421875" style="304" bestFit="1" customWidth="1"/>
    <col min="8971" max="8971" width="17.00390625" style="304" customWidth="1"/>
    <col min="8972" max="8972" width="14.421875" style="304" bestFit="1" customWidth="1"/>
    <col min="8973" max="8973" width="17.00390625" style="304" customWidth="1"/>
    <col min="8974" max="8974" width="14.7109375" style="304" customWidth="1"/>
    <col min="8975" max="8975" width="14.8515625" style="304" customWidth="1"/>
    <col min="8976" max="8976" width="14.28125" style="304" customWidth="1"/>
    <col min="8977" max="8977" width="24.28125" style="304" bestFit="1" customWidth="1"/>
    <col min="8978" max="9216" width="11.57421875" style="304" customWidth="1"/>
    <col min="9217" max="9217" width="3.28125" style="304" customWidth="1"/>
    <col min="9218" max="9218" width="12.140625" style="304" customWidth="1"/>
    <col min="9219" max="9219" width="11.57421875" style="304" customWidth="1"/>
    <col min="9220" max="9220" width="13.8515625" style="304" customWidth="1"/>
    <col min="9221" max="9221" width="24.8515625" style="304" bestFit="1" customWidth="1"/>
    <col min="9222" max="9222" width="9.8515625" style="304" bestFit="1" customWidth="1"/>
    <col min="9223" max="9223" width="7.421875" style="304" bestFit="1" customWidth="1"/>
    <col min="9224" max="9224" width="17.57421875" style="304" bestFit="1" customWidth="1"/>
    <col min="9225" max="9225" width="11.57421875" style="304" customWidth="1"/>
    <col min="9226" max="9226" width="11.421875" style="304" bestFit="1" customWidth="1"/>
    <col min="9227" max="9227" width="17.00390625" style="304" customWidth="1"/>
    <col min="9228" max="9228" width="14.421875" style="304" bestFit="1" customWidth="1"/>
    <col min="9229" max="9229" width="17.00390625" style="304" customWidth="1"/>
    <col min="9230" max="9230" width="14.7109375" style="304" customWidth="1"/>
    <col min="9231" max="9231" width="14.8515625" style="304" customWidth="1"/>
    <col min="9232" max="9232" width="14.28125" style="304" customWidth="1"/>
    <col min="9233" max="9233" width="24.28125" style="304" bestFit="1" customWidth="1"/>
    <col min="9234" max="9472" width="11.57421875" style="304" customWidth="1"/>
    <col min="9473" max="9473" width="3.28125" style="304" customWidth="1"/>
    <col min="9474" max="9474" width="12.140625" style="304" customWidth="1"/>
    <col min="9475" max="9475" width="11.57421875" style="304" customWidth="1"/>
    <col min="9476" max="9476" width="13.8515625" style="304" customWidth="1"/>
    <col min="9477" max="9477" width="24.8515625" style="304" bestFit="1" customWidth="1"/>
    <col min="9478" max="9478" width="9.8515625" style="304" bestFit="1" customWidth="1"/>
    <col min="9479" max="9479" width="7.421875" style="304" bestFit="1" customWidth="1"/>
    <col min="9480" max="9480" width="17.57421875" style="304" bestFit="1" customWidth="1"/>
    <col min="9481" max="9481" width="11.57421875" style="304" customWidth="1"/>
    <col min="9482" max="9482" width="11.421875" style="304" bestFit="1" customWidth="1"/>
    <col min="9483" max="9483" width="17.00390625" style="304" customWidth="1"/>
    <col min="9484" max="9484" width="14.421875" style="304" bestFit="1" customWidth="1"/>
    <col min="9485" max="9485" width="17.00390625" style="304" customWidth="1"/>
    <col min="9486" max="9486" width="14.7109375" style="304" customWidth="1"/>
    <col min="9487" max="9487" width="14.8515625" style="304" customWidth="1"/>
    <col min="9488" max="9488" width="14.28125" style="304" customWidth="1"/>
    <col min="9489" max="9489" width="24.28125" style="304" bestFit="1" customWidth="1"/>
    <col min="9490" max="9728" width="11.57421875" style="304" customWidth="1"/>
    <col min="9729" max="9729" width="3.28125" style="304" customWidth="1"/>
    <col min="9730" max="9730" width="12.140625" style="304" customWidth="1"/>
    <col min="9731" max="9731" width="11.57421875" style="304" customWidth="1"/>
    <col min="9732" max="9732" width="13.8515625" style="304" customWidth="1"/>
    <col min="9733" max="9733" width="24.8515625" style="304" bestFit="1" customWidth="1"/>
    <col min="9734" max="9734" width="9.8515625" style="304" bestFit="1" customWidth="1"/>
    <col min="9735" max="9735" width="7.421875" style="304" bestFit="1" customWidth="1"/>
    <col min="9736" max="9736" width="17.57421875" style="304" bestFit="1" customWidth="1"/>
    <col min="9737" max="9737" width="11.57421875" style="304" customWidth="1"/>
    <col min="9738" max="9738" width="11.421875" style="304" bestFit="1" customWidth="1"/>
    <col min="9739" max="9739" width="17.00390625" style="304" customWidth="1"/>
    <col min="9740" max="9740" width="14.421875" style="304" bestFit="1" customWidth="1"/>
    <col min="9741" max="9741" width="17.00390625" style="304" customWidth="1"/>
    <col min="9742" max="9742" width="14.7109375" style="304" customWidth="1"/>
    <col min="9743" max="9743" width="14.8515625" style="304" customWidth="1"/>
    <col min="9744" max="9744" width="14.28125" style="304" customWidth="1"/>
    <col min="9745" max="9745" width="24.28125" style="304" bestFit="1" customWidth="1"/>
    <col min="9746" max="9984" width="11.57421875" style="304" customWidth="1"/>
    <col min="9985" max="9985" width="3.28125" style="304" customWidth="1"/>
    <col min="9986" max="9986" width="12.140625" style="304" customWidth="1"/>
    <col min="9987" max="9987" width="11.57421875" style="304" customWidth="1"/>
    <col min="9988" max="9988" width="13.8515625" style="304" customWidth="1"/>
    <col min="9989" max="9989" width="24.8515625" style="304" bestFit="1" customWidth="1"/>
    <col min="9990" max="9990" width="9.8515625" style="304" bestFit="1" customWidth="1"/>
    <col min="9991" max="9991" width="7.421875" style="304" bestFit="1" customWidth="1"/>
    <col min="9992" max="9992" width="17.57421875" style="304" bestFit="1" customWidth="1"/>
    <col min="9993" max="9993" width="11.57421875" style="304" customWidth="1"/>
    <col min="9994" max="9994" width="11.421875" style="304" bestFit="1" customWidth="1"/>
    <col min="9995" max="9995" width="17.00390625" style="304" customWidth="1"/>
    <col min="9996" max="9996" width="14.421875" style="304" bestFit="1" customWidth="1"/>
    <col min="9997" max="9997" width="17.00390625" style="304" customWidth="1"/>
    <col min="9998" max="9998" width="14.7109375" style="304" customWidth="1"/>
    <col min="9999" max="9999" width="14.8515625" style="304" customWidth="1"/>
    <col min="10000" max="10000" width="14.28125" style="304" customWidth="1"/>
    <col min="10001" max="10001" width="24.28125" style="304" bestFit="1" customWidth="1"/>
    <col min="10002" max="10240" width="11.57421875" style="304" customWidth="1"/>
    <col min="10241" max="10241" width="3.28125" style="304" customWidth="1"/>
    <col min="10242" max="10242" width="12.140625" style="304" customWidth="1"/>
    <col min="10243" max="10243" width="11.57421875" style="304" customWidth="1"/>
    <col min="10244" max="10244" width="13.8515625" style="304" customWidth="1"/>
    <col min="10245" max="10245" width="24.8515625" style="304" bestFit="1" customWidth="1"/>
    <col min="10246" max="10246" width="9.8515625" style="304" bestFit="1" customWidth="1"/>
    <col min="10247" max="10247" width="7.421875" style="304" bestFit="1" customWidth="1"/>
    <col min="10248" max="10248" width="17.57421875" style="304" bestFit="1" customWidth="1"/>
    <col min="10249" max="10249" width="11.57421875" style="304" customWidth="1"/>
    <col min="10250" max="10250" width="11.421875" style="304" bestFit="1" customWidth="1"/>
    <col min="10251" max="10251" width="17.00390625" style="304" customWidth="1"/>
    <col min="10252" max="10252" width="14.421875" style="304" bestFit="1" customWidth="1"/>
    <col min="10253" max="10253" width="17.00390625" style="304" customWidth="1"/>
    <col min="10254" max="10254" width="14.7109375" style="304" customWidth="1"/>
    <col min="10255" max="10255" width="14.8515625" style="304" customWidth="1"/>
    <col min="10256" max="10256" width="14.28125" style="304" customWidth="1"/>
    <col min="10257" max="10257" width="24.28125" style="304" bestFit="1" customWidth="1"/>
    <col min="10258" max="10496" width="11.57421875" style="304" customWidth="1"/>
    <col min="10497" max="10497" width="3.28125" style="304" customWidth="1"/>
    <col min="10498" max="10498" width="12.140625" style="304" customWidth="1"/>
    <col min="10499" max="10499" width="11.57421875" style="304" customWidth="1"/>
    <col min="10500" max="10500" width="13.8515625" style="304" customWidth="1"/>
    <col min="10501" max="10501" width="24.8515625" style="304" bestFit="1" customWidth="1"/>
    <col min="10502" max="10502" width="9.8515625" style="304" bestFit="1" customWidth="1"/>
    <col min="10503" max="10503" width="7.421875" style="304" bestFit="1" customWidth="1"/>
    <col min="10504" max="10504" width="17.57421875" style="304" bestFit="1" customWidth="1"/>
    <col min="10505" max="10505" width="11.57421875" style="304" customWidth="1"/>
    <col min="10506" max="10506" width="11.421875" style="304" bestFit="1" customWidth="1"/>
    <col min="10507" max="10507" width="17.00390625" style="304" customWidth="1"/>
    <col min="10508" max="10508" width="14.421875" style="304" bestFit="1" customWidth="1"/>
    <col min="10509" max="10509" width="17.00390625" style="304" customWidth="1"/>
    <col min="10510" max="10510" width="14.7109375" style="304" customWidth="1"/>
    <col min="10511" max="10511" width="14.8515625" style="304" customWidth="1"/>
    <col min="10512" max="10512" width="14.28125" style="304" customWidth="1"/>
    <col min="10513" max="10513" width="24.28125" style="304" bestFit="1" customWidth="1"/>
    <col min="10514" max="10752" width="11.57421875" style="304" customWidth="1"/>
    <col min="10753" max="10753" width="3.28125" style="304" customWidth="1"/>
    <col min="10754" max="10754" width="12.140625" style="304" customWidth="1"/>
    <col min="10755" max="10755" width="11.57421875" style="304" customWidth="1"/>
    <col min="10756" max="10756" width="13.8515625" style="304" customWidth="1"/>
    <col min="10757" max="10757" width="24.8515625" style="304" bestFit="1" customWidth="1"/>
    <col min="10758" max="10758" width="9.8515625" style="304" bestFit="1" customWidth="1"/>
    <col min="10759" max="10759" width="7.421875" style="304" bestFit="1" customWidth="1"/>
    <col min="10760" max="10760" width="17.57421875" style="304" bestFit="1" customWidth="1"/>
    <col min="10761" max="10761" width="11.57421875" style="304" customWidth="1"/>
    <col min="10762" max="10762" width="11.421875" style="304" bestFit="1" customWidth="1"/>
    <col min="10763" max="10763" width="17.00390625" style="304" customWidth="1"/>
    <col min="10764" max="10764" width="14.421875" style="304" bestFit="1" customWidth="1"/>
    <col min="10765" max="10765" width="17.00390625" style="304" customWidth="1"/>
    <col min="10766" max="10766" width="14.7109375" style="304" customWidth="1"/>
    <col min="10767" max="10767" width="14.8515625" style="304" customWidth="1"/>
    <col min="10768" max="10768" width="14.28125" style="304" customWidth="1"/>
    <col min="10769" max="10769" width="24.28125" style="304" bestFit="1" customWidth="1"/>
    <col min="10770" max="11008" width="11.57421875" style="304" customWidth="1"/>
    <col min="11009" max="11009" width="3.28125" style="304" customWidth="1"/>
    <col min="11010" max="11010" width="12.140625" style="304" customWidth="1"/>
    <col min="11011" max="11011" width="11.57421875" style="304" customWidth="1"/>
    <col min="11012" max="11012" width="13.8515625" style="304" customWidth="1"/>
    <col min="11013" max="11013" width="24.8515625" style="304" bestFit="1" customWidth="1"/>
    <col min="11014" max="11014" width="9.8515625" style="304" bestFit="1" customWidth="1"/>
    <col min="11015" max="11015" width="7.421875" style="304" bestFit="1" customWidth="1"/>
    <col min="11016" max="11016" width="17.57421875" style="304" bestFit="1" customWidth="1"/>
    <col min="11017" max="11017" width="11.57421875" style="304" customWidth="1"/>
    <col min="11018" max="11018" width="11.421875" style="304" bestFit="1" customWidth="1"/>
    <col min="11019" max="11019" width="17.00390625" style="304" customWidth="1"/>
    <col min="11020" max="11020" width="14.421875" style="304" bestFit="1" customWidth="1"/>
    <col min="11021" max="11021" width="17.00390625" style="304" customWidth="1"/>
    <col min="11022" max="11022" width="14.7109375" style="304" customWidth="1"/>
    <col min="11023" max="11023" width="14.8515625" style="304" customWidth="1"/>
    <col min="11024" max="11024" width="14.28125" style="304" customWidth="1"/>
    <col min="11025" max="11025" width="24.28125" style="304" bestFit="1" customWidth="1"/>
    <col min="11026" max="11264" width="11.57421875" style="304" customWidth="1"/>
    <col min="11265" max="11265" width="3.28125" style="304" customWidth="1"/>
    <col min="11266" max="11266" width="12.140625" style="304" customWidth="1"/>
    <col min="11267" max="11267" width="11.57421875" style="304" customWidth="1"/>
    <col min="11268" max="11268" width="13.8515625" style="304" customWidth="1"/>
    <col min="11269" max="11269" width="24.8515625" style="304" bestFit="1" customWidth="1"/>
    <col min="11270" max="11270" width="9.8515625" style="304" bestFit="1" customWidth="1"/>
    <col min="11271" max="11271" width="7.421875" style="304" bestFit="1" customWidth="1"/>
    <col min="11272" max="11272" width="17.57421875" style="304" bestFit="1" customWidth="1"/>
    <col min="11273" max="11273" width="11.57421875" style="304" customWidth="1"/>
    <col min="11274" max="11274" width="11.421875" style="304" bestFit="1" customWidth="1"/>
    <col min="11275" max="11275" width="17.00390625" style="304" customWidth="1"/>
    <col min="11276" max="11276" width="14.421875" style="304" bestFit="1" customWidth="1"/>
    <col min="11277" max="11277" width="17.00390625" style="304" customWidth="1"/>
    <col min="11278" max="11278" width="14.7109375" style="304" customWidth="1"/>
    <col min="11279" max="11279" width="14.8515625" style="304" customWidth="1"/>
    <col min="11280" max="11280" width="14.28125" style="304" customWidth="1"/>
    <col min="11281" max="11281" width="24.28125" style="304" bestFit="1" customWidth="1"/>
    <col min="11282" max="11520" width="11.57421875" style="304" customWidth="1"/>
    <col min="11521" max="11521" width="3.28125" style="304" customWidth="1"/>
    <col min="11522" max="11522" width="12.140625" style="304" customWidth="1"/>
    <col min="11523" max="11523" width="11.57421875" style="304" customWidth="1"/>
    <col min="11524" max="11524" width="13.8515625" style="304" customWidth="1"/>
    <col min="11525" max="11525" width="24.8515625" style="304" bestFit="1" customWidth="1"/>
    <col min="11526" max="11526" width="9.8515625" style="304" bestFit="1" customWidth="1"/>
    <col min="11527" max="11527" width="7.421875" style="304" bestFit="1" customWidth="1"/>
    <col min="11528" max="11528" width="17.57421875" style="304" bestFit="1" customWidth="1"/>
    <col min="11529" max="11529" width="11.57421875" style="304" customWidth="1"/>
    <col min="11530" max="11530" width="11.421875" style="304" bestFit="1" customWidth="1"/>
    <col min="11531" max="11531" width="17.00390625" style="304" customWidth="1"/>
    <col min="11532" max="11532" width="14.421875" style="304" bestFit="1" customWidth="1"/>
    <col min="11533" max="11533" width="17.00390625" style="304" customWidth="1"/>
    <col min="11534" max="11534" width="14.7109375" style="304" customWidth="1"/>
    <col min="11535" max="11535" width="14.8515625" style="304" customWidth="1"/>
    <col min="11536" max="11536" width="14.28125" style="304" customWidth="1"/>
    <col min="11537" max="11537" width="24.28125" style="304" bestFit="1" customWidth="1"/>
    <col min="11538" max="11776" width="11.57421875" style="304" customWidth="1"/>
    <col min="11777" max="11777" width="3.28125" style="304" customWidth="1"/>
    <col min="11778" max="11778" width="12.140625" style="304" customWidth="1"/>
    <col min="11779" max="11779" width="11.57421875" style="304" customWidth="1"/>
    <col min="11780" max="11780" width="13.8515625" style="304" customWidth="1"/>
    <col min="11781" max="11781" width="24.8515625" style="304" bestFit="1" customWidth="1"/>
    <col min="11782" max="11782" width="9.8515625" style="304" bestFit="1" customWidth="1"/>
    <col min="11783" max="11783" width="7.421875" style="304" bestFit="1" customWidth="1"/>
    <col min="11784" max="11784" width="17.57421875" style="304" bestFit="1" customWidth="1"/>
    <col min="11785" max="11785" width="11.57421875" style="304" customWidth="1"/>
    <col min="11786" max="11786" width="11.421875" style="304" bestFit="1" customWidth="1"/>
    <col min="11787" max="11787" width="17.00390625" style="304" customWidth="1"/>
    <col min="11788" max="11788" width="14.421875" style="304" bestFit="1" customWidth="1"/>
    <col min="11789" max="11789" width="17.00390625" style="304" customWidth="1"/>
    <col min="11790" max="11790" width="14.7109375" style="304" customWidth="1"/>
    <col min="11791" max="11791" width="14.8515625" style="304" customWidth="1"/>
    <col min="11792" max="11792" width="14.28125" style="304" customWidth="1"/>
    <col min="11793" max="11793" width="24.28125" style="304" bestFit="1" customWidth="1"/>
    <col min="11794" max="12032" width="11.57421875" style="304" customWidth="1"/>
    <col min="12033" max="12033" width="3.28125" style="304" customWidth="1"/>
    <col min="12034" max="12034" width="12.140625" style="304" customWidth="1"/>
    <col min="12035" max="12035" width="11.57421875" style="304" customWidth="1"/>
    <col min="12036" max="12036" width="13.8515625" style="304" customWidth="1"/>
    <col min="12037" max="12037" width="24.8515625" style="304" bestFit="1" customWidth="1"/>
    <col min="12038" max="12038" width="9.8515625" style="304" bestFit="1" customWidth="1"/>
    <col min="12039" max="12039" width="7.421875" style="304" bestFit="1" customWidth="1"/>
    <col min="12040" max="12040" width="17.57421875" style="304" bestFit="1" customWidth="1"/>
    <col min="12041" max="12041" width="11.57421875" style="304" customWidth="1"/>
    <col min="12042" max="12042" width="11.421875" style="304" bestFit="1" customWidth="1"/>
    <col min="12043" max="12043" width="17.00390625" style="304" customWidth="1"/>
    <col min="12044" max="12044" width="14.421875" style="304" bestFit="1" customWidth="1"/>
    <col min="12045" max="12045" width="17.00390625" style="304" customWidth="1"/>
    <col min="12046" max="12046" width="14.7109375" style="304" customWidth="1"/>
    <col min="12047" max="12047" width="14.8515625" style="304" customWidth="1"/>
    <col min="12048" max="12048" width="14.28125" style="304" customWidth="1"/>
    <col min="12049" max="12049" width="24.28125" style="304" bestFit="1" customWidth="1"/>
    <col min="12050" max="12288" width="11.57421875" style="304" customWidth="1"/>
    <col min="12289" max="12289" width="3.28125" style="304" customWidth="1"/>
    <col min="12290" max="12290" width="12.140625" style="304" customWidth="1"/>
    <col min="12291" max="12291" width="11.57421875" style="304" customWidth="1"/>
    <col min="12292" max="12292" width="13.8515625" style="304" customWidth="1"/>
    <col min="12293" max="12293" width="24.8515625" style="304" bestFit="1" customWidth="1"/>
    <col min="12294" max="12294" width="9.8515625" style="304" bestFit="1" customWidth="1"/>
    <col min="12295" max="12295" width="7.421875" style="304" bestFit="1" customWidth="1"/>
    <col min="12296" max="12296" width="17.57421875" style="304" bestFit="1" customWidth="1"/>
    <col min="12297" max="12297" width="11.57421875" style="304" customWidth="1"/>
    <col min="12298" max="12298" width="11.421875" style="304" bestFit="1" customWidth="1"/>
    <col min="12299" max="12299" width="17.00390625" style="304" customWidth="1"/>
    <col min="12300" max="12300" width="14.421875" style="304" bestFit="1" customWidth="1"/>
    <col min="12301" max="12301" width="17.00390625" style="304" customWidth="1"/>
    <col min="12302" max="12302" width="14.7109375" style="304" customWidth="1"/>
    <col min="12303" max="12303" width="14.8515625" style="304" customWidth="1"/>
    <col min="12304" max="12304" width="14.28125" style="304" customWidth="1"/>
    <col min="12305" max="12305" width="24.28125" style="304" bestFit="1" customWidth="1"/>
    <col min="12306" max="12544" width="11.57421875" style="304" customWidth="1"/>
    <col min="12545" max="12545" width="3.28125" style="304" customWidth="1"/>
    <col min="12546" max="12546" width="12.140625" style="304" customWidth="1"/>
    <col min="12547" max="12547" width="11.57421875" style="304" customWidth="1"/>
    <col min="12548" max="12548" width="13.8515625" style="304" customWidth="1"/>
    <col min="12549" max="12549" width="24.8515625" style="304" bestFit="1" customWidth="1"/>
    <col min="12550" max="12550" width="9.8515625" style="304" bestFit="1" customWidth="1"/>
    <col min="12551" max="12551" width="7.421875" style="304" bestFit="1" customWidth="1"/>
    <col min="12552" max="12552" width="17.57421875" style="304" bestFit="1" customWidth="1"/>
    <col min="12553" max="12553" width="11.57421875" style="304" customWidth="1"/>
    <col min="12554" max="12554" width="11.421875" style="304" bestFit="1" customWidth="1"/>
    <col min="12555" max="12555" width="17.00390625" style="304" customWidth="1"/>
    <col min="12556" max="12556" width="14.421875" style="304" bestFit="1" customWidth="1"/>
    <col min="12557" max="12557" width="17.00390625" style="304" customWidth="1"/>
    <col min="12558" max="12558" width="14.7109375" style="304" customWidth="1"/>
    <col min="12559" max="12559" width="14.8515625" style="304" customWidth="1"/>
    <col min="12560" max="12560" width="14.28125" style="304" customWidth="1"/>
    <col min="12561" max="12561" width="24.28125" style="304" bestFit="1" customWidth="1"/>
    <col min="12562" max="12800" width="11.57421875" style="304" customWidth="1"/>
    <col min="12801" max="12801" width="3.28125" style="304" customWidth="1"/>
    <col min="12802" max="12802" width="12.140625" style="304" customWidth="1"/>
    <col min="12803" max="12803" width="11.57421875" style="304" customWidth="1"/>
    <col min="12804" max="12804" width="13.8515625" style="304" customWidth="1"/>
    <col min="12805" max="12805" width="24.8515625" style="304" bestFit="1" customWidth="1"/>
    <col min="12806" max="12806" width="9.8515625" style="304" bestFit="1" customWidth="1"/>
    <col min="12807" max="12807" width="7.421875" style="304" bestFit="1" customWidth="1"/>
    <col min="12808" max="12808" width="17.57421875" style="304" bestFit="1" customWidth="1"/>
    <col min="12809" max="12809" width="11.57421875" style="304" customWidth="1"/>
    <col min="12810" max="12810" width="11.421875" style="304" bestFit="1" customWidth="1"/>
    <col min="12811" max="12811" width="17.00390625" style="304" customWidth="1"/>
    <col min="12812" max="12812" width="14.421875" style="304" bestFit="1" customWidth="1"/>
    <col min="12813" max="12813" width="17.00390625" style="304" customWidth="1"/>
    <col min="12814" max="12814" width="14.7109375" style="304" customWidth="1"/>
    <col min="12815" max="12815" width="14.8515625" style="304" customWidth="1"/>
    <col min="12816" max="12816" width="14.28125" style="304" customWidth="1"/>
    <col min="12817" max="12817" width="24.28125" style="304" bestFit="1" customWidth="1"/>
    <col min="12818" max="13056" width="11.57421875" style="304" customWidth="1"/>
    <col min="13057" max="13057" width="3.28125" style="304" customWidth="1"/>
    <col min="13058" max="13058" width="12.140625" style="304" customWidth="1"/>
    <col min="13059" max="13059" width="11.57421875" style="304" customWidth="1"/>
    <col min="13060" max="13060" width="13.8515625" style="304" customWidth="1"/>
    <col min="13061" max="13061" width="24.8515625" style="304" bestFit="1" customWidth="1"/>
    <col min="13062" max="13062" width="9.8515625" style="304" bestFit="1" customWidth="1"/>
    <col min="13063" max="13063" width="7.421875" style="304" bestFit="1" customWidth="1"/>
    <col min="13064" max="13064" width="17.57421875" style="304" bestFit="1" customWidth="1"/>
    <col min="13065" max="13065" width="11.57421875" style="304" customWidth="1"/>
    <col min="13066" max="13066" width="11.421875" style="304" bestFit="1" customWidth="1"/>
    <col min="13067" max="13067" width="17.00390625" style="304" customWidth="1"/>
    <col min="13068" max="13068" width="14.421875" style="304" bestFit="1" customWidth="1"/>
    <col min="13069" max="13069" width="17.00390625" style="304" customWidth="1"/>
    <col min="13070" max="13070" width="14.7109375" style="304" customWidth="1"/>
    <col min="13071" max="13071" width="14.8515625" style="304" customWidth="1"/>
    <col min="13072" max="13072" width="14.28125" style="304" customWidth="1"/>
    <col min="13073" max="13073" width="24.28125" style="304" bestFit="1" customWidth="1"/>
    <col min="13074" max="13312" width="11.57421875" style="304" customWidth="1"/>
    <col min="13313" max="13313" width="3.28125" style="304" customWidth="1"/>
    <col min="13314" max="13314" width="12.140625" style="304" customWidth="1"/>
    <col min="13315" max="13315" width="11.57421875" style="304" customWidth="1"/>
    <col min="13316" max="13316" width="13.8515625" style="304" customWidth="1"/>
    <col min="13317" max="13317" width="24.8515625" style="304" bestFit="1" customWidth="1"/>
    <col min="13318" max="13318" width="9.8515625" style="304" bestFit="1" customWidth="1"/>
    <col min="13319" max="13319" width="7.421875" style="304" bestFit="1" customWidth="1"/>
    <col min="13320" max="13320" width="17.57421875" style="304" bestFit="1" customWidth="1"/>
    <col min="13321" max="13321" width="11.57421875" style="304" customWidth="1"/>
    <col min="13322" max="13322" width="11.421875" style="304" bestFit="1" customWidth="1"/>
    <col min="13323" max="13323" width="17.00390625" style="304" customWidth="1"/>
    <col min="13324" max="13324" width="14.421875" style="304" bestFit="1" customWidth="1"/>
    <col min="13325" max="13325" width="17.00390625" style="304" customWidth="1"/>
    <col min="13326" max="13326" width="14.7109375" style="304" customWidth="1"/>
    <col min="13327" max="13327" width="14.8515625" style="304" customWidth="1"/>
    <col min="13328" max="13328" width="14.28125" style="304" customWidth="1"/>
    <col min="13329" max="13329" width="24.28125" style="304" bestFit="1" customWidth="1"/>
    <col min="13330" max="13568" width="11.57421875" style="304" customWidth="1"/>
    <col min="13569" max="13569" width="3.28125" style="304" customWidth="1"/>
    <col min="13570" max="13570" width="12.140625" style="304" customWidth="1"/>
    <col min="13571" max="13571" width="11.57421875" style="304" customWidth="1"/>
    <col min="13572" max="13572" width="13.8515625" style="304" customWidth="1"/>
    <col min="13573" max="13573" width="24.8515625" style="304" bestFit="1" customWidth="1"/>
    <col min="13574" max="13574" width="9.8515625" style="304" bestFit="1" customWidth="1"/>
    <col min="13575" max="13575" width="7.421875" style="304" bestFit="1" customWidth="1"/>
    <col min="13576" max="13576" width="17.57421875" style="304" bestFit="1" customWidth="1"/>
    <col min="13577" max="13577" width="11.57421875" style="304" customWidth="1"/>
    <col min="13578" max="13578" width="11.421875" style="304" bestFit="1" customWidth="1"/>
    <col min="13579" max="13579" width="17.00390625" style="304" customWidth="1"/>
    <col min="13580" max="13580" width="14.421875" style="304" bestFit="1" customWidth="1"/>
    <col min="13581" max="13581" width="17.00390625" style="304" customWidth="1"/>
    <col min="13582" max="13582" width="14.7109375" style="304" customWidth="1"/>
    <col min="13583" max="13583" width="14.8515625" style="304" customWidth="1"/>
    <col min="13584" max="13584" width="14.28125" style="304" customWidth="1"/>
    <col min="13585" max="13585" width="24.28125" style="304" bestFit="1" customWidth="1"/>
    <col min="13586" max="13824" width="11.57421875" style="304" customWidth="1"/>
    <col min="13825" max="13825" width="3.28125" style="304" customWidth="1"/>
    <col min="13826" max="13826" width="12.140625" style="304" customWidth="1"/>
    <col min="13827" max="13827" width="11.57421875" style="304" customWidth="1"/>
    <col min="13828" max="13828" width="13.8515625" style="304" customWidth="1"/>
    <col min="13829" max="13829" width="24.8515625" style="304" bestFit="1" customWidth="1"/>
    <col min="13830" max="13830" width="9.8515625" style="304" bestFit="1" customWidth="1"/>
    <col min="13831" max="13831" width="7.421875" style="304" bestFit="1" customWidth="1"/>
    <col min="13832" max="13832" width="17.57421875" style="304" bestFit="1" customWidth="1"/>
    <col min="13833" max="13833" width="11.57421875" style="304" customWidth="1"/>
    <col min="13834" max="13834" width="11.421875" style="304" bestFit="1" customWidth="1"/>
    <col min="13835" max="13835" width="17.00390625" style="304" customWidth="1"/>
    <col min="13836" max="13836" width="14.421875" style="304" bestFit="1" customWidth="1"/>
    <col min="13837" max="13837" width="17.00390625" style="304" customWidth="1"/>
    <col min="13838" max="13838" width="14.7109375" style="304" customWidth="1"/>
    <col min="13839" max="13839" width="14.8515625" style="304" customWidth="1"/>
    <col min="13840" max="13840" width="14.28125" style="304" customWidth="1"/>
    <col min="13841" max="13841" width="24.28125" style="304" bestFit="1" customWidth="1"/>
    <col min="13842" max="14080" width="11.57421875" style="304" customWidth="1"/>
    <col min="14081" max="14081" width="3.28125" style="304" customWidth="1"/>
    <col min="14082" max="14082" width="12.140625" style="304" customWidth="1"/>
    <col min="14083" max="14083" width="11.57421875" style="304" customWidth="1"/>
    <col min="14084" max="14084" width="13.8515625" style="304" customWidth="1"/>
    <col min="14085" max="14085" width="24.8515625" style="304" bestFit="1" customWidth="1"/>
    <col min="14086" max="14086" width="9.8515625" style="304" bestFit="1" customWidth="1"/>
    <col min="14087" max="14087" width="7.421875" style="304" bestFit="1" customWidth="1"/>
    <col min="14088" max="14088" width="17.57421875" style="304" bestFit="1" customWidth="1"/>
    <col min="14089" max="14089" width="11.57421875" style="304" customWidth="1"/>
    <col min="14090" max="14090" width="11.421875" style="304" bestFit="1" customWidth="1"/>
    <col min="14091" max="14091" width="17.00390625" style="304" customWidth="1"/>
    <col min="14092" max="14092" width="14.421875" style="304" bestFit="1" customWidth="1"/>
    <col min="14093" max="14093" width="17.00390625" style="304" customWidth="1"/>
    <col min="14094" max="14094" width="14.7109375" style="304" customWidth="1"/>
    <col min="14095" max="14095" width="14.8515625" style="304" customWidth="1"/>
    <col min="14096" max="14096" width="14.28125" style="304" customWidth="1"/>
    <col min="14097" max="14097" width="24.28125" style="304" bestFit="1" customWidth="1"/>
    <col min="14098" max="14336" width="11.57421875" style="304" customWidth="1"/>
    <col min="14337" max="14337" width="3.28125" style="304" customWidth="1"/>
    <col min="14338" max="14338" width="12.140625" style="304" customWidth="1"/>
    <col min="14339" max="14339" width="11.57421875" style="304" customWidth="1"/>
    <col min="14340" max="14340" width="13.8515625" style="304" customWidth="1"/>
    <col min="14341" max="14341" width="24.8515625" style="304" bestFit="1" customWidth="1"/>
    <col min="14342" max="14342" width="9.8515625" style="304" bestFit="1" customWidth="1"/>
    <col min="14343" max="14343" width="7.421875" style="304" bestFit="1" customWidth="1"/>
    <col min="14344" max="14344" width="17.57421875" style="304" bestFit="1" customWidth="1"/>
    <col min="14345" max="14345" width="11.57421875" style="304" customWidth="1"/>
    <col min="14346" max="14346" width="11.421875" style="304" bestFit="1" customWidth="1"/>
    <col min="14347" max="14347" width="17.00390625" style="304" customWidth="1"/>
    <col min="14348" max="14348" width="14.421875" style="304" bestFit="1" customWidth="1"/>
    <col min="14349" max="14349" width="17.00390625" style="304" customWidth="1"/>
    <col min="14350" max="14350" width="14.7109375" style="304" customWidth="1"/>
    <col min="14351" max="14351" width="14.8515625" style="304" customWidth="1"/>
    <col min="14352" max="14352" width="14.28125" style="304" customWidth="1"/>
    <col min="14353" max="14353" width="24.28125" style="304" bestFit="1" customWidth="1"/>
    <col min="14354" max="14592" width="11.57421875" style="304" customWidth="1"/>
    <col min="14593" max="14593" width="3.28125" style="304" customWidth="1"/>
    <col min="14594" max="14594" width="12.140625" style="304" customWidth="1"/>
    <col min="14595" max="14595" width="11.57421875" style="304" customWidth="1"/>
    <col min="14596" max="14596" width="13.8515625" style="304" customWidth="1"/>
    <col min="14597" max="14597" width="24.8515625" style="304" bestFit="1" customWidth="1"/>
    <col min="14598" max="14598" width="9.8515625" style="304" bestFit="1" customWidth="1"/>
    <col min="14599" max="14599" width="7.421875" style="304" bestFit="1" customWidth="1"/>
    <col min="14600" max="14600" width="17.57421875" style="304" bestFit="1" customWidth="1"/>
    <col min="14601" max="14601" width="11.57421875" style="304" customWidth="1"/>
    <col min="14602" max="14602" width="11.421875" style="304" bestFit="1" customWidth="1"/>
    <col min="14603" max="14603" width="17.00390625" style="304" customWidth="1"/>
    <col min="14604" max="14604" width="14.421875" style="304" bestFit="1" customWidth="1"/>
    <col min="14605" max="14605" width="17.00390625" style="304" customWidth="1"/>
    <col min="14606" max="14606" width="14.7109375" style="304" customWidth="1"/>
    <col min="14607" max="14607" width="14.8515625" style="304" customWidth="1"/>
    <col min="14608" max="14608" width="14.28125" style="304" customWidth="1"/>
    <col min="14609" max="14609" width="24.28125" style="304" bestFit="1" customWidth="1"/>
    <col min="14610" max="14848" width="11.57421875" style="304" customWidth="1"/>
    <col min="14849" max="14849" width="3.28125" style="304" customWidth="1"/>
    <col min="14850" max="14850" width="12.140625" style="304" customWidth="1"/>
    <col min="14851" max="14851" width="11.57421875" style="304" customWidth="1"/>
    <col min="14852" max="14852" width="13.8515625" style="304" customWidth="1"/>
    <col min="14853" max="14853" width="24.8515625" style="304" bestFit="1" customWidth="1"/>
    <col min="14854" max="14854" width="9.8515625" style="304" bestFit="1" customWidth="1"/>
    <col min="14855" max="14855" width="7.421875" style="304" bestFit="1" customWidth="1"/>
    <col min="14856" max="14856" width="17.57421875" style="304" bestFit="1" customWidth="1"/>
    <col min="14857" max="14857" width="11.57421875" style="304" customWidth="1"/>
    <col min="14858" max="14858" width="11.421875" style="304" bestFit="1" customWidth="1"/>
    <col min="14859" max="14859" width="17.00390625" style="304" customWidth="1"/>
    <col min="14860" max="14860" width="14.421875" style="304" bestFit="1" customWidth="1"/>
    <col min="14861" max="14861" width="17.00390625" style="304" customWidth="1"/>
    <col min="14862" max="14862" width="14.7109375" style="304" customWidth="1"/>
    <col min="14863" max="14863" width="14.8515625" style="304" customWidth="1"/>
    <col min="14864" max="14864" width="14.28125" style="304" customWidth="1"/>
    <col min="14865" max="14865" width="24.28125" style="304" bestFit="1" customWidth="1"/>
    <col min="14866" max="15104" width="11.57421875" style="304" customWidth="1"/>
    <col min="15105" max="15105" width="3.28125" style="304" customWidth="1"/>
    <col min="15106" max="15106" width="12.140625" style="304" customWidth="1"/>
    <col min="15107" max="15107" width="11.57421875" style="304" customWidth="1"/>
    <col min="15108" max="15108" width="13.8515625" style="304" customWidth="1"/>
    <col min="15109" max="15109" width="24.8515625" style="304" bestFit="1" customWidth="1"/>
    <col min="15110" max="15110" width="9.8515625" style="304" bestFit="1" customWidth="1"/>
    <col min="15111" max="15111" width="7.421875" style="304" bestFit="1" customWidth="1"/>
    <col min="15112" max="15112" width="17.57421875" style="304" bestFit="1" customWidth="1"/>
    <col min="15113" max="15113" width="11.57421875" style="304" customWidth="1"/>
    <col min="15114" max="15114" width="11.421875" style="304" bestFit="1" customWidth="1"/>
    <col min="15115" max="15115" width="17.00390625" style="304" customWidth="1"/>
    <col min="15116" max="15116" width="14.421875" style="304" bestFit="1" customWidth="1"/>
    <col min="15117" max="15117" width="17.00390625" style="304" customWidth="1"/>
    <col min="15118" max="15118" width="14.7109375" style="304" customWidth="1"/>
    <col min="15119" max="15119" width="14.8515625" style="304" customWidth="1"/>
    <col min="15120" max="15120" width="14.28125" style="304" customWidth="1"/>
    <col min="15121" max="15121" width="24.28125" style="304" bestFit="1" customWidth="1"/>
    <col min="15122" max="15360" width="11.57421875" style="304" customWidth="1"/>
    <col min="15361" max="15361" width="3.28125" style="304" customWidth="1"/>
    <col min="15362" max="15362" width="12.140625" style="304" customWidth="1"/>
    <col min="15363" max="15363" width="11.57421875" style="304" customWidth="1"/>
    <col min="15364" max="15364" width="13.8515625" style="304" customWidth="1"/>
    <col min="15365" max="15365" width="24.8515625" style="304" bestFit="1" customWidth="1"/>
    <col min="15366" max="15366" width="9.8515625" style="304" bestFit="1" customWidth="1"/>
    <col min="15367" max="15367" width="7.421875" style="304" bestFit="1" customWidth="1"/>
    <col min="15368" max="15368" width="17.57421875" style="304" bestFit="1" customWidth="1"/>
    <col min="15369" max="15369" width="11.57421875" style="304" customWidth="1"/>
    <col min="15370" max="15370" width="11.421875" style="304" bestFit="1" customWidth="1"/>
    <col min="15371" max="15371" width="17.00390625" style="304" customWidth="1"/>
    <col min="15372" max="15372" width="14.421875" style="304" bestFit="1" customWidth="1"/>
    <col min="15373" max="15373" width="17.00390625" style="304" customWidth="1"/>
    <col min="15374" max="15374" width="14.7109375" style="304" customWidth="1"/>
    <col min="15375" max="15375" width="14.8515625" style="304" customWidth="1"/>
    <col min="15376" max="15376" width="14.28125" style="304" customWidth="1"/>
    <col min="15377" max="15377" width="24.28125" style="304" bestFit="1" customWidth="1"/>
    <col min="15378" max="15616" width="11.57421875" style="304" customWidth="1"/>
    <col min="15617" max="15617" width="3.28125" style="304" customWidth="1"/>
    <col min="15618" max="15618" width="12.140625" style="304" customWidth="1"/>
    <col min="15619" max="15619" width="11.57421875" style="304" customWidth="1"/>
    <col min="15620" max="15620" width="13.8515625" style="304" customWidth="1"/>
    <col min="15621" max="15621" width="24.8515625" style="304" bestFit="1" customWidth="1"/>
    <col min="15622" max="15622" width="9.8515625" style="304" bestFit="1" customWidth="1"/>
    <col min="15623" max="15623" width="7.421875" style="304" bestFit="1" customWidth="1"/>
    <col min="15624" max="15624" width="17.57421875" style="304" bestFit="1" customWidth="1"/>
    <col min="15625" max="15625" width="11.57421875" style="304" customWidth="1"/>
    <col min="15626" max="15626" width="11.421875" style="304" bestFit="1" customWidth="1"/>
    <col min="15627" max="15627" width="17.00390625" style="304" customWidth="1"/>
    <col min="15628" max="15628" width="14.421875" style="304" bestFit="1" customWidth="1"/>
    <col min="15629" max="15629" width="17.00390625" style="304" customWidth="1"/>
    <col min="15630" max="15630" width="14.7109375" style="304" customWidth="1"/>
    <col min="15631" max="15631" width="14.8515625" style="304" customWidth="1"/>
    <col min="15632" max="15632" width="14.28125" style="304" customWidth="1"/>
    <col min="15633" max="15633" width="24.28125" style="304" bestFit="1" customWidth="1"/>
    <col min="15634" max="15872" width="11.57421875" style="304" customWidth="1"/>
    <col min="15873" max="15873" width="3.28125" style="304" customWidth="1"/>
    <col min="15874" max="15874" width="12.140625" style="304" customWidth="1"/>
    <col min="15875" max="15875" width="11.57421875" style="304" customWidth="1"/>
    <col min="15876" max="15876" width="13.8515625" style="304" customWidth="1"/>
    <col min="15877" max="15877" width="24.8515625" style="304" bestFit="1" customWidth="1"/>
    <col min="15878" max="15878" width="9.8515625" style="304" bestFit="1" customWidth="1"/>
    <col min="15879" max="15879" width="7.421875" style="304" bestFit="1" customWidth="1"/>
    <col min="15880" max="15880" width="17.57421875" style="304" bestFit="1" customWidth="1"/>
    <col min="15881" max="15881" width="11.57421875" style="304" customWidth="1"/>
    <col min="15882" max="15882" width="11.421875" style="304" bestFit="1" customWidth="1"/>
    <col min="15883" max="15883" width="17.00390625" style="304" customWidth="1"/>
    <col min="15884" max="15884" width="14.421875" style="304" bestFit="1" customWidth="1"/>
    <col min="15885" max="15885" width="17.00390625" style="304" customWidth="1"/>
    <col min="15886" max="15886" width="14.7109375" style="304" customWidth="1"/>
    <col min="15887" max="15887" width="14.8515625" style="304" customWidth="1"/>
    <col min="15888" max="15888" width="14.28125" style="304" customWidth="1"/>
    <col min="15889" max="15889" width="24.28125" style="304" bestFit="1" customWidth="1"/>
    <col min="15890" max="16128" width="11.57421875" style="304" customWidth="1"/>
    <col min="16129" max="16129" width="3.28125" style="304" customWidth="1"/>
    <col min="16130" max="16130" width="12.140625" style="304" customWidth="1"/>
    <col min="16131" max="16131" width="11.57421875" style="304" customWidth="1"/>
    <col min="16132" max="16132" width="13.8515625" style="304" customWidth="1"/>
    <col min="16133" max="16133" width="24.8515625" style="304" bestFit="1" customWidth="1"/>
    <col min="16134" max="16134" width="9.8515625" style="304" bestFit="1" customWidth="1"/>
    <col min="16135" max="16135" width="7.421875" style="304" bestFit="1" customWidth="1"/>
    <col min="16136" max="16136" width="17.57421875" style="304" bestFit="1" customWidth="1"/>
    <col min="16137" max="16137" width="11.57421875" style="304" customWidth="1"/>
    <col min="16138" max="16138" width="11.421875" style="304" bestFit="1" customWidth="1"/>
    <col min="16139" max="16139" width="17.00390625" style="304" customWidth="1"/>
    <col min="16140" max="16140" width="14.421875" style="304" bestFit="1" customWidth="1"/>
    <col min="16141" max="16141" width="17.00390625" style="304" customWidth="1"/>
    <col min="16142" max="16142" width="14.7109375" style="304" customWidth="1"/>
    <col min="16143" max="16143" width="14.8515625" style="304" customWidth="1"/>
    <col min="16144" max="16144" width="14.28125" style="304" customWidth="1"/>
    <col min="16145" max="16145" width="24.28125" style="304" bestFit="1" customWidth="1"/>
    <col min="16146" max="16147" width="11.57421875" style="304" customWidth="1"/>
    <col min="16148" max="16384" width="11.57421875" style="304" customWidth="1"/>
  </cols>
  <sheetData>
    <row r="2" spans="2:18" s="269" customFormat="1" ht="15">
      <c r="B2" s="275" t="s">
        <v>616</v>
      </c>
      <c r="C2" s="266"/>
      <c r="D2" s="266"/>
      <c r="E2" s="267"/>
      <c r="F2" s="267"/>
      <c r="G2" s="267"/>
      <c r="H2" s="267"/>
      <c r="I2" s="267"/>
      <c r="J2" s="267"/>
      <c r="K2" s="267"/>
      <c r="L2" s="267"/>
      <c r="M2" s="267"/>
      <c r="N2" s="267"/>
      <c r="O2" s="267"/>
      <c r="P2" s="267"/>
      <c r="Q2" s="268"/>
      <c r="R2" s="268"/>
    </row>
    <row r="4" spans="2:17" ht="12.75">
      <c r="B4" s="1368" t="s">
        <v>838</v>
      </c>
      <c r="C4" s="1369"/>
      <c r="D4" s="1370"/>
      <c r="E4" s="1373" t="s">
        <v>729</v>
      </c>
      <c r="F4" s="1374"/>
      <c r="G4" s="1374"/>
      <c r="H4" s="1374"/>
      <c r="I4" s="1374"/>
      <c r="J4" s="1375"/>
      <c r="K4" s="303"/>
      <c r="L4" s="303"/>
      <c r="M4" s="303"/>
      <c r="N4" s="303"/>
      <c r="O4" s="303"/>
      <c r="P4" s="303"/>
      <c r="Q4" s="232" t="s">
        <v>361</v>
      </c>
    </row>
    <row r="5" spans="2:16" ht="12.75">
      <c r="B5" s="1440" t="s">
        <v>1</v>
      </c>
      <c r="C5" s="1441"/>
      <c r="D5" s="1442"/>
      <c r="E5" s="1373" t="s">
        <v>730</v>
      </c>
      <c r="F5" s="1374"/>
      <c r="G5" s="1374"/>
      <c r="H5" s="1374"/>
      <c r="I5" s="1374"/>
      <c r="J5" s="1375"/>
      <c r="K5" s="303"/>
      <c r="L5" s="303"/>
      <c r="M5" s="303"/>
      <c r="N5" s="303"/>
      <c r="O5" s="303"/>
      <c r="P5" s="303"/>
    </row>
    <row r="6" spans="2:16" ht="12.75">
      <c r="B6" s="1440" t="s">
        <v>2</v>
      </c>
      <c r="C6" s="1441"/>
      <c r="D6" s="1442"/>
      <c r="E6" s="1376" t="s">
        <v>202</v>
      </c>
      <c r="F6" s="1374"/>
      <c r="G6" s="1374"/>
      <c r="H6" s="1374"/>
      <c r="I6" s="1374"/>
      <c r="J6" s="1375"/>
      <c r="K6" s="303"/>
      <c r="L6" s="303"/>
      <c r="M6" s="303"/>
      <c r="N6" s="303"/>
      <c r="O6" s="303"/>
      <c r="P6" s="303"/>
    </row>
    <row r="7" spans="2:16" ht="12.75">
      <c r="B7" s="1372" t="s">
        <v>731</v>
      </c>
      <c r="C7" s="1372"/>
      <c r="D7" s="1372"/>
      <c r="E7" s="1447" t="s">
        <v>740</v>
      </c>
      <c r="F7" s="1447"/>
      <c r="G7" s="1447"/>
      <c r="H7" s="1447"/>
      <c r="I7" s="1447"/>
      <c r="J7" s="1447"/>
      <c r="K7" s="303"/>
      <c r="L7" s="303"/>
      <c r="M7" s="303"/>
      <c r="N7" s="303"/>
      <c r="O7" s="303"/>
      <c r="P7" s="303"/>
    </row>
    <row r="9" spans="2:16" ht="13.15" customHeight="1">
      <c r="B9" s="307"/>
      <c r="C9" s="1443"/>
      <c r="D9" s="1444"/>
      <c r="E9" s="1444"/>
      <c r="F9" s="308"/>
      <c r="G9" s="1445" t="s">
        <v>733</v>
      </c>
      <c r="H9" s="1445"/>
      <c r="I9" s="1446"/>
      <c r="J9" s="1433" t="s">
        <v>594</v>
      </c>
      <c r="K9" s="1433"/>
      <c r="L9" s="1433" t="s">
        <v>595</v>
      </c>
      <c r="M9" s="1433"/>
      <c r="N9" s="1433" t="s">
        <v>596</v>
      </c>
      <c r="O9" s="1433"/>
      <c r="P9" s="1428" t="s">
        <v>597</v>
      </c>
    </row>
    <row r="10" spans="2:16" ht="61.5">
      <c r="B10" s="309" t="s">
        <v>45</v>
      </c>
      <c r="C10" s="1429" t="s">
        <v>18</v>
      </c>
      <c r="D10" s="1429"/>
      <c r="E10" s="1429"/>
      <c r="F10" s="310" t="s">
        <v>7</v>
      </c>
      <c r="G10" s="309" t="s">
        <v>8</v>
      </c>
      <c r="H10" s="264" t="s">
        <v>970</v>
      </c>
      <c r="I10" s="309" t="s">
        <v>10</v>
      </c>
      <c r="J10" s="311" t="s">
        <v>598</v>
      </c>
      <c r="K10" s="311" t="s">
        <v>599</v>
      </c>
      <c r="L10" s="311" t="s">
        <v>600</v>
      </c>
      <c r="M10" s="311" t="s">
        <v>601</v>
      </c>
      <c r="N10" s="311" t="s">
        <v>602</v>
      </c>
      <c r="O10" s="311" t="s">
        <v>603</v>
      </c>
      <c r="P10" s="1428"/>
    </row>
    <row r="11" spans="2:16" ht="13.5">
      <c r="B11" s="307"/>
      <c r="C11" s="1430"/>
      <c r="D11" s="1430"/>
      <c r="E11" s="1430"/>
      <c r="F11" s="307"/>
      <c r="G11" s="307"/>
      <c r="H11" s="307"/>
      <c r="I11" s="312" t="s">
        <v>11</v>
      </c>
      <c r="J11" s="307"/>
      <c r="K11" s="313" t="s">
        <v>604</v>
      </c>
      <c r="L11" s="307"/>
      <c r="M11" s="313" t="s">
        <v>605</v>
      </c>
      <c r="N11" s="307"/>
      <c r="O11" s="313" t="s">
        <v>606</v>
      </c>
      <c r="P11" s="313" t="s">
        <v>607</v>
      </c>
    </row>
    <row r="12" spans="2:16" ht="15.6" customHeight="1">
      <c r="B12" s="1435" t="s">
        <v>628</v>
      </c>
      <c r="C12" s="1432" t="s">
        <v>19</v>
      </c>
      <c r="D12" s="1431" t="s">
        <v>24</v>
      </c>
      <c r="E12" s="305" t="s">
        <v>99</v>
      </c>
      <c r="F12" s="207" t="s">
        <v>136</v>
      </c>
      <c r="G12" s="358">
        <f>'InfoProc 1A3d'!C15</f>
        <v>0</v>
      </c>
      <c r="H12" s="359">
        <f>'Prop. y Fact. conversion'!I87</f>
        <v>0.00011963646925000001</v>
      </c>
      <c r="I12" s="360">
        <f>G12*H12</f>
        <v>0</v>
      </c>
      <c r="J12" s="362">
        <f>'FE GL 2006 - 1A3d'!D21</f>
        <v>63894.6</v>
      </c>
      <c r="K12" s="360">
        <f>I12*J12/10^6</f>
        <v>0</v>
      </c>
      <c r="L12" s="363">
        <f>'FE GL 2006 - 1A3d'!C22</f>
        <v>6.65</v>
      </c>
      <c r="M12" s="364">
        <f>I12*L12/10^3</f>
        <v>0</v>
      </c>
      <c r="N12" s="362">
        <f>'FE GL 2006 - 1A3d'!D23</f>
        <v>1.844</v>
      </c>
      <c r="O12" s="364">
        <f>I12*N12/10^3</f>
        <v>0</v>
      </c>
      <c r="P12" s="365">
        <f>K12+(M12*21/1000)+(O12*310/1000)</f>
        <v>0</v>
      </c>
    </row>
    <row r="13" spans="2:16" ht="12.75">
      <c r="B13" s="1436"/>
      <c r="C13" s="1434"/>
      <c r="D13" s="1432"/>
      <c r="E13" s="626" t="s">
        <v>105</v>
      </c>
      <c r="F13" s="207" t="s">
        <v>136</v>
      </c>
      <c r="G13" s="358">
        <f>'InfoProc 1A3d'!C14</f>
        <v>0</v>
      </c>
      <c r="H13" s="359">
        <f>'Prop. y Fact. conversion'!I83</f>
        <v>0.0001345366393448411</v>
      </c>
      <c r="I13" s="360">
        <f>G13*H13</f>
        <v>0</v>
      </c>
      <c r="J13" s="362">
        <f>'FE GL 2006 - 1A3d'!C21</f>
        <v>70395</v>
      </c>
      <c r="K13" s="360">
        <f aca="true" t="shared" si="0" ref="K13:K19">I13*J13/10^6</f>
        <v>0</v>
      </c>
      <c r="L13" s="363">
        <f>'FE GL 2006 - 1A3d'!C22</f>
        <v>6.65</v>
      </c>
      <c r="M13" s="364">
        <f>I13*L13/10^3</f>
        <v>0</v>
      </c>
      <c r="N13" s="362">
        <f>'FE GL 2006 - 1A3d'!C23</f>
        <v>1.9</v>
      </c>
      <c r="O13" s="364">
        <f>I13*N13/10^3</f>
        <v>0</v>
      </c>
      <c r="P13" s="365">
        <f aca="true" t="shared" si="1" ref="P13:P19">K13+(M13*21/1000)+(O13*310/1000)</f>
        <v>0</v>
      </c>
    </row>
    <row r="14" spans="2:16" ht="12.75">
      <c r="B14" s="1426" t="s">
        <v>42</v>
      </c>
      <c r="C14" s="1426"/>
      <c r="D14" s="1426"/>
      <c r="E14" s="1426"/>
      <c r="F14" s="628"/>
      <c r="G14" s="629"/>
      <c r="H14" s="630"/>
      <c r="I14" s="631">
        <f>SUM(I12:I13)</f>
        <v>0</v>
      </c>
      <c r="J14" s="362"/>
      <c r="K14" s="631">
        <f>SUM(K12:K13)</f>
        <v>0</v>
      </c>
      <c r="L14" s="363"/>
      <c r="M14" s="631">
        <f>SUM(M12:M13)</f>
        <v>0</v>
      </c>
      <c r="N14" s="362"/>
      <c r="O14" s="631">
        <f>SUM(O12:O13)</f>
        <v>0</v>
      </c>
      <c r="P14" s="631">
        <f>SUM(P12:P13)</f>
        <v>0</v>
      </c>
    </row>
    <row r="15" spans="2:16" ht="12.75">
      <c r="B15" s="1438" t="s">
        <v>826</v>
      </c>
      <c r="C15" s="1434" t="s">
        <v>19</v>
      </c>
      <c r="D15" s="1437" t="s">
        <v>24</v>
      </c>
      <c r="E15" s="627" t="s">
        <v>582</v>
      </c>
      <c r="F15" s="207" t="s">
        <v>136</v>
      </c>
      <c r="G15" s="358">
        <f>'InfoProc 1A3d'!C53</f>
        <v>0</v>
      </c>
      <c r="H15" s="359">
        <f>'Prop. y Fact. conversion'!I97</f>
        <v>0.00013640545824383603</v>
      </c>
      <c r="I15" s="360">
        <f>G15*H15</f>
        <v>0</v>
      </c>
      <c r="J15" s="362">
        <f>'FE GL 2006 - 1A3d'!E21</f>
        <v>72618</v>
      </c>
      <c r="K15" s="360">
        <f t="shared" si="0"/>
        <v>0</v>
      </c>
      <c r="L15" s="363">
        <f>'FE GL 2006 - 1A3d'!E22</f>
        <v>6.86</v>
      </c>
      <c r="M15" s="364">
        <f>I15*L15/10^3</f>
        <v>0</v>
      </c>
      <c r="N15" s="363">
        <f>'FE GL 2006 - 1A3d'!E23</f>
        <v>1.96</v>
      </c>
      <c r="O15" s="364">
        <f>I15*N15/10^3</f>
        <v>0</v>
      </c>
      <c r="P15" s="365">
        <f t="shared" si="1"/>
        <v>0</v>
      </c>
    </row>
    <row r="16" spans="2:16" ht="12.75">
      <c r="B16" s="1439"/>
      <c r="C16" s="1434"/>
      <c r="D16" s="1431"/>
      <c r="E16" s="314" t="s">
        <v>752</v>
      </c>
      <c r="F16" s="207" t="s">
        <v>136</v>
      </c>
      <c r="G16" s="358">
        <f>'InfoProc 1A3d'!C54</f>
        <v>0</v>
      </c>
      <c r="H16" s="359">
        <f>'Prop. y Fact. conversion'!I94</f>
        <v>0.00015610004246304003</v>
      </c>
      <c r="I16" s="360">
        <f>G16*H16</f>
        <v>0</v>
      </c>
      <c r="J16" s="362">
        <f>'FE GL 2006 - 1A3d'!D12</f>
        <v>77400</v>
      </c>
      <c r="K16" s="360">
        <f t="shared" si="0"/>
        <v>0</v>
      </c>
      <c r="L16" s="363">
        <f>'FE GL 2006 - 1A3d'!L9</f>
        <v>7</v>
      </c>
      <c r="M16" s="364">
        <f>I16*L16/10^3</f>
        <v>0</v>
      </c>
      <c r="N16" s="624">
        <f>'FE GL 2006 - 1A3d'!M9</f>
        <v>2</v>
      </c>
      <c r="O16" s="364">
        <f>I16*N16/10^3</f>
        <v>0</v>
      </c>
      <c r="P16" s="365">
        <f t="shared" si="1"/>
        <v>0</v>
      </c>
    </row>
    <row r="17" spans="2:16" ht="12.75">
      <c r="B17" s="1439"/>
      <c r="C17" s="1434"/>
      <c r="D17" s="1431"/>
      <c r="E17" s="314" t="s">
        <v>105</v>
      </c>
      <c r="F17" s="207" t="s">
        <v>136</v>
      </c>
      <c r="G17" s="358">
        <f>'InfoProc 1A3d'!C55</f>
        <v>0</v>
      </c>
      <c r="H17" s="359">
        <f>'Prop. y Fact. conversion'!I83</f>
        <v>0.0001345366393448411</v>
      </c>
      <c r="I17" s="360">
        <f>G17*H17</f>
        <v>0</v>
      </c>
      <c r="J17" s="362">
        <f>'FE GL 2006 - 1A3d'!C21</f>
        <v>70395</v>
      </c>
      <c r="K17" s="360">
        <f t="shared" si="0"/>
        <v>0</v>
      </c>
      <c r="L17" s="363">
        <f>'FE GL 2006 - 1A3d'!C22</f>
        <v>6.65</v>
      </c>
      <c r="M17" s="364">
        <f>I17*L17/10^3</f>
        <v>0</v>
      </c>
      <c r="N17" s="363">
        <f>'FE GL 2006 - 1A3d'!C23</f>
        <v>1.9</v>
      </c>
      <c r="O17" s="364">
        <f>I17*N17/10^3</f>
        <v>0</v>
      </c>
      <c r="P17" s="365">
        <f t="shared" si="1"/>
        <v>0</v>
      </c>
    </row>
    <row r="18" spans="2:16" ht="12.75">
      <c r="B18" s="1439"/>
      <c r="C18" s="1434"/>
      <c r="D18" s="1431"/>
      <c r="E18" s="314" t="s">
        <v>753</v>
      </c>
      <c r="F18" s="207" t="s">
        <v>136</v>
      </c>
      <c r="G18" s="358">
        <f>'InfoProc 1A3d'!C56</f>
        <v>0</v>
      </c>
      <c r="H18" s="359">
        <f>'Prop. y Fact. conversion'!I95</f>
        <v>0.00015793455150908003</v>
      </c>
      <c r="I18" s="360">
        <f>G18*H18</f>
        <v>0</v>
      </c>
      <c r="J18" s="362">
        <f>'FE GL 2006 - 1A3d'!D12</f>
        <v>77400</v>
      </c>
      <c r="K18" s="360">
        <f t="shared" si="0"/>
        <v>0</v>
      </c>
      <c r="L18" s="363">
        <f>'FE GL 2006 - 1A3d'!L9</f>
        <v>7</v>
      </c>
      <c r="M18" s="364">
        <f>I18*L18/10^3</f>
        <v>0</v>
      </c>
      <c r="N18" s="363">
        <f>'FE GL 2006 - 1A3d'!M9</f>
        <v>2</v>
      </c>
      <c r="O18" s="364">
        <f>I18*N18/10^3</f>
        <v>0</v>
      </c>
      <c r="P18" s="365">
        <f t="shared" si="1"/>
        <v>0</v>
      </c>
    </row>
    <row r="19" spans="2:16" ht="12.75">
      <c r="B19" s="1439"/>
      <c r="C19" s="1437"/>
      <c r="D19" s="1431"/>
      <c r="E19" s="314" t="s">
        <v>754</v>
      </c>
      <c r="F19" s="207" t="s">
        <v>136</v>
      </c>
      <c r="G19" s="358">
        <f>'InfoProc 1A3d'!C57</f>
        <v>0</v>
      </c>
      <c r="H19" s="359">
        <f>'Prop. y Fact. conversion'!I84</f>
        <v>0.00013896249</v>
      </c>
      <c r="I19" s="360">
        <f>G19*H19</f>
        <v>0</v>
      </c>
      <c r="J19" s="362">
        <f>'FE GL 2006 - 1A3d'!C21</f>
        <v>70395</v>
      </c>
      <c r="K19" s="360">
        <f t="shared" si="0"/>
        <v>0</v>
      </c>
      <c r="L19" s="363">
        <f>'FE GL 2006 - 1A3d'!C22</f>
        <v>6.65</v>
      </c>
      <c r="M19" s="364">
        <f>I19*L19/10^3</f>
        <v>0</v>
      </c>
      <c r="N19" s="363">
        <f>'FE GL 2006 - 1A3d'!C23</f>
        <v>1.9</v>
      </c>
      <c r="O19" s="364">
        <f>I19*N19/10^3</f>
        <v>0</v>
      </c>
      <c r="P19" s="365">
        <f t="shared" si="1"/>
        <v>0</v>
      </c>
    </row>
    <row r="20" spans="2:16" ht="12.75">
      <c r="B20" s="1426" t="s">
        <v>42</v>
      </c>
      <c r="C20" s="1426"/>
      <c r="D20" s="1426"/>
      <c r="E20" s="1426"/>
      <c r="F20" s="628"/>
      <c r="G20" s="629"/>
      <c r="H20" s="630"/>
      <c r="I20" s="631">
        <f>SUM(I15:I19)</f>
        <v>0</v>
      </c>
      <c r="J20" s="362"/>
      <c r="K20" s="631">
        <f>SUM(K15:K19)</f>
        <v>0</v>
      </c>
      <c r="L20" s="363"/>
      <c r="M20" s="631">
        <f>SUM(M15:M19)</f>
        <v>0</v>
      </c>
      <c r="N20" s="362"/>
      <c r="O20" s="631">
        <f>SUM(O15:O19)</f>
        <v>0</v>
      </c>
      <c r="P20" s="631">
        <f>SUM(P15:P19)</f>
        <v>0</v>
      </c>
    </row>
    <row r="21" spans="2:16" ht="12.75">
      <c r="B21" s="1439" t="s">
        <v>827</v>
      </c>
      <c r="C21" s="1432" t="s">
        <v>19</v>
      </c>
      <c r="D21" s="1431" t="s">
        <v>24</v>
      </c>
      <c r="E21" s="404" t="s">
        <v>582</v>
      </c>
      <c r="F21" s="207" t="s">
        <v>136</v>
      </c>
      <c r="G21" s="358">
        <f>'InfoProc 1A3d'!D53</f>
        <v>0</v>
      </c>
      <c r="H21" s="359">
        <f>H15</f>
        <v>0.00013640545824383603</v>
      </c>
      <c r="I21" s="360">
        <f>G21*H21</f>
        <v>0</v>
      </c>
      <c r="J21" s="362">
        <f>J15</f>
        <v>72618</v>
      </c>
      <c r="K21" s="360">
        <f>I21*J21/10^6</f>
        <v>0</v>
      </c>
      <c r="L21" s="363">
        <f>L15</f>
        <v>6.86</v>
      </c>
      <c r="M21" s="364">
        <f>I21*L21/10^3</f>
        <v>0</v>
      </c>
      <c r="N21" s="363">
        <f>N15</f>
        <v>1.96</v>
      </c>
      <c r="O21" s="364">
        <f>I21*N21/10^3</f>
        <v>0</v>
      </c>
      <c r="P21" s="365">
        <f>K21+(M21*21/1000)+(O21*310/1000)</f>
        <v>0</v>
      </c>
    </row>
    <row r="22" spans="2:16" ht="12.75">
      <c r="B22" s="1439"/>
      <c r="C22" s="1434"/>
      <c r="D22" s="1431"/>
      <c r="E22" s="314" t="s">
        <v>752</v>
      </c>
      <c r="F22" s="207" t="s">
        <v>136</v>
      </c>
      <c r="G22" s="358">
        <f>'InfoProc 1A3d'!D54</f>
        <v>0</v>
      </c>
      <c r="H22" s="359">
        <f>H16</f>
        <v>0.00015610004246304003</v>
      </c>
      <c r="I22" s="360">
        <f>G22*H22</f>
        <v>0</v>
      </c>
      <c r="J22" s="362">
        <f>J16</f>
        <v>77400</v>
      </c>
      <c r="K22" s="360">
        <f>I22*J22/10^6</f>
        <v>0</v>
      </c>
      <c r="L22" s="363">
        <f>L16</f>
        <v>7</v>
      </c>
      <c r="M22" s="364">
        <f>I22*L22/10^3</f>
        <v>0</v>
      </c>
      <c r="N22" s="363">
        <f>N16</f>
        <v>2</v>
      </c>
      <c r="O22" s="364">
        <f>I22*N22/10^3</f>
        <v>0</v>
      </c>
      <c r="P22" s="365">
        <f>K22+(M22*21/1000)+(O22*310/1000)</f>
        <v>0</v>
      </c>
    </row>
    <row r="23" spans="2:16" ht="12.75">
      <c r="B23" s="1439"/>
      <c r="C23" s="1434"/>
      <c r="D23" s="1431"/>
      <c r="E23" s="314" t="s">
        <v>105</v>
      </c>
      <c r="F23" s="207" t="s">
        <v>136</v>
      </c>
      <c r="G23" s="358">
        <f>'InfoProc 1A3d'!D55</f>
        <v>0</v>
      </c>
      <c r="H23" s="359">
        <f>H17</f>
        <v>0.0001345366393448411</v>
      </c>
      <c r="I23" s="360">
        <f>G23*H23</f>
        <v>0</v>
      </c>
      <c r="J23" s="362">
        <f>J17</f>
        <v>70395</v>
      </c>
      <c r="K23" s="360">
        <f>I23*J23/10^6</f>
        <v>0</v>
      </c>
      <c r="L23" s="363">
        <f>L17</f>
        <v>6.65</v>
      </c>
      <c r="M23" s="364">
        <f>I23*L23/10^3</f>
        <v>0</v>
      </c>
      <c r="N23" s="363">
        <f>N17</f>
        <v>1.9</v>
      </c>
      <c r="O23" s="364">
        <f>I23*N23/10^3</f>
        <v>0</v>
      </c>
      <c r="P23" s="365">
        <f>K23+(M23*21/1000)+(O23*310/1000)</f>
        <v>0</v>
      </c>
    </row>
    <row r="24" spans="2:16" ht="12.75">
      <c r="B24" s="1439"/>
      <c r="C24" s="1434"/>
      <c r="D24" s="1431"/>
      <c r="E24" s="314" t="s">
        <v>753</v>
      </c>
      <c r="F24" s="207" t="s">
        <v>136</v>
      </c>
      <c r="G24" s="358">
        <f>'InfoProc 1A3d'!D56</f>
        <v>0</v>
      </c>
      <c r="H24" s="359">
        <f>H18</f>
        <v>0.00015793455150908003</v>
      </c>
      <c r="I24" s="360">
        <f>G24*H24</f>
        <v>0</v>
      </c>
      <c r="J24" s="362">
        <f>J18</f>
        <v>77400</v>
      </c>
      <c r="K24" s="360">
        <f>I24*J24/10^6</f>
        <v>0</v>
      </c>
      <c r="L24" s="363">
        <f>L18</f>
        <v>7</v>
      </c>
      <c r="M24" s="364">
        <f>I24*L24/10^3</f>
        <v>0</v>
      </c>
      <c r="N24" s="363">
        <f>N18</f>
        <v>2</v>
      </c>
      <c r="O24" s="364">
        <f>I24*N24/10^3</f>
        <v>0</v>
      </c>
      <c r="P24" s="365">
        <f>K24+(M24*21/1000)+(O24*310/1000)</f>
        <v>0</v>
      </c>
    </row>
    <row r="25" spans="2:16" ht="12.75">
      <c r="B25" s="1439"/>
      <c r="C25" s="1437"/>
      <c r="D25" s="1431"/>
      <c r="E25" s="314" t="s">
        <v>754</v>
      </c>
      <c r="F25" s="207" t="s">
        <v>136</v>
      </c>
      <c r="G25" s="358">
        <f>'InfoProc 1A3d'!D57</f>
        <v>0</v>
      </c>
      <c r="H25" s="359">
        <f>H19</f>
        <v>0.00013896249</v>
      </c>
      <c r="I25" s="360">
        <f>G25*H25</f>
        <v>0</v>
      </c>
      <c r="J25" s="362">
        <f>J19</f>
        <v>70395</v>
      </c>
      <c r="K25" s="360">
        <f>I25*J25/10^6</f>
        <v>0</v>
      </c>
      <c r="L25" s="363">
        <f>L19</f>
        <v>6.65</v>
      </c>
      <c r="M25" s="364">
        <f>I25*L25/10^3</f>
        <v>0</v>
      </c>
      <c r="N25" s="363">
        <f>N19</f>
        <v>1.9</v>
      </c>
      <c r="O25" s="364">
        <f>I25*N25/10^3</f>
        <v>0</v>
      </c>
      <c r="P25" s="365">
        <f>K25+(M25*21/1000)+(O25*310/1000)</f>
        <v>0</v>
      </c>
    </row>
    <row r="26" spans="2:16" ht="12.75">
      <c r="B26" s="1426" t="s">
        <v>42</v>
      </c>
      <c r="C26" s="1426"/>
      <c r="D26" s="1426"/>
      <c r="E26" s="1426"/>
      <c r="F26" s="628"/>
      <c r="G26" s="629"/>
      <c r="H26" s="630"/>
      <c r="I26" s="631">
        <f>SUM(I21:I25)</f>
        <v>0</v>
      </c>
      <c r="J26" s="362"/>
      <c r="K26" s="631">
        <f>SUM(K21:K25)</f>
        <v>0</v>
      </c>
      <c r="L26" s="363"/>
      <c r="M26" s="631">
        <f>SUM(M21:M25)</f>
        <v>0</v>
      </c>
      <c r="N26" s="362"/>
      <c r="O26" s="631">
        <f>SUM(O21:O25)</f>
        <v>0</v>
      </c>
      <c r="P26" s="631">
        <f>SUM(P21:P25)</f>
        <v>0</v>
      </c>
    </row>
    <row r="27" spans="2:16" ht="12" customHeight="1">
      <c r="B27" s="1427" t="s">
        <v>42</v>
      </c>
      <c r="C27" s="1427"/>
      <c r="D27" s="1427"/>
      <c r="E27" s="1427"/>
      <c r="F27" s="348"/>
      <c r="G27" s="348"/>
      <c r="H27" s="348"/>
      <c r="I27" s="632">
        <f>SUM(I14,I20,I26)</f>
        <v>0</v>
      </c>
      <c r="J27" s="348"/>
      <c r="K27" s="632">
        <f>SUM(K14,K20,K26)</f>
        <v>0</v>
      </c>
      <c r="L27" s="348"/>
      <c r="M27" s="632">
        <f>SUM(M14,M20,M26)</f>
        <v>0</v>
      </c>
      <c r="N27" s="348"/>
      <c r="O27" s="632">
        <f>SUM(O14,O20,O26)</f>
        <v>0</v>
      </c>
      <c r="P27" s="632">
        <f>SUM(P14,P20,P26)</f>
        <v>0</v>
      </c>
    </row>
    <row r="28" ht="12.75">
      <c r="B28" s="529"/>
    </row>
    <row r="29" ht="12.75">
      <c r="B29" s="529"/>
    </row>
    <row r="31" spans="2:18" s="269" customFormat="1" ht="15">
      <c r="B31" s="275" t="s">
        <v>742</v>
      </c>
      <c r="C31" s="266"/>
      <c r="D31" s="266"/>
      <c r="E31" s="267"/>
      <c r="F31" s="267"/>
      <c r="G31" s="267"/>
      <c r="H31" s="267"/>
      <c r="I31" s="267"/>
      <c r="J31" s="267"/>
      <c r="K31" s="267"/>
      <c r="L31" s="267"/>
      <c r="M31" s="267"/>
      <c r="N31" s="267"/>
      <c r="O31" s="267"/>
      <c r="P31" s="267"/>
      <c r="Q31" s="268"/>
      <c r="R31" s="268"/>
    </row>
    <row r="32" ht="12.75" thickBot="1"/>
    <row r="33" spans="2:9" ht="12.75">
      <c r="B33" s="530"/>
      <c r="C33" s="531" t="s">
        <v>681</v>
      </c>
      <c r="D33" s="532"/>
      <c r="E33" s="532"/>
      <c r="F33" s="532"/>
      <c r="G33" s="532"/>
      <c r="H33" s="532"/>
      <c r="I33" s="533"/>
    </row>
    <row r="34" spans="2:9" ht="12">
      <c r="B34" s="534"/>
      <c r="C34" s="545"/>
      <c r="D34" s="535"/>
      <c r="E34" s="535"/>
      <c r="F34" s="535"/>
      <c r="G34" s="535"/>
      <c r="H34" s="535"/>
      <c r="I34" s="536"/>
    </row>
    <row r="35" spans="2:9" ht="12">
      <c r="B35" s="534"/>
      <c r="C35" s="545"/>
      <c r="D35" s="535"/>
      <c r="E35" s="535"/>
      <c r="F35" s="535"/>
      <c r="G35" s="535"/>
      <c r="H35" s="535"/>
      <c r="I35" s="536"/>
    </row>
    <row r="36" spans="2:9" ht="12">
      <c r="B36" s="534"/>
      <c r="C36" s="535"/>
      <c r="D36" s="535"/>
      <c r="E36" s="535"/>
      <c r="F36" s="535"/>
      <c r="G36" s="535"/>
      <c r="H36" s="535"/>
      <c r="I36" s="536"/>
    </row>
    <row r="37" spans="2:9" ht="12.75">
      <c r="B37" s="534"/>
      <c r="C37" s="537" t="s">
        <v>694</v>
      </c>
      <c r="D37" s="538" t="s">
        <v>685</v>
      </c>
      <c r="E37" s="537"/>
      <c r="F37" s="535"/>
      <c r="G37" s="535"/>
      <c r="H37" s="535"/>
      <c r="I37" s="536"/>
    </row>
    <row r="38" spans="2:9" ht="12.75">
      <c r="B38" s="534"/>
      <c r="C38" s="537" t="s">
        <v>84</v>
      </c>
      <c r="D38" s="538" t="s">
        <v>701</v>
      </c>
      <c r="E38" s="537"/>
      <c r="F38" s="535"/>
      <c r="G38" s="535"/>
      <c r="H38" s="535"/>
      <c r="I38" s="536"/>
    </row>
    <row r="39" spans="2:9" ht="12.75">
      <c r="B39" s="534"/>
      <c r="C39" s="537" t="s">
        <v>682</v>
      </c>
      <c r="D39" s="538" t="s">
        <v>711</v>
      </c>
      <c r="E39" s="537"/>
      <c r="F39" s="535"/>
      <c r="G39" s="535"/>
      <c r="H39" s="535"/>
      <c r="I39" s="536"/>
    </row>
    <row r="40" spans="2:9" ht="12.75">
      <c r="B40" s="534"/>
      <c r="C40" s="537" t="s">
        <v>684</v>
      </c>
      <c r="D40" s="538" t="s">
        <v>698</v>
      </c>
      <c r="E40" s="537"/>
      <c r="F40" s="535"/>
      <c r="G40" s="535"/>
      <c r="H40" s="535"/>
      <c r="I40" s="536"/>
    </row>
    <row r="41" spans="2:9" ht="12.75">
      <c r="B41" s="534"/>
      <c r="C41" s="537" t="s">
        <v>704</v>
      </c>
      <c r="D41" s="538" t="s">
        <v>703</v>
      </c>
      <c r="E41" s="537"/>
      <c r="F41" s="535"/>
      <c r="G41" s="535"/>
      <c r="H41" s="535"/>
      <c r="I41" s="536"/>
    </row>
    <row r="42" spans="2:9" ht="12.75" thickBot="1">
      <c r="B42" s="539"/>
      <c r="C42" s="540"/>
      <c r="D42" s="540"/>
      <c r="E42" s="540"/>
      <c r="F42" s="540"/>
      <c r="G42" s="540"/>
      <c r="H42" s="540"/>
      <c r="I42" s="541"/>
    </row>
    <row r="43" spans="2:9" ht="12.75">
      <c r="B43" s="414" t="s">
        <v>705</v>
      </c>
      <c r="C43" s="271"/>
      <c r="D43" s="271"/>
      <c r="E43" s="271"/>
      <c r="F43" s="271"/>
      <c r="G43" s="271"/>
      <c r="H43" s="271"/>
      <c r="I43" s="271"/>
    </row>
    <row r="50" ht="12.75">
      <c r="R50" s="306"/>
    </row>
  </sheetData>
  <mergeCells count="29">
    <mergeCell ref="G9:I9"/>
    <mergeCell ref="B7:D7"/>
    <mergeCell ref="E7:J7"/>
    <mergeCell ref="E4:J4"/>
    <mergeCell ref="E5:J5"/>
    <mergeCell ref="E6:J6"/>
    <mergeCell ref="D21:D25"/>
    <mergeCell ref="B4:D4"/>
    <mergeCell ref="B5:D5"/>
    <mergeCell ref="B6:D6"/>
    <mergeCell ref="C9:E9"/>
    <mergeCell ref="B14:E14"/>
    <mergeCell ref="B20:E20"/>
    <mergeCell ref="B26:E26"/>
    <mergeCell ref="B27:E27"/>
    <mergeCell ref="P9:P10"/>
    <mergeCell ref="C10:E10"/>
    <mergeCell ref="C11:E11"/>
    <mergeCell ref="D12:D13"/>
    <mergeCell ref="J9:K9"/>
    <mergeCell ref="C12:C13"/>
    <mergeCell ref="L9:M9"/>
    <mergeCell ref="N9:O9"/>
    <mergeCell ref="B12:B13"/>
    <mergeCell ref="C15:C19"/>
    <mergeCell ref="B15:B19"/>
    <mergeCell ref="D15:D19"/>
    <mergeCell ref="B21:B25"/>
    <mergeCell ref="C21:C25"/>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B2:R37"/>
  <sheetViews>
    <sheetView showGridLines="0" zoomScale="90" zoomScaleNormal="90" workbookViewId="0" topLeftCell="A1">
      <selection activeCell="J33" sqref="J33"/>
    </sheetView>
  </sheetViews>
  <sheetFormatPr defaultColWidth="11.421875" defaultRowHeight="12.75"/>
  <cols>
    <col min="1" max="1" width="3.28125" style="304" customWidth="1"/>
    <col min="2" max="2" width="17.421875" style="304" customWidth="1"/>
    <col min="3" max="3" width="11.57421875" style="304" customWidth="1"/>
    <col min="4" max="4" width="13.8515625" style="304" customWidth="1"/>
    <col min="5" max="5" width="24.8515625" style="304" bestFit="1" customWidth="1"/>
    <col min="6" max="6" width="9.8515625" style="304" bestFit="1" customWidth="1"/>
    <col min="7" max="7" width="14.7109375" style="304" bestFit="1" customWidth="1"/>
    <col min="8" max="8" width="18.7109375" style="304" bestFit="1" customWidth="1"/>
    <col min="9" max="9" width="11.421875" style="304" bestFit="1" customWidth="1"/>
    <col min="10" max="10" width="13.7109375" style="304" bestFit="1" customWidth="1"/>
    <col min="11" max="11" width="18.7109375" style="304" bestFit="1" customWidth="1"/>
    <col min="12" max="12" width="13.7109375" style="304" bestFit="1" customWidth="1"/>
    <col min="13" max="13" width="18.28125" style="304" bestFit="1" customWidth="1"/>
    <col min="14" max="14" width="15.7109375" style="304" bestFit="1" customWidth="1"/>
    <col min="15" max="15" width="14.8515625" style="304" customWidth="1"/>
    <col min="16" max="16" width="22.7109375" style="304" bestFit="1" customWidth="1"/>
    <col min="17" max="17" width="24.28125" style="304" bestFit="1" customWidth="1"/>
    <col min="18" max="253" width="11.57421875" style="304" customWidth="1"/>
    <col min="254" max="254" width="3.28125" style="304" customWidth="1"/>
    <col min="255" max="255" width="12.140625" style="304" customWidth="1"/>
    <col min="256" max="256" width="11.57421875" style="304" customWidth="1"/>
    <col min="257" max="257" width="13.8515625" style="304" customWidth="1"/>
    <col min="258" max="258" width="24.8515625" style="304" bestFit="1" customWidth="1"/>
    <col min="259" max="259" width="9.8515625" style="304" bestFit="1" customWidth="1"/>
    <col min="260" max="260" width="7.421875" style="304" bestFit="1" customWidth="1"/>
    <col min="261" max="261" width="17.57421875" style="304" bestFit="1" customWidth="1"/>
    <col min="262" max="262" width="11.57421875" style="304" customWidth="1"/>
    <col min="263" max="263" width="11.421875" style="304" bestFit="1" customWidth="1"/>
    <col min="264" max="264" width="17.00390625" style="304" customWidth="1"/>
    <col min="265" max="265" width="14.421875" style="304" bestFit="1" customWidth="1"/>
    <col min="266" max="266" width="17.00390625" style="304" customWidth="1"/>
    <col min="267" max="267" width="14.7109375" style="304" customWidth="1"/>
    <col min="268" max="268" width="14.8515625" style="304" customWidth="1"/>
    <col min="269" max="269" width="14.28125" style="304" customWidth="1"/>
    <col min="270" max="270" width="24.28125" style="304" bestFit="1" customWidth="1"/>
    <col min="271" max="509" width="11.57421875" style="304" customWidth="1"/>
    <col min="510" max="510" width="3.28125" style="304" customWidth="1"/>
    <col min="511" max="511" width="12.140625" style="304" customWidth="1"/>
    <col min="512" max="512" width="11.57421875" style="304" customWidth="1"/>
    <col min="513" max="513" width="13.8515625" style="304" customWidth="1"/>
    <col min="514" max="514" width="24.8515625" style="304" bestFit="1" customWidth="1"/>
    <col min="515" max="515" width="9.8515625" style="304" bestFit="1" customWidth="1"/>
    <col min="516" max="516" width="7.421875" style="304" bestFit="1" customWidth="1"/>
    <col min="517" max="517" width="17.57421875" style="304" bestFit="1" customWidth="1"/>
    <col min="518" max="518" width="11.57421875" style="304" customWidth="1"/>
    <col min="519" max="519" width="11.421875" style="304" bestFit="1" customWidth="1"/>
    <col min="520" max="520" width="17.00390625" style="304" customWidth="1"/>
    <col min="521" max="521" width="14.421875" style="304" bestFit="1" customWidth="1"/>
    <col min="522" max="522" width="17.00390625" style="304" customWidth="1"/>
    <col min="523" max="523" width="14.7109375" style="304" customWidth="1"/>
    <col min="524" max="524" width="14.8515625" style="304" customWidth="1"/>
    <col min="525" max="525" width="14.28125" style="304" customWidth="1"/>
    <col min="526" max="526" width="24.28125" style="304" bestFit="1" customWidth="1"/>
    <col min="527" max="765" width="11.57421875" style="304" customWidth="1"/>
    <col min="766" max="766" width="3.28125" style="304" customWidth="1"/>
    <col min="767" max="767" width="12.140625" style="304" customWidth="1"/>
    <col min="768" max="768" width="11.57421875" style="304" customWidth="1"/>
    <col min="769" max="769" width="13.8515625" style="304" customWidth="1"/>
    <col min="770" max="770" width="24.8515625" style="304" bestFit="1" customWidth="1"/>
    <col min="771" max="771" width="9.8515625" style="304" bestFit="1" customWidth="1"/>
    <col min="772" max="772" width="7.421875" style="304" bestFit="1" customWidth="1"/>
    <col min="773" max="773" width="17.57421875" style="304" bestFit="1" customWidth="1"/>
    <col min="774" max="774" width="11.57421875" style="304" customWidth="1"/>
    <col min="775" max="775" width="11.421875" style="304" bestFit="1" customWidth="1"/>
    <col min="776" max="776" width="17.00390625" style="304" customWidth="1"/>
    <col min="777" max="777" width="14.421875" style="304" bestFit="1" customWidth="1"/>
    <col min="778" max="778" width="17.00390625" style="304" customWidth="1"/>
    <col min="779" max="779" width="14.7109375" style="304" customWidth="1"/>
    <col min="780" max="780" width="14.8515625" style="304" customWidth="1"/>
    <col min="781" max="781" width="14.28125" style="304" customWidth="1"/>
    <col min="782" max="782" width="24.28125" style="304" bestFit="1" customWidth="1"/>
    <col min="783" max="1021" width="11.57421875" style="304" customWidth="1"/>
    <col min="1022" max="1022" width="3.28125" style="304" customWidth="1"/>
    <col min="1023" max="1023" width="12.140625" style="304" customWidth="1"/>
    <col min="1024" max="1024" width="11.57421875" style="304" customWidth="1"/>
    <col min="1025" max="1025" width="13.8515625" style="304" customWidth="1"/>
    <col min="1026" max="1026" width="24.8515625" style="304" bestFit="1" customWidth="1"/>
    <col min="1027" max="1027" width="9.8515625" style="304" bestFit="1" customWidth="1"/>
    <col min="1028" max="1028" width="7.421875" style="304" bestFit="1" customWidth="1"/>
    <col min="1029" max="1029" width="17.57421875" style="304" bestFit="1" customWidth="1"/>
    <col min="1030" max="1030" width="11.57421875" style="304" customWidth="1"/>
    <col min="1031" max="1031" width="11.421875" style="304" bestFit="1" customWidth="1"/>
    <col min="1032" max="1032" width="17.00390625" style="304" customWidth="1"/>
    <col min="1033" max="1033" width="14.421875" style="304" bestFit="1" customWidth="1"/>
    <col min="1034" max="1034" width="17.00390625" style="304" customWidth="1"/>
    <col min="1035" max="1035" width="14.7109375" style="304" customWidth="1"/>
    <col min="1036" max="1036" width="14.8515625" style="304" customWidth="1"/>
    <col min="1037" max="1037" width="14.28125" style="304" customWidth="1"/>
    <col min="1038" max="1038" width="24.28125" style="304" bestFit="1" customWidth="1"/>
    <col min="1039" max="1277" width="11.57421875" style="304" customWidth="1"/>
    <col min="1278" max="1278" width="3.28125" style="304" customWidth="1"/>
    <col min="1279" max="1279" width="12.140625" style="304" customWidth="1"/>
    <col min="1280" max="1280" width="11.57421875" style="304" customWidth="1"/>
    <col min="1281" max="1281" width="13.8515625" style="304" customWidth="1"/>
    <col min="1282" max="1282" width="24.8515625" style="304" bestFit="1" customWidth="1"/>
    <col min="1283" max="1283" width="9.8515625" style="304" bestFit="1" customWidth="1"/>
    <col min="1284" max="1284" width="7.421875" style="304" bestFit="1" customWidth="1"/>
    <col min="1285" max="1285" width="17.57421875" style="304" bestFit="1" customWidth="1"/>
    <col min="1286" max="1286" width="11.57421875" style="304" customWidth="1"/>
    <col min="1287" max="1287" width="11.421875" style="304" bestFit="1" customWidth="1"/>
    <col min="1288" max="1288" width="17.00390625" style="304" customWidth="1"/>
    <col min="1289" max="1289" width="14.421875" style="304" bestFit="1" customWidth="1"/>
    <col min="1290" max="1290" width="17.00390625" style="304" customWidth="1"/>
    <col min="1291" max="1291" width="14.7109375" style="304" customWidth="1"/>
    <col min="1292" max="1292" width="14.8515625" style="304" customWidth="1"/>
    <col min="1293" max="1293" width="14.28125" style="304" customWidth="1"/>
    <col min="1294" max="1294" width="24.28125" style="304" bestFit="1" customWidth="1"/>
    <col min="1295" max="1533" width="11.57421875" style="304" customWidth="1"/>
    <col min="1534" max="1534" width="3.28125" style="304" customWidth="1"/>
    <col min="1535" max="1535" width="12.140625" style="304" customWidth="1"/>
    <col min="1536" max="1536" width="11.57421875" style="304" customWidth="1"/>
    <col min="1537" max="1537" width="13.8515625" style="304" customWidth="1"/>
    <col min="1538" max="1538" width="24.8515625" style="304" bestFit="1" customWidth="1"/>
    <col min="1539" max="1539" width="9.8515625" style="304" bestFit="1" customWidth="1"/>
    <col min="1540" max="1540" width="7.421875" style="304" bestFit="1" customWidth="1"/>
    <col min="1541" max="1541" width="17.57421875" style="304" bestFit="1" customWidth="1"/>
    <col min="1542" max="1542" width="11.57421875" style="304" customWidth="1"/>
    <col min="1543" max="1543" width="11.421875" style="304" bestFit="1" customWidth="1"/>
    <col min="1544" max="1544" width="17.00390625" style="304" customWidth="1"/>
    <col min="1545" max="1545" width="14.421875" style="304" bestFit="1" customWidth="1"/>
    <col min="1546" max="1546" width="17.00390625" style="304" customWidth="1"/>
    <col min="1547" max="1547" width="14.7109375" style="304" customWidth="1"/>
    <col min="1548" max="1548" width="14.8515625" style="304" customWidth="1"/>
    <col min="1549" max="1549" width="14.28125" style="304" customWidth="1"/>
    <col min="1550" max="1550" width="24.28125" style="304" bestFit="1" customWidth="1"/>
    <col min="1551" max="1789" width="11.57421875" style="304" customWidth="1"/>
    <col min="1790" max="1790" width="3.28125" style="304" customWidth="1"/>
    <col min="1791" max="1791" width="12.140625" style="304" customWidth="1"/>
    <col min="1792" max="1792" width="11.57421875" style="304" customWidth="1"/>
    <col min="1793" max="1793" width="13.8515625" style="304" customWidth="1"/>
    <col min="1794" max="1794" width="24.8515625" style="304" bestFit="1" customWidth="1"/>
    <col min="1795" max="1795" width="9.8515625" style="304" bestFit="1" customWidth="1"/>
    <col min="1796" max="1796" width="7.421875" style="304" bestFit="1" customWidth="1"/>
    <col min="1797" max="1797" width="17.57421875" style="304" bestFit="1" customWidth="1"/>
    <col min="1798" max="1798" width="11.57421875" style="304" customWidth="1"/>
    <col min="1799" max="1799" width="11.421875" style="304" bestFit="1" customWidth="1"/>
    <col min="1800" max="1800" width="17.00390625" style="304" customWidth="1"/>
    <col min="1801" max="1801" width="14.421875" style="304" bestFit="1" customWidth="1"/>
    <col min="1802" max="1802" width="17.00390625" style="304" customWidth="1"/>
    <col min="1803" max="1803" width="14.7109375" style="304" customWidth="1"/>
    <col min="1804" max="1804" width="14.8515625" style="304" customWidth="1"/>
    <col min="1805" max="1805" width="14.28125" style="304" customWidth="1"/>
    <col min="1806" max="1806" width="24.28125" style="304" bestFit="1" customWidth="1"/>
    <col min="1807" max="2045" width="11.57421875" style="304" customWidth="1"/>
    <col min="2046" max="2046" width="3.28125" style="304" customWidth="1"/>
    <col min="2047" max="2047" width="12.140625" style="304" customWidth="1"/>
    <col min="2048" max="2048" width="11.57421875" style="304" customWidth="1"/>
    <col min="2049" max="2049" width="13.8515625" style="304" customWidth="1"/>
    <col min="2050" max="2050" width="24.8515625" style="304" bestFit="1" customWidth="1"/>
    <col min="2051" max="2051" width="9.8515625" style="304" bestFit="1" customWidth="1"/>
    <col min="2052" max="2052" width="7.421875" style="304" bestFit="1" customWidth="1"/>
    <col min="2053" max="2053" width="17.57421875" style="304" bestFit="1" customWidth="1"/>
    <col min="2054" max="2054" width="11.57421875" style="304" customWidth="1"/>
    <col min="2055" max="2055" width="11.421875" style="304" bestFit="1" customWidth="1"/>
    <col min="2056" max="2056" width="17.00390625" style="304" customWidth="1"/>
    <col min="2057" max="2057" width="14.421875" style="304" bestFit="1" customWidth="1"/>
    <col min="2058" max="2058" width="17.00390625" style="304" customWidth="1"/>
    <col min="2059" max="2059" width="14.7109375" style="304" customWidth="1"/>
    <col min="2060" max="2060" width="14.8515625" style="304" customWidth="1"/>
    <col min="2061" max="2061" width="14.28125" style="304" customWidth="1"/>
    <col min="2062" max="2062" width="24.28125" style="304" bestFit="1" customWidth="1"/>
    <col min="2063" max="2301" width="11.57421875" style="304" customWidth="1"/>
    <col min="2302" max="2302" width="3.28125" style="304" customWidth="1"/>
    <col min="2303" max="2303" width="12.140625" style="304" customWidth="1"/>
    <col min="2304" max="2304" width="11.57421875" style="304" customWidth="1"/>
    <col min="2305" max="2305" width="13.8515625" style="304" customWidth="1"/>
    <col min="2306" max="2306" width="24.8515625" style="304" bestFit="1" customWidth="1"/>
    <col min="2307" max="2307" width="9.8515625" style="304" bestFit="1" customWidth="1"/>
    <col min="2308" max="2308" width="7.421875" style="304" bestFit="1" customWidth="1"/>
    <col min="2309" max="2309" width="17.57421875" style="304" bestFit="1" customWidth="1"/>
    <col min="2310" max="2310" width="11.57421875" style="304" customWidth="1"/>
    <col min="2311" max="2311" width="11.421875" style="304" bestFit="1" customWidth="1"/>
    <col min="2312" max="2312" width="17.00390625" style="304" customWidth="1"/>
    <col min="2313" max="2313" width="14.421875" style="304" bestFit="1" customWidth="1"/>
    <col min="2314" max="2314" width="17.00390625" style="304" customWidth="1"/>
    <col min="2315" max="2315" width="14.7109375" style="304" customWidth="1"/>
    <col min="2316" max="2316" width="14.8515625" style="304" customWidth="1"/>
    <col min="2317" max="2317" width="14.28125" style="304" customWidth="1"/>
    <col min="2318" max="2318" width="24.28125" style="304" bestFit="1" customWidth="1"/>
    <col min="2319" max="2557" width="11.57421875" style="304" customWidth="1"/>
    <col min="2558" max="2558" width="3.28125" style="304" customWidth="1"/>
    <col min="2559" max="2559" width="12.140625" style="304" customWidth="1"/>
    <col min="2560" max="2560" width="11.57421875" style="304" customWidth="1"/>
    <col min="2561" max="2561" width="13.8515625" style="304" customWidth="1"/>
    <col min="2562" max="2562" width="24.8515625" style="304" bestFit="1" customWidth="1"/>
    <col min="2563" max="2563" width="9.8515625" style="304" bestFit="1" customWidth="1"/>
    <col min="2564" max="2564" width="7.421875" style="304" bestFit="1" customWidth="1"/>
    <col min="2565" max="2565" width="17.57421875" style="304" bestFit="1" customWidth="1"/>
    <col min="2566" max="2566" width="11.57421875" style="304" customWidth="1"/>
    <col min="2567" max="2567" width="11.421875" style="304" bestFit="1" customWidth="1"/>
    <col min="2568" max="2568" width="17.00390625" style="304" customWidth="1"/>
    <col min="2569" max="2569" width="14.421875" style="304" bestFit="1" customWidth="1"/>
    <col min="2570" max="2570" width="17.00390625" style="304" customWidth="1"/>
    <col min="2571" max="2571" width="14.7109375" style="304" customWidth="1"/>
    <col min="2572" max="2572" width="14.8515625" style="304" customWidth="1"/>
    <col min="2573" max="2573" width="14.28125" style="304" customWidth="1"/>
    <col min="2574" max="2574" width="24.28125" style="304" bestFit="1" customWidth="1"/>
    <col min="2575" max="2813" width="11.57421875" style="304" customWidth="1"/>
    <col min="2814" max="2814" width="3.28125" style="304" customWidth="1"/>
    <col min="2815" max="2815" width="12.140625" style="304" customWidth="1"/>
    <col min="2816" max="2816" width="11.57421875" style="304" customWidth="1"/>
    <col min="2817" max="2817" width="13.8515625" style="304" customWidth="1"/>
    <col min="2818" max="2818" width="24.8515625" style="304" bestFit="1" customWidth="1"/>
    <col min="2819" max="2819" width="9.8515625" style="304" bestFit="1" customWidth="1"/>
    <col min="2820" max="2820" width="7.421875" style="304" bestFit="1" customWidth="1"/>
    <col min="2821" max="2821" width="17.57421875" style="304" bestFit="1" customWidth="1"/>
    <col min="2822" max="2822" width="11.57421875" style="304" customWidth="1"/>
    <col min="2823" max="2823" width="11.421875" style="304" bestFit="1" customWidth="1"/>
    <col min="2824" max="2824" width="17.00390625" style="304" customWidth="1"/>
    <col min="2825" max="2825" width="14.421875" style="304" bestFit="1" customWidth="1"/>
    <col min="2826" max="2826" width="17.00390625" style="304" customWidth="1"/>
    <col min="2827" max="2827" width="14.7109375" style="304" customWidth="1"/>
    <col min="2828" max="2828" width="14.8515625" style="304" customWidth="1"/>
    <col min="2829" max="2829" width="14.28125" style="304" customWidth="1"/>
    <col min="2830" max="2830" width="24.28125" style="304" bestFit="1" customWidth="1"/>
    <col min="2831" max="3069" width="11.57421875" style="304" customWidth="1"/>
    <col min="3070" max="3070" width="3.28125" style="304" customWidth="1"/>
    <col min="3071" max="3071" width="12.140625" style="304" customWidth="1"/>
    <col min="3072" max="3072" width="11.57421875" style="304" customWidth="1"/>
    <col min="3073" max="3073" width="13.8515625" style="304" customWidth="1"/>
    <col min="3074" max="3074" width="24.8515625" style="304" bestFit="1" customWidth="1"/>
    <col min="3075" max="3075" width="9.8515625" style="304" bestFit="1" customWidth="1"/>
    <col min="3076" max="3076" width="7.421875" style="304" bestFit="1" customWidth="1"/>
    <col min="3077" max="3077" width="17.57421875" style="304" bestFit="1" customWidth="1"/>
    <col min="3078" max="3078" width="11.57421875" style="304" customWidth="1"/>
    <col min="3079" max="3079" width="11.421875" style="304" bestFit="1" customWidth="1"/>
    <col min="3080" max="3080" width="17.00390625" style="304" customWidth="1"/>
    <col min="3081" max="3081" width="14.421875" style="304" bestFit="1" customWidth="1"/>
    <col min="3082" max="3082" width="17.00390625" style="304" customWidth="1"/>
    <col min="3083" max="3083" width="14.7109375" style="304" customWidth="1"/>
    <col min="3084" max="3084" width="14.8515625" style="304" customWidth="1"/>
    <col min="3085" max="3085" width="14.28125" style="304" customWidth="1"/>
    <col min="3086" max="3086" width="24.28125" style="304" bestFit="1" customWidth="1"/>
    <col min="3087" max="3325" width="11.57421875" style="304" customWidth="1"/>
    <col min="3326" max="3326" width="3.28125" style="304" customWidth="1"/>
    <col min="3327" max="3327" width="12.140625" style="304" customWidth="1"/>
    <col min="3328" max="3328" width="11.57421875" style="304" customWidth="1"/>
    <col min="3329" max="3329" width="13.8515625" style="304" customWidth="1"/>
    <col min="3330" max="3330" width="24.8515625" style="304" bestFit="1" customWidth="1"/>
    <col min="3331" max="3331" width="9.8515625" style="304" bestFit="1" customWidth="1"/>
    <col min="3332" max="3332" width="7.421875" style="304" bestFit="1" customWidth="1"/>
    <col min="3333" max="3333" width="17.57421875" style="304" bestFit="1" customWidth="1"/>
    <col min="3334" max="3334" width="11.57421875" style="304" customWidth="1"/>
    <col min="3335" max="3335" width="11.421875" style="304" bestFit="1" customWidth="1"/>
    <col min="3336" max="3336" width="17.00390625" style="304" customWidth="1"/>
    <col min="3337" max="3337" width="14.421875" style="304" bestFit="1" customWidth="1"/>
    <col min="3338" max="3338" width="17.00390625" style="304" customWidth="1"/>
    <col min="3339" max="3339" width="14.7109375" style="304" customWidth="1"/>
    <col min="3340" max="3340" width="14.8515625" style="304" customWidth="1"/>
    <col min="3341" max="3341" width="14.28125" style="304" customWidth="1"/>
    <col min="3342" max="3342" width="24.28125" style="304" bestFit="1" customWidth="1"/>
    <col min="3343" max="3581" width="11.57421875" style="304" customWidth="1"/>
    <col min="3582" max="3582" width="3.28125" style="304" customWidth="1"/>
    <col min="3583" max="3583" width="12.140625" style="304" customWidth="1"/>
    <col min="3584" max="3584" width="11.57421875" style="304" customWidth="1"/>
    <col min="3585" max="3585" width="13.8515625" style="304" customWidth="1"/>
    <col min="3586" max="3586" width="24.8515625" style="304" bestFit="1" customWidth="1"/>
    <col min="3587" max="3587" width="9.8515625" style="304" bestFit="1" customWidth="1"/>
    <col min="3588" max="3588" width="7.421875" style="304" bestFit="1" customWidth="1"/>
    <col min="3589" max="3589" width="17.57421875" style="304" bestFit="1" customWidth="1"/>
    <col min="3590" max="3590" width="11.57421875" style="304" customWidth="1"/>
    <col min="3591" max="3591" width="11.421875" style="304" bestFit="1" customWidth="1"/>
    <col min="3592" max="3592" width="17.00390625" style="304" customWidth="1"/>
    <col min="3593" max="3593" width="14.421875" style="304" bestFit="1" customWidth="1"/>
    <col min="3594" max="3594" width="17.00390625" style="304" customWidth="1"/>
    <col min="3595" max="3595" width="14.7109375" style="304" customWidth="1"/>
    <col min="3596" max="3596" width="14.8515625" style="304" customWidth="1"/>
    <col min="3597" max="3597" width="14.28125" style="304" customWidth="1"/>
    <col min="3598" max="3598" width="24.28125" style="304" bestFit="1" customWidth="1"/>
    <col min="3599" max="3837" width="11.57421875" style="304" customWidth="1"/>
    <col min="3838" max="3838" width="3.28125" style="304" customWidth="1"/>
    <col min="3839" max="3839" width="12.140625" style="304" customWidth="1"/>
    <col min="3840" max="3840" width="11.57421875" style="304" customWidth="1"/>
    <col min="3841" max="3841" width="13.8515625" style="304" customWidth="1"/>
    <col min="3842" max="3842" width="24.8515625" style="304" bestFit="1" customWidth="1"/>
    <col min="3843" max="3843" width="9.8515625" style="304" bestFit="1" customWidth="1"/>
    <col min="3844" max="3844" width="7.421875" style="304" bestFit="1" customWidth="1"/>
    <col min="3845" max="3845" width="17.57421875" style="304" bestFit="1" customWidth="1"/>
    <col min="3846" max="3846" width="11.57421875" style="304" customWidth="1"/>
    <col min="3847" max="3847" width="11.421875" style="304" bestFit="1" customWidth="1"/>
    <col min="3848" max="3848" width="17.00390625" style="304" customWidth="1"/>
    <col min="3849" max="3849" width="14.421875" style="304" bestFit="1" customWidth="1"/>
    <col min="3850" max="3850" width="17.00390625" style="304" customWidth="1"/>
    <col min="3851" max="3851" width="14.7109375" style="304" customWidth="1"/>
    <col min="3852" max="3852" width="14.8515625" style="304" customWidth="1"/>
    <col min="3853" max="3853" width="14.28125" style="304" customWidth="1"/>
    <col min="3854" max="3854" width="24.28125" style="304" bestFit="1" customWidth="1"/>
    <col min="3855" max="4093" width="11.57421875" style="304" customWidth="1"/>
    <col min="4094" max="4094" width="3.28125" style="304" customWidth="1"/>
    <col min="4095" max="4095" width="12.140625" style="304" customWidth="1"/>
    <col min="4096" max="4096" width="11.57421875" style="304" customWidth="1"/>
    <col min="4097" max="4097" width="13.8515625" style="304" customWidth="1"/>
    <col min="4098" max="4098" width="24.8515625" style="304" bestFit="1" customWidth="1"/>
    <col min="4099" max="4099" width="9.8515625" style="304" bestFit="1" customWidth="1"/>
    <col min="4100" max="4100" width="7.421875" style="304" bestFit="1" customWidth="1"/>
    <col min="4101" max="4101" width="17.57421875" style="304" bestFit="1" customWidth="1"/>
    <col min="4102" max="4102" width="11.57421875" style="304" customWidth="1"/>
    <col min="4103" max="4103" width="11.421875" style="304" bestFit="1" customWidth="1"/>
    <col min="4104" max="4104" width="17.00390625" style="304" customWidth="1"/>
    <col min="4105" max="4105" width="14.421875" style="304" bestFit="1" customWidth="1"/>
    <col min="4106" max="4106" width="17.00390625" style="304" customWidth="1"/>
    <col min="4107" max="4107" width="14.7109375" style="304" customWidth="1"/>
    <col min="4108" max="4108" width="14.8515625" style="304" customWidth="1"/>
    <col min="4109" max="4109" width="14.28125" style="304" customWidth="1"/>
    <col min="4110" max="4110" width="24.28125" style="304" bestFit="1" customWidth="1"/>
    <col min="4111" max="4349" width="11.57421875" style="304" customWidth="1"/>
    <col min="4350" max="4350" width="3.28125" style="304" customWidth="1"/>
    <col min="4351" max="4351" width="12.140625" style="304" customWidth="1"/>
    <col min="4352" max="4352" width="11.57421875" style="304" customWidth="1"/>
    <col min="4353" max="4353" width="13.8515625" style="304" customWidth="1"/>
    <col min="4354" max="4354" width="24.8515625" style="304" bestFit="1" customWidth="1"/>
    <col min="4355" max="4355" width="9.8515625" style="304" bestFit="1" customWidth="1"/>
    <col min="4356" max="4356" width="7.421875" style="304" bestFit="1" customWidth="1"/>
    <col min="4357" max="4357" width="17.57421875" style="304" bestFit="1" customWidth="1"/>
    <col min="4358" max="4358" width="11.57421875" style="304" customWidth="1"/>
    <col min="4359" max="4359" width="11.421875" style="304" bestFit="1" customWidth="1"/>
    <col min="4360" max="4360" width="17.00390625" style="304" customWidth="1"/>
    <col min="4361" max="4361" width="14.421875" style="304" bestFit="1" customWidth="1"/>
    <col min="4362" max="4362" width="17.00390625" style="304" customWidth="1"/>
    <col min="4363" max="4363" width="14.7109375" style="304" customWidth="1"/>
    <col min="4364" max="4364" width="14.8515625" style="304" customWidth="1"/>
    <col min="4365" max="4365" width="14.28125" style="304" customWidth="1"/>
    <col min="4366" max="4366" width="24.28125" style="304" bestFit="1" customWidth="1"/>
    <col min="4367" max="4605" width="11.57421875" style="304" customWidth="1"/>
    <col min="4606" max="4606" width="3.28125" style="304" customWidth="1"/>
    <col min="4607" max="4607" width="12.140625" style="304" customWidth="1"/>
    <col min="4608" max="4608" width="11.57421875" style="304" customWidth="1"/>
    <col min="4609" max="4609" width="13.8515625" style="304" customWidth="1"/>
    <col min="4610" max="4610" width="24.8515625" style="304" bestFit="1" customWidth="1"/>
    <col min="4611" max="4611" width="9.8515625" style="304" bestFit="1" customWidth="1"/>
    <col min="4612" max="4612" width="7.421875" style="304" bestFit="1" customWidth="1"/>
    <col min="4613" max="4613" width="17.57421875" style="304" bestFit="1" customWidth="1"/>
    <col min="4614" max="4614" width="11.57421875" style="304" customWidth="1"/>
    <col min="4615" max="4615" width="11.421875" style="304" bestFit="1" customWidth="1"/>
    <col min="4616" max="4616" width="17.00390625" style="304" customWidth="1"/>
    <col min="4617" max="4617" width="14.421875" style="304" bestFit="1" customWidth="1"/>
    <col min="4618" max="4618" width="17.00390625" style="304" customWidth="1"/>
    <col min="4619" max="4619" width="14.7109375" style="304" customWidth="1"/>
    <col min="4620" max="4620" width="14.8515625" style="304" customWidth="1"/>
    <col min="4621" max="4621" width="14.28125" style="304" customWidth="1"/>
    <col min="4622" max="4622" width="24.28125" style="304" bestFit="1" customWidth="1"/>
    <col min="4623" max="4861" width="11.57421875" style="304" customWidth="1"/>
    <col min="4862" max="4862" width="3.28125" style="304" customWidth="1"/>
    <col min="4863" max="4863" width="12.140625" style="304" customWidth="1"/>
    <col min="4864" max="4864" width="11.57421875" style="304" customWidth="1"/>
    <col min="4865" max="4865" width="13.8515625" style="304" customWidth="1"/>
    <col min="4866" max="4866" width="24.8515625" style="304" bestFit="1" customWidth="1"/>
    <col min="4867" max="4867" width="9.8515625" style="304" bestFit="1" customWidth="1"/>
    <col min="4868" max="4868" width="7.421875" style="304" bestFit="1" customWidth="1"/>
    <col min="4869" max="4869" width="17.57421875" style="304" bestFit="1" customWidth="1"/>
    <col min="4870" max="4870" width="11.57421875" style="304" customWidth="1"/>
    <col min="4871" max="4871" width="11.421875" style="304" bestFit="1" customWidth="1"/>
    <col min="4872" max="4872" width="17.00390625" style="304" customWidth="1"/>
    <col min="4873" max="4873" width="14.421875" style="304" bestFit="1" customWidth="1"/>
    <col min="4874" max="4874" width="17.00390625" style="304" customWidth="1"/>
    <col min="4875" max="4875" width="14.7109375" style="304" customWidth="1"/>
    <col min="4876" max="4876" width="14.8515625" style="304" customWidth="1"/>
    <col min="4877" max="4877" width="14.28125" style="304" customWidth="1"/>
    <col min="4878" max="4878" width="24.28125" style="304" bestFit="1" customWidth="1"/>
    <col min="4879" max="5117" width="11.57421875" style="304" customWidth="1"/>
    <col min="5118" max="5118" width="3.28125" style="304" customWidth="1"/>
    <col min="5119" max="5119" width="12.140625" style="304" customWidth="1"/>
    <col min="5120" max="5120" width="11.57421875" style="304" customWidth="1"/>
    <col min="5121" max="5121" width="13.8515625" style="304" customWidth="1"/>
    <col min="5122" max="5122" width="24.8515625" style="304" bestFit="1" customWidth="1"/>
    <col min="5123" max="5123" width="9.8515625" style="304" bestFit="1" customWidth="1"/>
    <col min="5124" max="5124" width="7.421875" style="304" bestFit="1" customWidth="1"/>
    <col min="5125" max="5125" width="17.57421875" style="304" bestFit="1" customWidth="1"/>
    <col min="5126" max="5126" width="11.57421875" style="304" customWidth="1"/>
    <col min="5127" max="5127" width="11.421875" style="304" bestFit="1" customWidth="1"/>
    <col min="5128" max="5128" width="17.00390625" style="304" customWidth="1"/>
    <col min="5129" max="5129" width="14.421875" style="304" bestFit="1" customWidth="1"/>
    <col min="5130" max="5130" width="17.00390625" style="304" customWidth="1"/>
    <col min="5131" max="5131" width="14.7109375" style="304" customWidth="1"/>
    <col min="5132" max="5132" width="14.8515625" style="304" customWidth="1"/>
    <col min="5133" max="5133" width="14.28125" style="304" customWidth="1"/>
    <col min="5134" max="5134" width="24.28125" style="304" bestFit="1" customWidth="1"/>
    <col min="5135" max="5373" width="11.57421875" style="304" customWidth="1"/>
    <col min="5374" max="5374" width="3.28125" style="304" customWidth="1"/>
    <col min="5375" max="5375" width="12.140625" style="304" customWidth="1"/>
    <col min="5376" max="5376" width="11.57421875" style="304" customWidth="1"/>
    <col min="5377" max="5377" width="13.8515625" style="304" customWidth="1"/>
    <col min="5378" max="5378" width="24.8515625" style="304" bestFit="1" customWidth="1"/>
    <col min="5379" max="5379" width="9.8515625" style="304" bestFit="1" customWidth="1"/>
    <col min="5380" max="5380" width="7.421875" style="304" bestFit="1" customWidth="1"/>
    <col min="5381" max="5381" width="17.57421875" style="304" bestFit="1" customWidth="1"/>
    <col min="5382" max="5382" width="11.57421875" style="304" customWidth="1"/>
    <col min="5383" max="5383" width="11.421875" style="304" bestFit="1" customWidth="1"/>
    <col min="5384" max="5384" width="17.00390625" style="304" customWidth="1"/>
    <col min="5385" max="5385" width="14.421875" style="304" bestFit="1" customWidth="1"/>
    <col min="5386" max="5386" width="17.00390625" style="304" customWidth="1"/>
    <col min="5387" max="5387" width="14.7109375" style="304" customWidth="1"/>
    <col min="5388" max="5388" width="14.8515625" style="304" customWidth="1"/>
    <col min="5389" max="5389" width="14.28125" style="304" customWidth="1"/>
    <col min="5390" max="5390" width="24.28125" style="304" bestFit="1" customWidth="1"/>
    <col min="5391" max="5629" width="11.57421875" style="304" customWidth="1"/>
    <col min="5630" max="5630" width="3.28125" style="304" customWidth="1"/>
    <col min="5631" max="5631" width="12.140625" style="304" customWidth="1"/>
    <col min="5632" max="5632" width="11.57421875" style="304" customWidth="1"/>
    <col min="5633" max="5633" width="13.8515625" style="304" customWidth="1"/>
    <col min="5634" max="5634" width="24.8515625" style="304" bestFit="1" customWidth="1"/>
    <col min="5635" max="5635" width="9.8515625" style="304" bestFit="1" customWidth="1"/>
    <col min="5636" max="5636" width="7.421875" style="304" bestFit="1" customWidth="1"/>
    <col min="5637" max="5637" width="17.57421875" style="304" bestFit="1" customWidth="1"/>
    <col min="5638" max="5638" width="11.57421875" style="304" customWidth="1"/>
    <col min="5639" max="5639" width="11.421875" style="304" bestFit="1" customWidth="1"/>
    <col min="5640" max="5640" width="17.00390625" style="304" customWidth="1"/>
    <col min="5641" max="5641" width="14.421875" style="304" bestFit="1" customWidth="1"/>
    <col min="5642" max="5642" width="17.00390625" style="304" customWidth="1"/>
    <col min="5643" max="5643" width="14.7109375" style="304" customWidth="1"/>
    <col min="5644" max="5644" width="14.8515625" style="304" customWidth="1"/>
    <col min="5645" max="5645" width="14.28125" style="304" customWidth="1"/>
    <col min="5646" max="5646" width="24.28125" style="304" bestFit="1" customWidth="1"/>
    <col min="5647" max="5885" width="11.57421875" style="304" customWidth="1"/>
    <col min="5886" max="5886" width="3.28125" style="304" customWidth="1"/>
    <col min="5887" max="5887" width="12.140625" style="304" customWidth="1"/>
    <col min="5888" max="5888" width="11.57421875" style="304" customWidth="1"/>
    <col min="5889" max="5889" width="13.8515625" style="304" customWidth="1"/>
    <col min="5890" max="5890" width="24.8515625" style="304" bestFit="1" customWidth="1"/>
    <col min="5891" max="5891" width="9.8515625" style="304" bestFit="1" customWidth="1"/>
    <col min="5892" max="5892" width="7.421875" style="304" bestFit="1" customWidth="1"/>
    <col min="5893" max="5893" width="17.57421875" style="304" bestFit="1" customWidth="1"/>
    <col min="5894" max="5894" width="11.57421875" style="304" customWidth="1"/>
    <col min="5895" max="5895" width="11.421875" style="304" bestFit="1" customWidth="1"/>
    <col min="5896" max="5896" width="17.00390625" style="304" customWidth="1"/>
    <col min="5897" max="5897" width="14.421875" style="304" bestFit="1" customWidth="1"/>
    <col min="5898" max="5898" width="17.00390625" style="304" customWidth="1"/>
    <col min="5899" max="5899" width="14.7109375" style="304" customWidth="1"/>
    <col min="5900" max="5900" width="14.8515625" style="304" customWidth="1"/>
    <col min="5901" max="5901" width="14.28125" style="304" customWidth="1"/>
    <col min="5902" max="5902" width="24.28125" style="304" bestFit="1" customWidth="1"/>
    <col min="5903" max="6141" width="11.57421875" style="304" customWidth="1"/>
    <col min="6142" max="6142" width="3.28125" style="304" customWidth="1"/>
    <col min="6143" max="6143" width="12.140625" style="304" customWidth="1"/>
    <col min="6144" max="6144" width="11.57421875" style="304" customWidth="1"/>
    <col min="6145" max="6145" width="13.8515625" style="304" customWidth="1"/>
    <col min="6146" max="6146" width="24.8515625" style="304" bestFit="1" customWidth="1"/>
    <col min="6147" max="6147" width="9.8515625" style="304" bestFit="1" customWidth="1"/>
    <col min="6148" max="6148" width="7.421875" style="304" bestFit="1" customWidth="1"/>
    <col min="6149" max="6149" width="17.57421875" style="304" bestFit="1" customWidth="1"/>
    <col min="6150" max="6150" width="11.57421875" style="304" customWidth="1"/>
    <col min="6151" max="6151" width="11.421875" style="304" bestFit="1" customWidth="1"/>
    <col min="6152" max="6152" width="17.00390625" style="304" customWidth="1"/>
    <col min="6153" max="6153" width="14.421875" style="304" bestFit="1" customWidth="1"/>
    <col min="6154" max="6154" width="17.00390625" style="304" customWidth="1"/>
    <col min="6155" max="6155" width="14.7109375" style="304" customWidth="1"/>
    <col min="6156" max="6156" width="14.8515625" style="304" customWidth="1"/>
    <col min="6157" max="6157" width="14.28125" style="304" customWidth="1"/>
    <col min="6158" max="6158" width="24.28125" style="304" bestFit="1" customWidth="1"/>
    <col min="6159" max="6397" width="11.57421875" style="304" customWidth="1"/>
    <col min="6398" max="6398" width="3.28125" style="304" customWidth="1"/>
    <col min="6399" max="6399" width="12.140625" style="304" customWidth="1"/>
    <col min="6400" max="6400" width="11.57421875" style="304" customWidth="1"/>
    <col min="6401" max="6401" width="13.8515625" style="304" customWidth="1"/>
    <col min="6402" max="6402" width="24.8515625" style="304" bestFit="1" customWidth="1"/>
    <col min="6403" max="6403" width="9.8515625" style="304" bestFit="1" customWidth="1"/>
    <col min="6404" max="6404" width="7.421875" style="304" bestFit="1" customWidth="1"/>
    <col min="6405" max="6405" width="17.57421875" style="304" bestFit="1" customWidth="1"/>
    <col min="6406" max="6406" width="11.57421875" style="304" customWidth="1"/>
    <col min="6407" max="6407" width="11.421875" style="304" bestFit="1" customWidth="1"/>
    <col min="6408" max="6408" width="17.00390625" style="304" customWidth="1"/>
    <col min="6409" max="6409" width="14.421875" style="304" bestFit="1" customWidth="1"/>
    <col min="6410" max="6410" width="17.00390625" style="304" customWidth="1"/>
    <col min="6411" max="6411" width="14.7109375" style="304" customWidth="1"/>
    <col min="6412" max="6412" width="14.8515625" style="304" customWidth="1"/>
    <col min="6413" max="6413" width="14.28125" style="304" customWidth="1"/>
    <col min="6414" max="6414" width="24.28125" style="304" bestFit="1" customWidth="1"/>
    <col min="6415" max="6653" width="11.57421875" style="304" customWidth="1"/>
    <col min="6654" max="6654" width="3.28125" style="304" customWidth="1"/>
    <col min="6655" max="6655" width="12.140625" style="304" customWidth="1"/>
    <col min="6656" max="6656" width="11.57421875" style="304" customWidth="1"/>
    <col min="6657" max="6657" width="13.8515625" style="304" customWidth="1"/>
    <col min="6658" max="6658" width="24.8515625" style="304" bestFit="1" customWidth="1"/>
    <col min="6659" max="6659" width="9.8515625" style="304" bestFit="1" customWidth="1"/>
    <col min="6660" max="6660" width="7.421875" style="304" bestFit="1" customWidth="1"/>
    <col min="6661" max="6661" width="17.57421875" style="304" bestFit="1" customWidth="1"/>
    <col min="6662" max="6662" width="11.57421875" style="304" customWidth="1"/>
    <col min="6663" max="6663" width="11.421875" style="304" bestFit="1" customWidth="1"/>
    <col min="6664" max="6664" width="17.00390625" style="304" customWidth="1"/>
    <col min="6665" max="6665" width="14.421875" style="304" bestFit="1" customWidth="1"/>
    <col min="6666" max="6666" width="17.00390625" style="304" customWidth="1"/>
    <col min="6667" max="6667" width="14.7109375" style="304" customWidth="1"/>
    <col min="6668" max="6668" width="14.8515625" style="304" customWidth="1"/>
    <col min="6669" max="6669" width="14.28125" style="304" customWidth="1"/>
    <col min="6670" max="6670" width="24.28125" style="304" bestFit="1" customWidth="1"/>
    <col min="6671" max="6909" width="11.57421875" style="304" customWidth="1"/>
    <col min="6910" max="6910" width="3.28125" style="304" customWidth="1"/>
    <col min="6911" max="6911" width="12.140625" style="304" customWidth="1"/>
    <col min="6912" max="6912" width="11.57421875" style="304" customWidth="1"/>
    <col min="6913" max="6913" width="13.8515625" style="304" customWidth="1"/>
    <col min="6914" max="6914" width="24.8515625" style="304" bestFit="1" customWidth="1"/>
    <col min="6915" max="6915" width="9.8515625" style="304" bestFit="1" customWidth="1"/>
    <col min="6916" max="6916" width="7.421875" style="304" bestFit="1" customWidth="1"/>
    <col min="6917" max="6917" width="17.57421875" style="304" bestFit="1" customWidth="1"/>
    <col min="6918" max="6918" width="11.57421875" style="304" customWidth="1"/>
    <col min="6919" max="6919" width="11.421875" style="304" bestFit="1" customWidth="1"/>
    <col min="6920" max="6920" width="17.00390625" style="304" customWidth="1"/>
    <col min="6921" max="6921" width="14.421875" style="304" bestFit="1" customWidth="1"/>
    <col min="6922" max="6922" width="17.00390625" style="304" customWidth="1"/>
    <col min="6923" max="6923" width="14.7109375" style="304" customWidth="1"/>
    <col min="6924" max="6924" width="14.8515625" style="304" customWidth="1"/>
    <col min="6925" max="6925" width="14.28125" style="304" customWidth="1"/>
    <col min="6926" max="6926" width="24.28125" style="304" bestFit="1" customWidth="1"/>
    <col min="6927" max="7165" width="11.57421875" style="304" customWidth="1"/>
    <col min="7166" max="7166" width="3.28125" style="304" customWidth="1"/>
    <col min="7167" max="7167" width="12.140625" style="304" customWidth="1"/>
    <col min="7168" max="7168" width="11.57421875" style="304" customWidth="1"/>
    <col min="7169" max="7169" width="13.8515625" style="304" customWidth="1"/>
    <col min="7170" max="7170" width="24.8515625" style="304" bestFit="1" customWidth="1"/>
    <col min="7171" max="7171" width="9.8515625" style="304" bestFit="1" customWidth="1"/>
    <col min="7172" max="7172" width="7.421875" style="304" bestFit="1" customWidth="1"/>
    <col min="7173" max="7173" width="17.57421875" style="304" bestFit="1" customWidth="1"/>
    <col min="7174" max="7174" width="11.57421875" style="304" customWidth="1"/>
    <col min="7175" max="7175" width="11.421875" style="304" bestFit="1" customWidth="1"/>
    <col min="7176" max="7176" width="17.00390625" style="304" customWidth="1"/>
    <col min="7177" max="7177" width="14.421875" style="304" bestFit="1" customWidth="1"/>
    <col min="7178" max="7178" width="17.00390625" style="304" customWidth="1"/>
    <col min="7179" max="7179" width="14.7109375" style="304" customWidth="1"/>
    <col min="7180" max="7180" width="14.8515625" style="304" customWidth="1"/>
    <col min="7181" max="7181" width="14.28125" style="304" customWidth="1"/>
    <col min="7182" max="7182" width="24.28125" style="304" bestFit="1" customWidth="1"/>
    <col min="7183" max="7421" width="11.57421875" style="304" customWidth="1"/>
    <col min="7422" max="7422" width="3.28125" style="304" customWidth="1"/>
    <col min="7423" max="7423" width="12.140625" style="304" customWidth="1"/>
    <col min="7424" max="7424" width="11.57421875" style="304" customWidth="1"/>
    <col min="7425" max="7425" width="13.8515625" style="304" customWidth="1"/>
    <col min="7426" max="7426" width="24.8515625" style="304" bestFit="1" customWidth="1"/>
    <col min="7427" max="7427" width="9.8515625" style="304" bestFit="1" customWidth="1"/>
    <col min="7428" max="7428" width="7.421875" style="304" bestFit="1" customWidth="1"/>
    <col min="7429" max="7429" width="17.57421875" style="304" bestFit="1" customWidth="1"/>
    <col min="7430" max="7430" width="11.57421875" style="304" customWidth="1"/>
    <col min="7431" max="7431" width="11.421875" style="304" bestFit="1" customWidth="1"/>
    <col min="7432" max="7432" width="17.00390625" style="304" customWidth="1"/>
    <col min="7433" max="7433" width="14.421875" style="304" bestFit="1" customWidth="1"/>
    <col min="7434" max="7434" width="17.00390625" style="304" customWidth="1"/>
    <col min="7435" max="7435" width="14.7109375" style="304" customWidth="1"/>
    <col min="7436" max="7436" width="14.8515625" style="304" customWidth="1"/>
    <col min="7437" max="7437" width="14.28125" style="304" customWidth="1"/>
    <col min="7438" max="7438" width="24.28125" style="304" bestFit="1" customWidth="1"/>
    <col min="7439" max="7677" width="11.57421875" style="304" customWidth="1"/>
    <col min="7678" max="7678" width="3.28125" style="304" customWidth="1"/>
    <col min="7679" max="7679" width="12.140625" style="304" customWidth="1"/>
    <col min="7680" max="7680" width="11.57421875" style="304" customWidth="1"/>
    <col min="7681" max="7681" width="13.8515625" style="304" customWidth="1"/>
    <col min="7682" max="7682" width="24.8515625" style="304" bestFit="1" customWidth="1"/>
    <col min="7683" max="7683" width="9.8515625" style="304" bestFit="1" customWidth="1"/>
    <col min="7684" max="7684" width="7.421875" style="304" bestFit="1" customWidth="1"/>
    <col min="7685" max="7685" width="17.57421875" style="304" bestFit="1" customWidth="1"/>
    <col min="7686" max="7686" width="11.57421875" style="304" customWidth="1"/>
    <col min="7687" max="7687" width="11.421875" style="304" bestFit="1" customWidth="1"/>
    <col min="7688" max="7688" width="17.00390625" style="304" customWidth="1"/>
    <col min="7689" max="7689" width="14.421875" style="304" bestFit="1" customWidth="1"/>
    <col min="7690" max="7690" width="17.00390625" style="304" customWidth="1"/>
    <col min="7691" max="7691" width="14.7109375" style="304" customWidth="1"/>
    <col min="7692" max="7692" width="14.8515625" style="304" customWidth="1"/>
    <col min="7693" max="7693" width="14.28125" style="304" customWidth="1"/>
    <col min="7694" max="7694" width="24.28125" style="304" bestFit="1" customWidth="1"/>
    <col min="7695" max="7933" width="11.57421875" style="304" customWidth="1"/>
    <col min="7934" max="7934" width="3.28125" style="304" customWidth="1"/>
    <col min="7935" max="7935" width="12.140625" style="304" customWidth="1"/>
    <col min="7936" max="7936" width="11.57421875" style="304" customWidth="1"/>
    <col min="7937" max="7937" width="13.8515625" style="304" customWidth="1"/>
    <col min="7938" max="7938" width="24.8515625" style="304" bestFit="1" customWidth="1"/>
    <col min="7939" max="7939" width="9.8515625" style="304" bestFit="1" customWidth="1"/>
    <col min="7940" max="7940" width="7.421875" style="304" bestFit="1" customWidth="1"/>
    <col min="7941" max="7941" width="17.57421875" style="304" bestFit="1" customWidth="1"/>
    <col min="7942" max="7942" width="11.57421875" style="304" customWidth="1"/>
    <col min="7943" max="7943" width="11.421875" style="304" bestFit="1" customWidth="1"/>
    <col min="7944" max="7944" width="17.00390625" style="304" customWidth="1"/>
    <col min="7945" max="7945" width="14.421875" style="304" bestFit="1" customWidth="1"/>
    <col min="7946" max="7946" width="17.00390625" style="304" customWidth="1"/>
    <col min="7947" max="7947" width="14.7109375" style="304" customWidth="1"/>
    <col min="7948" max="7948" width="14.8515625" style="304" customWidth="1"/>
    <col min="7949" max="7949" width="14.28125" style="304" customWidth="1"/>
    <col min="7950" max="7950" width="24.28125" style="304" bestFit="1" customWidth="1"/>
    <col min="7951" max="8189" width="11.57421875" style="304" customWidth="1"/>
    <col min="8190" max="8190" width="3.28125" style="304" customWidth="1"/>
    <col min="8191" max="8191" width="12.140625" style="304" customWidth="1"/>
    <col min="8192" max="8192" width="11.57421875" style="304" customWidth="1"/>
    <col min="8193" max="8193" width="13.8515625" style="304" customWidth="1"/>
    <col min="8194" max="8194" width="24.8515625" style="304" bestFit="1" customWidth="1"/>
    <col min="8195" max="8195" width="9.8515625" style="304" bestFit="1" customWidth="1"/>
    <col min="8196" max="8196" width="7.421875" style="304" bestFit="1" customWidth="1"/>
    <col min="8197" max="8197" width="17.57421875" style="304" bestFit="1" customWidth="1"/>
    <col min="8198" max="8198" width="11.57421875" style="304" customWidth="1"/>
    <col min="8199" max="8199" width="11.421875" style="304" bestFit="1" customWidth="1"/>
    <col min="8200" max="8200" width="17.00390625" style="304" customWidth="1"/>
    <col min="8201" max="8201" width="14.421875" style="304" bestFit="1" customWidth="1"/>
    <col min="8202" max="8202" width="17.00390625" style="304" customWidth="1"/>
    <col min="8203" max="8203" width="14.7109375" style="304" customWidth="1"/>
    <col min="8204" max="8204" width="14.8515625" style="304" customWidth="1"/>
    <col min="8205" max="8205" width="14.28125" style="304" customWidth="1"/>
    <col min="8206" max="8206" width="24.28125" style="304" bestFit="1" customWidth="1"/>
    <col min="8207" max="8445" width="11.57421875" style="304" customWidth="1"/>
    <col min="8446" max="8446" width="3.28125" style="304" customWidth="1"/>
    <col min="8447" max="8447" width="12.140625" style="304" customWidth="1"/>
    <col min="8448" max="8448" width="11.57421875" style="304" customWidth="1"/>
    <col min="8449" max="8449" width="13.8515625" style="304" customWidth="1"/>
    <col min="8450" max="8450" width="24.8515625" style="304" bestFit="1" customWidth="1"/>
    <col min="8451" max="8451" width="9.8515625" style="304" bestFit="1" customWidth="1"/>
    <col min="8452" max="8452" width="7.421875" style="304" bestFit="1" customWidth="1"/>
    <col min="8453" max="8453" width="17.57421875" style="304" bestFit="1" customWidth="1"/>
    <col min="8454" max="8454" width="11.57421875" style="304" customWidth="1"/>
    <col min="8455" max="8455" width="11.421875" style="304" bestFit="1" customWidth="1"/>
    <col min="8456" max="8456" width="17.00390625" style="304" customWidth="1"/>
    <col min="8457" max="8457" width="14.421875" style="304" bestFit="1" customWidth="1"/>
    <col min="8458" max="8458" width="17.00390625" style="304" customWidth="1"/>
    <col min="8459" max="8459" width="14.7109375" style="304" customWidth="1"/>
    <col min="8460" max="8460" width="14.8515625" style="304" customWidth="1"/>
    <col min="8461" max="8461" width="14.28125" style="304" customWidth="1"/>
    <col min="8462" max="8462" width="24.28125" style="304" bestFit="1" customWidth="1"/>
    <col min="8463" max="8701" width="11.57421875" style="304" customWidth="1"/>
    <col min="8702" max="8702" width="3.28125" style="304" customWidth="1"/>
    <col min="8703" max="8703" width="12.140625" style="304" customWidth="1"/>
    <col min="8704" max="8704" width="11.57421875" style="304" customWidth="1"/>
    <col min="8705" max="8705" width="13.8515625" style="304" customWidth="1"/>
    <col min="8706" max="8706" width="24.8515625" style="304" bestFit="1" customWidth="1"/>
    <col min="8707" max="8707" width="9.8515625" style="304" bestFit="1" customWidth="1"/>
    <col min="8708" max="8708" width="7.421875" style="304" bestFit="1" customWidth="1"/>
    <col min="8709" max="8709" width="17.57421875" style="304" bestFit="1" customWidth="1"/>
    <col min="8710" max="8710" width="11.57421875" style="304" customWidth="1"/>
    <col min="8711" max="8711" width="11.421875" style="304" bestFit="1" customWidth="1"/>
    <col min="8712" max="8712" width="17.00390625" style="304" customWidth="1"/>
    <col min="8713" max="8713" width="14.421875" style="304" bestFit="1" customWidth="1"/>
    <col min="8714" max="8714" width="17.00390625" style="304" customWidth="1"/>
    <col min="8715" max="8715" width="14.7109375" style="304" customWidth="1"/>
    <col min="8716" max="8716" width="14.8515625" style="304" customWidth="1"/>
    <col min="8717" max="8717" width="14.28125" style="304" customWidth="1"/>
    <col min="8718" max="8718" width="24.28125" style="304" bestFit="1" customWidth="1"/>
    <col min="8719" max="8957" width="11.57421875" style="304" customWidth="1"/>
    <col min="8958" max="8958" width="3.28125" style="304" customWidth="1"/>
    <col min="8959" max="8959" width="12.140625" style="304" customWidth="1"/>
    <col min="8960" max="8960" width="11.57421875" style="304" customWidth="1"/>
    <col min="8961" max="8961" width="13.8515625" style="304" customWidth="1"/>
    <col min="8962" max="8962" width="24.8515625" style="304" bestFit="1" customWidth="1"/>
    <col min="8963" max="8963" width="9.8515625" style="304" bestFit="1" customWidth="1"/>
    <col min="8964" max="8964" width="7.421875" style="304" bestFit="1" customWidth="1"/>
    <col min="8965" max="8965" width="17.57421875" style="304" bestFit="1" customWidth="1"/>
    <col min="8966" max="8966" width="11.57421875" style="304" customWidth="1"/>
    <col min="8967" max="8967" width="11.421875" style="304" bestFit="1" customWidth="1"/>
    <col min="8968" max="8968" width="17.00390625" style="304" customWidth="1"/>
    <col min="8969" max="8969" width="14.421875" style="304" bestFit="1" customWidth="1"/>
    <col min="8970" max="8970" width="17.00390625" style="304" customWidth="1"/>
    <col min="8971" max="8971" width="14.7109375" style="304" customWidth="1"/>
    <col min="8972" max="8972" width="14.8515625" style="304" customWidth="1"/>
    <col min="8973" max="8973" width="14.28125" style="304" customWidth="1"/>
    <col min="8974" max="8974" width="24.28125" style="304" bestFit="1" customWidth="1"/>
    <col min="8975" max="9213" width="11.57421875" style="304" customWidth="1"/>
    <col min="9214" max="9214" width="3.28125" style="304" customWidth="1"/>
    <col min="9215" max="9215" width="12.140625" style="304" customWidth="1"/>
    <col min="9216" max="9216" width="11.57421875" style="304" customWidth="1"/>
    <col min="9217" max="9217" width="13.8515625" style="304" customWidth="1"/>
    <col min="9218" max="9218" width="24.8515625" style="304" bestFit="1" customWidth="1"/>
    <col min="9219" max="9219" width="9.8515625" style="304" bestFit="1" customWidth="1"/>
    <col min="9220" max="9220" width="7.421875" style="304" bestFit="1" customWidth="1"/>
    <col min="9221" max="9221" width="17.57421875" style="304" bestFit="1" customWidth="1"/>
    <col min="9222" max="9222" width="11.57421875" style="304" customWidth="1"/>
    <col min="9223" max="9223" width="11.421875" style="304" bestFit="1" customWidth="1"/>
    <col min="9224" max="9224" width="17.00390625" style="304" customWidth="1"/>
    <col min="9225" max="9225" width="14.421875" style="304" bestFit="1" customWidth="1"/>
    <col min="9226" max="9226" width="17.00390625" style="304" customWidth="1"/>
    <col min="9227" max="9227" width="14.7109375" style="304" customWidth="1"/>
    <col min="9228" max="9228" width="14.8515625" style="304" customWidth="1"/>
    <col min="9229" max="9229" width="14.28125" style="304" customWidth="1"/>
    <col min="9230" max="9230" width="24.28125" style="304" bestFit="1" customWidth="1"/>
    <col min="9231" max="9469" width="11.57421875" style="304" customWidth="1"/>
    <col min="9470" max="9470" width="3.28125" style="304" customWidth="1"/>
    <col min="9471" max="9471" width="12.140625" style="304" customWidth="1"/>
    <col min="9472" max="9472" width="11.57421875" style="304" customWidth="1"/>
    <col min="9473" max="9473" width="13.8515625" style="304" customWidth="1"/>
    <col min="9474" max="9474" width="24.8515625" style="304" bestFit="1" customWidth="1"/>
    <col min="9475" max="9475" width="9.8515625" style="304" bestFit="1" customWidth="1"/>
    <col min="9476" max="9476" width="7.421875" style="304" bestFit="1" customWidth="1"/>
    <col min="9477" max="9477" width="17.57421875" style="304" bestFit="1" customWidth="1"/>
    <col min="9478" max="9478" width="11.57421875" style="304" customWidth="1"/>
    <col min="9479" max="9479" width="11.421875" style="304" bestFit="1" customWidth="1"/>
    <col min="9480" max="9480" width="17.00390625" style="304" customWidth="1"/>
    <col min="9481" max="9481" width="14.421875" style="304" bestFit="1" customWidth="1"/>
    <col min="9482" max="9482" width="17.00390625" style="304" customWidth="1"/>
    <col min="9483" max="9483" width="14.7109375" style="304" customWidth="1"/>
    <col min="9484" max="9484" width="14.8515625" style="304" customWidth="1"/>
    <col min="9485" max="9485" width="14.28125" style="304" customWidth="1"/>
    <col min="9486" max="9486" width="24.28125" style="304" bestFit="1" customWidth="1"/>
    <col min="9487" max="9725" width="11.57421875" style="304" customWidth="1"/>
    <col min="9726" max="9726" width="3.28125" style="304" customWidth="1"/>
    <col min="9727" max="9727" width="12.140625" style="304" customWidth="1"/>
    <col min="9728" max="9728" width="11.57421875" style="304" customWidth="1"/>
    <col min="9729" max="9729" width="13.8515625" style="304" customWidth="1"/>
    <col min="9730" max="9730" width="24.8515625" style="304" bestFit="1" customWidth="1"/>
    <col min="9731" max="9731" width="9.8515625" style="304" bestFit="1" customWidth="1"/>
    <col min="9732" max="9732" width="7.421875" style="304" bestFit="1" customWidth="1"/>
    <col min="9733" max="9733" width="17.57421875" style="304" bestFit="1" customWidth="1"/>
    <col min="9734" max="9734" width="11.57421875" style="304" customWidth="1"/>
    <col min="9735" max="9735" width="11.421875" style="304" bestFit="1" customWidth="1"/>
    <col min="9736" max="9736" width="17.00390625" style="304" customWidth="1"/>
    <col min="9737" max="9737" width="14.421875" style="304" bestFit="1" customWidth="1"/>
    <col min="9738" max="9738" width="17.00390625" style="304" customWidth="1"/>
    <col min="9739" max="9739" width="14.7109375" style="304" customWidth="1"/>
    <col min="9740" max="9740" width="14.8515625" style="304" customWidth="1"/>
    <col min="9741" max="9741" width="14.28125" style="304" customWidth="1"/>
    <col min="9742" max="9742" width="24.28125" style="304" bestFit="1" customWidth="1"/>
    <col min="9743" max="9981" width="11.57421875" style="304" customWidth="1"/>
    <col min="9982" max="9982" width="3.28125" style="304" customWidth="1"/>
    <col min="9983" max="9983" width="12.140625" style="304" customWidth="1"/>
    <col min="9984" max="9984" width="11.57421875" style="304" customWidth="1"/>
    <col min="9985" max="9985" width="13.8515625" style="304" customWidth="1"/>
    <col min="9986" max="9986" width="24.8515625" style="304" bestFit="1" customWidth="1"/>
    <col min="9987" max="9987" width="9.8515625" style="304" bestFit="1" customWidth="1"/>
    <col min="9988" max="9988" width="7.421875" style="304" bestFit="1" customWidth="1"/>
    <col min="9989" max="9989" width="17.57421875" style="304" bestFit="1" customWidth="1"/>
    <col min="9990" max="9990" width="11.57421875" style="304" customWidth="1"/>
    <col min="9991" max="9991" width="11.421875" style="304" bestFit="1" customWidth="1"/>
    <col min="9992" max="9992" width="17.00390625" style="304" customWidth="1"/>
    <col min="9993" max="9993" width="14.421875" style="304" bestFit="1" customWidth="1"/>
    <col min="9994" max="9994" width="17.00390625" style="304" customWidth="1"/>
    <col min="9995" max="9995" width="14.7109375" style="304" customWidth="1"/>
    <col min="9996" max="9996" width="14.8515625" style="304" customWidth="1"/>
    <col min="9997" max="9997" width="14.28125" style="304" customWidth="1"/>
    <col min="9998" max="9998" width="24.28125" style="304" bestFit="1" customWidth="1"/>
    <col min="9999" max="10237" width="11.57421875" style="304" customWidth="1"/>
    <col min="10238" max="10238" width="3.28125" style="304" customWidth="1"/>
    <col min="10239" max="10239" width="12.140625" style="304" customWidth="1"/>
    <col min="10240" max="10240" width="11.57421875" style="304" customWidth="1"/>
    <col min="10241" max="10241" width="13.8515625" style="304" customWidth="1"/>
    <col min="10242" max="10242" width="24.8515625" style="304" bestFit="1" customWidth="1"/>
    <col min="10243" max="10243" width="9.8515625" style="304" bestFit="1" customWidth="1"/>
    <col min="10244" max="10244" width="7.421875" style="304" bestFit="1" customWidth="1"/>
    <col min="10245" max="10245" width="17.57421875" style="304" bestFit="1" customWidth="1"/>
    <col min="10246" max="10246" width="11.57421875" style="304" customWidth="1"/>
    <col min="10247" max="10247" width="11.421875" style="304" bestFit="1" customWidth="1"/>
    <col min="10248" max="10248" width="17.00390625" style="304" customWidth="1"/>
    <col min="10249" max="10249" width="14.421875" style="304" bestFit="1" customWidth="1"/>
    <col min="10250" max="10250" width="17.00390625" style="304" customWidth="1"/>
    <col min="10251" max="10251" width="14.7109375" style="304" customWidth="1"/>
    <col min="10252" max="10252" width="14.8515625" style="304" customWidth="1"/>
    <col min="10253" max="10253" width="14.28125" style="304" customWidth="1"/>
    <col min="10254" max="10254" width="24.28125" style="304" bestFit="1" customWidth="1"/>
    <col min="10255" max="10493" width="11.57421875" style="304" customWidth="1"/>
    <col min="10494" max="10494" width="3.28125" style="304" customWidth="1"/>
    <col min="10495" max="10495" width="12.140625" style="304" customWidth="1"/>
    <col min="10496" max="10496" width="11.57421875" style="304" customWidth="1"/>
    <col min="10497" max="10497" width="13.8515625" style="304" customWidth="1"/>
    <col min="10498" max="10498" width="24.8515625" style="304" bestFit="1" customWidth="1"/>
    <col min="10499" max="10499" width="9.8515625" style="304" bestFit="1" customWidth="1"/>
    <col min="10500" max="10500" width="7.421875" style="304" bestFit="1" customWidth="1"/>
    <col min="10501" max="10501" width="17.57421875" style="304" bestFit="1" customWidth="1"/>
    <col min="10502" max="10502" width="11.57421875" style="304" customWidth="1"/>
    <col min="10503" max="10503" width="11.421875" style="304" bestFit="1" customWidth="1"/>
    <col min="10504" max="10504" width="17.00390625" style="304" customWidth="1"/>
    <col min="10505" max="10505" width="14.421875" style="304" bestFit="1" customWidth="1"/>
    <col min="10506" max="10506" width="17.00390625" style="304" customWidth="1"/>
    <col min="10507" max="10507" width="14.7109375" style="304" customWidth="1"/>
    <col min="10508" max="10508" width="14.8515625" style="304" customWidth="1"/>
    <col min="10509" max="10509" width="14.28125" style="304" customWidth="1"/>
    <col min="10510" max="10510" width="24.28125" style="304" bestFit="1" customWidth="1"/>
    <col min="10511" max="10749" width="11.57421875" style="304" customWidth="1"/>
    <col min="10750" max="10750" width="3.28125" style="304" customWidth="1"/>
    <col min="10751" max="10751" width="12.140625" style="304" customWidth="1"/>
    <col min="10752" max="10752" width="11.57421875" style="304" customWidth="1"/>
    <col min="10753" max="10753" width="13.8515625" style="304" customWidth="1"/>
    <col min="10754" max="10754" width="24.8515625" style="304" bestFit="1" customWidth="1"/>
    <col min="10755" max="10755" width="9.8515625" style="304" bestFit="1" customWidth="1"/>
    <col min="10756" max="10756" width="7.421875" style="304" bestFit="1" customWidth="1"/>
    <col min="10757" max="10757" width="17.57421875" style="304" bestFit="1" customWidth="1"/>
    <col min="10758" max="10758" width="11.57421875" style="304" customWidth="1"/>
    <col min="10759" max="10759" width="11.421875" style="304" bestFit="1" customWidth="1"/>
    <col min="10760" max="10760" width="17.00390625" style="304" customWidth="1"/>
    <col min="10761" max="10761" width="14.421875" style="304" bestFit="1" customWidth="1"/>
    <col min="10762" max="10762" width="17.00390625" style="304" customWidth="1"/>
    <col min="10763" max="10763" width="14.7109375" style="304" customWidth="1"/>
    <col min="10764" max="10764" width="14.8515625" style="304" customWidth="1"/>
    <col min="10765" max="10765" width="14.28125" style="304" customWidth="1"/>
    <col min="10766" max="10766" width="24.28125" style="304" bestFit="1" customWidth="1"/>
    <col min="10767" max="11005" width="11.57421875" style="304" customWidth="1"/>
    <col min="11006" max="11006" width="3.28125" style="304" customWidth="1"/>
    <col min="11007" max="11007" width="12.140625" style="304" customWidth="1"/>
    <col min="11008" max="11008" width="11.57421875" style="304" customWidth="1"/>
    <col min="11009" max="11009" width="13.8515625" style="304" customWidth="1"/>
    <col min="11010" max="11010" width="24.8515625" style="304" bestFit="1" customWidth="1"/>
    <col min="11011" max="11011" width="9.8515625" style="304" bestFit="1" customWidth="1"/>
    <col min="11012" max="11012" width="7.421875" style="304" bestFit="1" customWidth="1"/>
    <col min="11013" max="11013" width="17.57421875" style="304" bestFit="1" customWidth="1"/>
    <col min="11014" max="11014" width="11.57421875" style="304" customWidth="1"/>
    <col min="11015" max="11015" width="11.421875" style="304" bestFit="1" customWidth="1"/>
    <col min="11016" max="11016" width="17.00390625" style="304" customWidth="1"/>
    <col min="11017" max="11017" width="14.421875" style="304" bestFit="1" customWidth="1"/>
    <col min="11018" max="11018" width="17.00390625" style="304" customWidth="1"/>
    <col min="11019" max="11019" width="14.7109375" style="304" customWidth="1"/>
    <col min="11020" max="11020" width="14.8515625" style="304" customWidth="1"/>
    <col min="11021" max="11021" width="14.28125" style="304" customWidth="1"/>
    <col min="11022" max="11022" width="24.28125" style="304" bestFit="1" customWidth="1"/>
    <col min="11023" max="11261" width="11.57421875" style="304" customWidth="1"/>
    <col min="11262" max="11262" width="3.28125" style="304" customWidth="1"/>
    <col min="11263" max="11263" width="12.140625" style="304" customWidth="1"/>
    <col min="11264" max="11264" width="11.57421875" style="304" customWidth="1"/>
    <col min="11265" max="11265" width="13.8515625" style="304" customWidth="1"/>
    <col min="11266" max="11266" width="24.8515625" style="304" bestFit="1" customWidth="1"/>
    <col min="11267" max="11267" width="9.8515625" style="304" bestFit="1" customWidth="1"/>
    <col min="11268" max="11268" width="7.421875" style="304" bestFit="1" customWidth="1"/>
    <col min="11269" max="11269" width="17.57421875" style="304" bestFit="1" customWidth="1"/>
    <col min="11270" max="11270" width="11.57421875" style="304" customWidth="1"/>
    <col min="11271" max="11271" width="11.421875" style="304" bestFit="1" customWidth="1"/>
    <col min="11272" max="11272" width="17.00390625" style="304" customWidth="1"/>
    <col min="11273" max="11273" width="14.421875" style="304" bestFit="1" customWidth="1"/>
    <col min="11274" max="11274" width="17.00390625" style="304" customWidth="1"/>
    <col min="11275" max="11275" width="14.7109375" style="304" customWidth="1"/>
    <col min="11276" max="11276" width="14.8515625" style="304" customWidth="1"/>
    <col min="11277" max="11277" width="14.28125" style="304" customWidth="1"/>
    <col min="11278" max="11278" width="24.28125" style="304" bestFit="1" customWidth="1"/>
    <col min="11279" max="11517" width="11.57421875" style="304" customWidth="1"/>
    <col min="11518" max="11518" width="3.28125" style="304" customWidth="1"/>
    <col min="11519" max="11519" width="12.140625" style="304" customWidth="1"/>
    <col min="11520" max="11520" width="11.57421875" style="304" customWidth="1"/>
    <col min="11521" max="11521" width="13.8515625" style="304" customWidth="1"/>
    <col min="11522" max="11522" width="24.8515625" style="304" bestFit="1" customWidth="1"/>
    <col min="11523" max="11523" width="9.8515625" style="304" bestFit="1" customWidth="1"/>
    <col min="11524" max="11524" width="7.421875" style="304" bestFit="1" customWidth="1"/>
    <col min="11525" max="11525" width="17.57421875" style="304" bestFit="1" customWidth="1"/>
    <col min="11526" max="11526" width="11.57421875" style="304" customWidth="1"/>
    <col min="11527" max="11527" width="11.421875" style="304" bestFit="1" customWidth="1"/>
    <col min="11528" max="11528" width="17.00390625" style="304" customWidth="1"/>
    <col min="11529" max="11529" width="14.421875" style="304" bestFit="1" customWidth="1"/>
    <col min="11530" max="11530" width="17.00390625" style="304" customWidth="1"/>
    <col min="11531" max="11531" width="14.7109375" style="304" customWidth="1"/>
    <col min="11532" max="11532" width="14.8515625" style="304" customWidth="1"/>
    <col min="11533" max="11533" width="14.28125" style="304" customWidth="1"/>
    <col min="11534" max="11534" width="24.28125" style="304" bestFit="1" customWidth="1"/>
    <col min="11535" max="11773" width="11.57421875" style="304" customWidth="1"/>
    <col min="11774" max="11774" width="3.28125" style="304" customWidth="1"/>
    <col min="11775" max="11775" width="12.140625" style="304" customWidth="1"/>
    <col min="11776" max="11776" width="11.57421875" style="304" customWidth="1"/>
    <col min="11777" max="11777" width="13.8515625" style="304" customWidth="1"/>
    <col min="11778" max="11778" width="24.8515625" style="304" bestFit="1" customWidth="1"/>
    <col min="11779" max="11779" width="9.8515625" style="304" bestFit="1" customWidth="1"/>
    <col min="11780" max="11780" width="7.421875" style="304" bestFit="1" customWidth="1"/>
    <col min="11781" max="11781" width="17.57421875" style="304" bestFit="1" customWidth="1"/>
    <col min="11782" max="11782" width="11.57421875" style="304" customWidth="1"/>
    <col min="11783" max="11783" width="11.421875" style="304" bestFit="1" customWidth="1"/>
    <col min="11784" max="11784" width="17.00390625" style="304" customWidth="1"/>
    <col min="11785" max="11785" width="14.421875" style="304" bestFit="1" customWidth="1"/>
    <col min="11786" max="11786" width="17.00390625" style="304" customWidth="1"/>
    <col min="11787" max="11787" width="14.7109375" style="304" customWidth="1"/>
    <col min="11788" max="11788" width="14.8515625" style="304" customWidth="1"/>
    <col min="11789" max="11789" width="14.28125" style="304" customWidth="1"/>
    <col min="11790" max="11790" width="24.28125" style="304" bestFit="1" customWidth="1"/>
    <col min="11791" max="12029" width="11.57421875" style="304" customWidth="1"/>
    <col min="12030" max="12030" width="3.28125" style="304" customWidth="1"/>
    <col min="12031" max="12031" width="12.140625" style="304" customWidth="1"/>
    <col min="12032" max="12032" width="11.57421875" style="304" customWidth="1"/>
    <col min="12033" max="12033" width="13.8515625" style="304" customWidth="1"/>
    <col min="12034" max="12034" width="24.8515625" style="304" bestFit="1" customWidth="1"/>
    <col min="12035" max="12035" width="9.8515625" style="304" bestFit="1" customWidth="1"/>
    <col min="12036" max="12036" width="7.421875" style="304" bestFit="1" customWidth="1"/>
    <col min="12037" max="12037" width="17.57421875" style="304" bestFit="1" customWidth="1"/>
    <col min="12038" max="12038" width="11.57421875" style="304" customWidth="1"/>
    <col min="12039" max="12039" width="11.421875" style="304" bestFit="1" customWidth="1"/>
    <col min="12040" max="12040" width="17.00390625" style="304" customWidth="1"/>
    <col min="12041" max="12041" width="14.421875" style="304" bestFit="1" customWidth="1"/>
    <col min="12042" max="12042" width="17.00390625" style="304" customWidth="1"/>
    <col min="12043" max="12043" width="14.7109375" style="304" customWidth="1"/>
    <col min="12044" max="12044" width="14.8515625" style="304" customWidth="1"/>
    <col min="12045" max="12045" width="14.28125" style="304" customWidth="1"/>
    <col min="12046" max="12046" width="24.28125" style="304" bestFit="1" customWidth="1"/>
    <col min="12047" max="12285" width="11.57421875" style="304" customWidth="1"/>
    <col min="12286" max="12286" width="3.28125" style="304" customWidth="1"/>
    <col min="12287" max="12287" width="12.140625" style="304" customWidth="1"/>
    <col min="12288" max="12288" width="11.57421875" style="304" customWidth="1"/>
    <col min="12289" max="12289" width="13.8515625" style="304" customWidth="1"/>
    <col min="12290" max="12290" width="24.8515625" style="304" bestFit="1" customWidth="1"/>
    <col min="12291" max="12291" width="9.8515625" style="304" bestFit="1" customWidth="1"/>
    <col min="12292" max="12292" width="7.421875" style="304" bestFit="1" customWidth="1"/>
    <col min="12293" max="12293" width="17.57421875" style="304" bestFit="1" customWidth="1"/>
    <col min="12294" max="12294" width="11.57421875" style="304" customWidth="1"/>
    <col min="12295" max="12295" width="11.421875" style="304" bestFit="1" customWidth="1"/>
    <col min="12296" max="12296" width="17.00390625" style="304" customWidth="1"/>
    <col min="12297" max="12297" width="14.421875" style="304" bestFit="1" customWidth="1"/>
    <col min="12298" max="12298" width="17.00390625" style="304" customWidth="1"/>
    <col min="12299" max="12299" width="14.7109375" style="304" customWidth="1"/>
    <col min="12300" max="12300" width="14.8515625" style="304" customWidth="1"/>
    <col min="12301" max="12301" width="14.28125" style="304" customWidth="1"/>
    <col min="12302" max="12302" width="24.28125" style="304" bestFit="1" customWidth="1"/>
    <col min="12303" max="12541" width="11.57421875" style="304" customWidth="1"/>
    <col min="12542" max="12542" width="3.28125" style="304" customWidth="1"/>
    <col min="12543" max="12543" width="12.140625" style="304" customWidth="1"/>
    <col min="12544" max="12544" width="11.57421875" style="304" customWidth="1"/>
    <col min="12545" max="12545" width="13.8515625" style="304" customWidth="1"/>
    <col min="12546" max="12546" width="24.8515625" style="304" bestFit="1" customWidth="1"/>
    <col min="12547" max="12547" width="9.8515625" style="304" bestFit="1" customWidth="1"/>
    <col min="12548" max="12548" width="7.421875" style="304" bestFit="1" customWidth="1"/>
    <col min="12549" max="12549" width="17.57421875" style="304" bestFit="1" customWidth="1"/>
    <col min="12550" max="12550" width="11.57421875" style="304" customWidth="1"/>
    <col min="12551" max="12551" width="11.421875" style="304" bestFit="1" customWidth="1"/>
    <col min="12552" max="12552" width="17.00390625" style="304" customWidth="1"/>
    <col min="12553" max="12553" width="14.421875" style="304" bestFit="1" customWidth="1"/>
    <col min="12554" max="12554" width="17.00390625" style="304" customWidth="1"/>
    <col min="12555" max="12555" width="14.7109375" style="304" customWidth="1"/>
    <col min="12556" max="12556" width="14.8515625" style="304" customWidth="1"/>
    <col min="12557" max="12557" width="14.28125" style="304" customWidth="1"/>
    <col min="12558" max="12558" width="24.28125" style="304" bestFit="1" customWidth="1"/>
    <col min="12559" max="12797" width="11.57421875" style="304" customWidth="1"/>
    <col min="12798" max="12798" width="3.28125" style="304" customWidth="1"/>
    <col min="12799" max="12799" width="12.140625" style="304" customWidth="1"/>
    <col min="12800" max="12800" width="11.57421875" style="304" customWidth="1"/>
    <col min="12801" max="12801" width="13.8515625" style="304" customWidth="1"/>
    <col min="12802" max="12802" width="24.8515625" style="304" bestFit="1" customWidth="1"/>
    <col min="12803" max="12803" width="9.8515625" style="304" bestFit="1" customWidth="1"/>
    <col min="12804" max="12804" width="7.421875" style="304" bestFit="1" customWidth="1"/>
    <col min="12805" max="12805" width="17.57421875" style="304" bestFit="1" customWidth="1"/>
    <col min="12806" max="12806" width="11.57421875" style="304" customWidth="1"/>
    <col min="12807" max="12807" width="11.421875" style="304" bestFit="1" customWidth="1"/>
    <col min="12808" max="12808" width="17.00390625" style="304" customWidth="1"/>
    <col min="12809" max="12809" width="14.421875" style="304" bestFit="1" customWidth="1"/>
    <col min="12810" max="12810" width="17.00390625" style="304" customWidth="1"/>
    <col min="12811" max="12811" width="14.7109375" style="304" customWidth="1"/>
    <col min="12812" max="12812" width="14.8515625" style="304" customWidth="1"/>
    <col min="12813" max="12813" width="14.28125" style="304" customWidth="1"/>
    <col min="12814" max="12814" width="24.28125" style="304" bestFit="1" customWidth="1"/>
    <col min="12815" max="13053" width="11.57421875" style="304" customWidth="1"/>
    <col min="13054" max="13054" width="3.28125" style="304" customWidth="1"/>
    <col min="13055" max="13055" width="12.140625" style="304" customWidth="1"/>
    <col min="13056" max="13056" width="11.57421875" style="304" customWidth="1"/>
    <col min="13057" max="13057" width="13.8515625" style="304" customWidth="1"/>
    <col min="13058" max="13058" width="24.8515625" style="304" bestFit="1" customWidth="1"/>
    <col min="13059" max="13059" width="9.8515625" style="304" bestFit="1" customWidth="1"/>
    <col min="13060" max="13060" width="7.421875" style="304" bestFit="1" customWidth="1"/>
    <col min="13061" max="13061" width="17.57421875" style="304" bestFit="1" customWidth="1"/>
    <col min="13062" max="13062" width="11.57421875" style="304" customWidth="1"/>
    <col min="13063" max="13063" width="11.421875" style="304" bestFit="1" customWidth="1"/>
    <col min="13064" max="13064" width="17.00390625" style="304" customWidth="1"/>
    <col min="13065" max="13065" width="14.421875" style="304" bestFit="1" customWidth="1"/>
    <col min="13066" max="13066" width="17.00390625" style="304" customWidth="1"/>
    <col min="13067" max="13067" width="14.7109375" style="304" customWidth="1"/>
    <col min="13068" max="13068" width="14.8515625" style="304" customWidth="1"/>
    <col min="13069" max="13069" width="14.28125" style="304" customWidth="1"/>
    <col min="13070" max="13070" width="24.28125" style="304" bestFit="1" customWidth="1"/>
    <col min="13071" max="13309" width="11.57421875" style="304" customWidth="1"/>
    <col min="13310" max="13310" width="3.28125" style="304" customWidth="1"/>
    <col min="13311" max="13311" width="12.140625" style="304" customWidth="1"/>
    <col min="13312" max="13312" width="11.57421875" style="304" customWidth="1"/>
    <col min="13313" max="13313" width="13.8515625" style="304" customWidth="1"/>
    <col min="13314" max="13314" width="24.8515625" style="304" bestFit="1" customWidth="1"/>
    <col min="13315" max="13315" width="9.8515625" style="304" bestFit="1" customWidth="1"/>
    <col min="13316" max="13316" width="7.421875" style="304" bestFit="1" customWidth="1"/>
    <col min="13317" max="13317" width="17.57421875" style="304" bestFit="1" customWidth="1"/>
    <col min="13318" max="13318" width="11.57421875" style="304" customWidth="1"/>
    <col min="13319" max="13319" width="11.421875" style="304" bestFit="1" customWidth="1"/>
    <col min="13320" max="13320" width="17.00390625" style="304" customWidth="1"/>
    <col min="13321" max="13321" width="14.421875" style="304" bestFit="1" customWidth="1"/>
    <col min="13322" max="13322" width="17.00390625" style="304" customWidth="1"/>
    <col min="13323" max="13323" width="14.7109375" style="304" customWidth="1"/>
    <col min="13324" max="13324" width="14.8515625" style="304" customWidth="1"/>
    <col min="13325" max="13325" width="14.28125" style="304" customWidth="1"/>
    <col min="13326" max="13326" width="24.28125" style="304" bestFit="1" customWidth="1"/>
    <col min="13327" max="13565" width="11.57421875" style="304" customWidth="1"/>
    <col min="13566" max="13566" width="3.28125" style="304" customWidth="1"/>
    <col min="13567" max="13567" width="12.140625" style="304" customWidth="1"/>
    <col min="13568" max="13568" width="11.57421875" style="304" customWidth="1"/>
    <col min="13569" max="13569" width="13.8515625" style="304" customWidth="1"/>
    <col min="13570" max="13570" width="24.8515625" style="304" bestFit="1" customWidth="1"/>
    <col min="13571" max="13571" width="9.8515625" style="304" bestFit="1" customWidth="1"/>
    <col min="13572" max="13572" width="7.421875" style="304" bestFit="1" customWidth="1"/>
    <col min="13573" max="13573" width="17.57421875" style="304" bestFit="1" customWidth="1"/>
    <col min="13574" max="13574" width="11.57421875" style="304" customWidth="1"/>
    <col min="13575" max="13575" width="11.421875" style="304" bestFit="1" customWidth="1"/>
    <col min="13576" max="13576" width="17.00390625" style="304" customWidth="1"/>
    <col min="13577" max="13577" width="14.421875" style="304" bestFit="1" customWidth="1"/>
    <col min="13578" max="13578" width="17.00390625" style="304" customWidth="1"/>
    <col min="13579" max="13579" width="14.7109375" style="304" customWidth="1"/>
    <col min="13580" max="13580" width="14.8515625" style="304" customWidth="1"/>
    <col min="13581" max="13581" width="14.28125" style="304" customWidth="1"/>
    <col min="13582" max="13582" width="24.28125" style="304" bestFit="1" customWidth="1"/>
    <col min="13583" max="13821" width="11.57421875" style="304" customWidth="1"/>
    <col min="13822" max="13822" width="3.28125" style="304" customWidth="1"/>
    <col min="13823" max="13823" width="12.140625" style="304" customWidth="1"/>
    <col min="13824" max="13824" width="11.57421875" style="304" customWidth="1"/>
    <col min="13825" max="13825" width="13.8515625" style="304" customWidth="1"/>
    <col min="13826" max="13826" width="24.8515625" style="304" bestFit="1" customWidth="1"/>
    <col min="13827" max="13827" width="9.8515625" style="304" bestFit="1" customWidth="1"/>
    <col min="13828" max="13828" width="7.421875" style="304" bestFit="1" customWidth="1"/>
    <col min="13829" max="13829" width="17.57421875" style="304" bestFit="1" customWidth="1"/>
    <col min="13830" max="13830" width="11.57421875" style="304" customWidth="1"/>
    <col min="13831" max="13831" width="11.421875" style="304" bestFit="1" customWidth="1"/>
    <col min="13832" max="13832" width="17.00390625" style="304" customWidth="1"/>
    <col min="13833" max="13833" width="14.421875" style="304" bestFit="1" customWidth="1"/>
    <col min="13834" max="13834" width="17.00390625" style="304" customWidth="1"/>
    <col min="13835" max="13835" width="14.7109375" style="304" customWidth="1"/>
    <col min="13836" max="13836" width="14.8515625" style="304" customWidth="1"/>
    <col min="13837" max="13837" width="14.28125" style="304" customWidth="1"/>
    <col min="13838" max="13838" width="24.28125" style="304" bestFit="1" customWidth="1"/>
    <col min="13839" max="14077" width="11.57421875" style="304" customWidth="1"/>
    <col min="14078" max="14078" width="3.28125" style="304" customWidth="1"/>
    <col min="14079" max="14079" width="12.140625" style="304" customWidth="1"/>
    <col min="14080" max="14080" width="11.57421875" style="304" customWidth="1"/>
    <col min="14081" max="14081" width="13.8515625" style="304" customWidth="1"/>
    <col min="14082" max="14082" width="24.8515625" style="304" bestFit="1" customWidth="1"/>
    <col min="14083" max="14083" width="9.8515625" style="304" bestFit="1" customWidth="1"/>
    <col min="14084" max="14084" width="7.421875" style="304" bestFit="1" customWidth="1"/>
    <col min="14085" max="14085" width="17.57421875" style="304" bestFit="1" customWidth="1"/>
    <col min="14086" max="14086" width="11.57421875" style="304" customWidth="1"/>
    <col min="14087" max="14087" width="11.421875" style="304" bestFit="1" customWidth="1"/>
    <col min="14088" max="14088" width="17.00390625" style="304" customWidth="1"/>
    <col min="14089" max="14089" width="14.421875" style="304" bestFit="1" customWidth="1"/>
    <col min="14090" max="14090" width="17.00390625" style="304" customWidth="1"/>
    <col min="14091" max="14091" width="14.7109375" style="304" customWidth="1"/>
    <col min="14092" max="14092" width="14.8515625" style="304" customWidth="1"/>
    <col min="14093" max="14093" width="14.28125" style="304" customWidth="1"/>
    <col min="14094" max="14094" width="24.28125" style="304" bestFit="1" customWidth="1"/>
    <col min="14095" max="14333" width="11.57421875" style="304" customWidth="1"/>
    <col min="14334" max="14334" width="3.28125" style="304" customWidth="1"/>
    <col min="14335" max="14335" width="12.140625" style="304" customWidth="1"/>
    <col min="14336" max="14336" width="11.57421875" style="304" customWidth="1"/>
    <col min="14337" max="14337" width="13.8515625" style="304" customWidth="1"/>
    <col min="14338" max="14338" width="24.8515625" style="304" bestFit="1" customWidth="1"/>
    <col min="14339" max="14339" width="9.8515625" style="304" bestFit="1" customWidth="1"/>
    <col min="14340" max="14340" width="7.421875" style="304" bestFit="1" customWidth="1"/>
    <col min="14341" max="14341" width="17.57421875" style="304" bestFit="1" customWidth="1"/>
    <col min="14342" max="14342" width="11.57421875" style="304" customWidth="1"/>
    <col min="14343" max="14343" width="11.421875" style="304" bestFit="1" customWidth="1"/>
    <col min="14344" max="14344" width="17.00390625" style="304" customWidth="1"/>
    <col min="14345" max="14345" width="14.421875" style="304" bestFit="1" customWidth="1"/>
    <col min="14346" max="14346" width="17.00390625" style="304" customWidth="1"/>
    <col min="14347" max="14347" width="14.7109375" style="304" customWidth="1"/>
    <col min="14348" max="14348" width="14.8515625" style="304" customWidth="1"/>
    <col min="14349" max="14349" width="14.28125" style="304" customWidth="1"/>
    <col min="14350" max="14350" width="24.28125" style="304" bestFit="1" customWidth="1"/>
    <col min="14351" max="14589" width="11.57421875" style="304" customWidth="1"/>
    <col min="14590" max="14590" width="3.28125" style="304" customWidth="1"/>
    <col min="14591" max="14591" width="12.140625" style="304" customWidth="1"/>
    <col min="14592" max="14592" width="11.57421875" style="304" customWidth="1"/>
    <col min="14593" max="14593" width="13.8515625" style="304" customWidth="1"/>
    <col min="14594" max="14594" width="24.8515625" style="304" bestFit="1" customWidth="1"/>
    <col min="14595" max="14595" width="9.8515625" style="304" bestFit="1" customWidth="1"/>
    <col min="14596" max="14596" width="7.421875" style="304" bestFit="1" customWidth="1"/>
    <col min="14597" max="14597" width="17.57421875" style="304" bestFit="1" customWidth="1"/>
    <col min="14598" max="14598" width="11.57421875" style="304" customWidth="1"/>
    <col min="14599" max="14599" width="11.421875" style="304" bestFit="1" customWidth="1"/>
    <col min="14600" max="14600" width="17.00390625" style="304" customWidth="1"/>
    <col min="14601" max="14601" width="14.421875" style="304" bestFit="1" customWidth="1"/>
    <col min="14602" max="14602" width="17.00390625" style="304" customWidth="1"/>
    <col min="14603" max="14603" width="14.7109375" style="304" customWidth="1"/>
    <col min="14604" max="14604" width="14.8515625" style="304" customWidth="1"/>
    <col min="14605" max="14605" width="14.28125" style="304" customWidth="1"/>
    <col min="14606" max="14606" width="24.28125" style="304" bestFit="1" customWidth="1"/>
    <col min="14607" max="14845" width="11.57421875" style="304" customWidth="1"/>
    <col min="14846" max="14846" width="3.28125" style="304" customWidth="1"/>
    <col min="14847" max="14847" width="12.140625" style="304" customWidth="1"/>
    <col min="14848" max="14848" width="11.57421875" style="304" customWidth="1"/>
    <col min="14849" max="14849" width="13.8515625" style="304" customWidth="1"/>
    <col min="14850" max="14850" width="24.8515625" style="304" bestFit="1" customWidth="1"/>
    <col min="14851" max="14851" width="9.8515625" style="304" bestFit="1" customWidth="1"/>
    <col min="14852" max="14852" width="7.421875" style="304" bestFit="1" customWidth="1"/>
    <col min="14853" max="14853" width="17.57421875" style="304" bestFit="1" customWidth="1"/>
    <col min="14854" max="14854" width="11.57421875" style="304" customWidth="1"/>
    <col min="14855" max="14855" width="11.421875" style="304" bestFit="1" customWidth="1"/>
    <col min="14856" max="14856" width="17.00390625" style="304" customWidth="1"/>
    <col min="14857" max="14857" width="14.421875" style="304" bestFit="1" customWidth="1"/>
    <col min="14858" max="14858" width="17.00390625" style="304" customWidth="1"/>
    <col min="14859" max="14859" width="14.7109375" style="304" customWidth="1"/>
    <col min="14860" max="14860" width="14.8515625" style="304" customWidth="1"/>
    <col min="14861" max="14861" width="14.28125" style="304" customWidth="1"/>
    <col min="14862" max="14862" width="24.28125" style="304" bestFit="1" customWidth="1"/>
    <col min="14863" max="15101" width="11.57421875" style="304" customWidth="1"/>
    <col min="15102" max="15102" width="3.28125" style="304" customWidth="1"/>
    <col min="15103" max="15103" width="12.140625" style="304" customWidth="1"/>
    <col min="15104" max="15104" width="11.57421875" style="304" customWidth="1"/>
    <col min="15105" max="15105" width="13.8515625" style="304" customWidth="1"/>
    <col min="15106" max="15106" width="24.8515625" style="304" bestFit="1" customWidth="1"/>
    <col min="15107" max="15107" width="9.8515625" style="304" bestFit="1" customWidth="1"/>
    <col min="15108" max="15108" width="7.421875" style="304" bestFit="1" customWidth="1"/>
    <col min="15109" max="15109" width="17.57421875" style="304" bestFit="1" customWidth="1"/>
    <col min="15110" max="15110" width="11.57421875" style="304" customWidth="1"/>
    <col min="15111" max="15111" width="11.421875" style="304" bestFit="1" customWidth="1"/>
    <col min="15112" max="15112" width="17.00390625" style="304" customWidth="1"/>
    <col min="15113" max="15113" width="14.421875" style="304" bestFit="1" customWidth="1"/>
    <col min="15114" max="15114" width="17.00390625" style="304" customWidth="1"/>
    <col min="15115" max="15115" width="14.7109375" style="304" customWidth="1"/>
    <col min="15116" max="15116" width="14.8515625" style="304" customWidth="1"/>
    <col min="15117" max="15117" width="14.28125" style="304" customWidth="1"/>
    <col min="15118" max="15118" width="24.28125" style="304" bestFit="1" customWidth="1"/>
    <col min="15119" max="15357" width="11.57421875" style="304" customWidth="1"/>
    <col min="15358" max="15358" width="3.28125" style="304" customWidth="1"/>
    <col min="15359" max="15359" width="12.140625" style="304" customWidth="1"/>
    <col min="15360" max="15360" width="11.57421875" style="304" customWidth="1"/>
    <col min="15361" max="15361" width="13.8515625" style="304" customWidth="1"/>
    <col min="15362" max="15362" width="24.8515625" style="304" bestFit="1" customWidth="1"/>
    <col min="15363" max="15363" width="9.8515625" style="304" bestFit="1" customWidth="1"/>
    <col min="15364" max="15364" width="7.421875" style="304" bestFit="1" customWidth="1"/>
    <col min="15365" max="15365" width="17.57421875" style="304" bestFit="1" customWidth="1"/>
    <col min="15366" max="15366" width="11.57421875" style="304" customWidth="1"/>
    <col min="15367" max="15367" width="11.421875" style="304" bestFit="1" customWidth="1"/>
    <col min="15368" max="15368" width="17.00390625" style="304" customWidth="1"/>
    <col min="15369" max="15369" width="14.421875" style="304" bestFit="1" customWidth="1"/>
    <col min="15370" max="15370" width="17.00390625" style="304" customWidth="1"/>
    <col min="15371" max="15371" width="14.7109375" style="304" customWidth="1"/>
    <col min="15372" max="15372" width="14.8515625" style="304" customWidth="1"/>
    <col min="15373" max="15373" width="14.28125" style="304" customWidth="1"/>
    <col min="15374" max="15374" width="24.28125" style="304" bestFit="1" customWidth="1"/>
    <col min="15375" max="15613" width="11.57421875" style="304" customWidth="1"/>
    <col min="15614" max="15614" width="3.28125" style="304" customWidth="1"/>
    <col min="15615" max="15615" width="12.140625" style="304" customWidth="1"/>
    <col min="15616" max="15616" width="11.57421875" style="304" customWidth="1"/>
    <col min="15617" max="15617" width="13.8515625" style="304" customWidth="1"/>
    <col min="15618" max="15618" width="24.8515625" style="304" bestFit="1" customWidth="1"/>
    <col min="15619" max="15619" width="9.8515625" style="304" bestFit="1" customWidth="1"/>
    <col min="15620" max="15620" width="7.421875" style="304" bestFit="1" customWidth="1"/>
    <col min="15621" max="15621" width="17.57421875" style="304" bestFit="1" customWidth="1"/>
    <col min="15622" max="15622" width="11.57421875" style="304" customWidth="1"/>
    <col min="15623" max="15623" width="11.421875" style="304" bestFit="1" customWidth="1"/>
    <col min="15624" max="15624" width="17.00390625" style="304" customWidth="1"/>
    <col min="15625" max="15625" width="14.421875" style="304" bestFit="1" customWidth="1"/>
    <col min="15626" max="15626" width="17.00390625" style="304" customWidth="1"/>
    <col min="15627" max="15627" width="14.7109375" style="304" customWidth="1"/>
    <col min="15628" max="15628" width="14.8515625" style="304" customWidth="1"/>
    <col min="15629" max="15629" width="14.28125" style="304" customWidth="1"/>
    <col min="15630" max="15630" width="24.28125" style="304" bestFit="1" customWidth="1"/>
    <col min="15631" max="15869" width="11.57421875" style="304" customWidth="1"/>
    <col min="15870" max="15870" width="3.28125" style="304" customWidth="1"/>
    <col min="15871" max="15871" width="12.140625" style="304" customWidth="1"/>
    <col min="15872" max="15872" width="11.57421875" style="304" customWidth="1"/>
    <col min="15873" max="15873" width="13.8515625" style="304" customWidth="1"/>
    <col min="15874" max="15874" width="24.8515625" style="304" bestFit="1" customWidth="1"/>
    <col min="15875" max="15875" width="9.8515625" style="304" bestFit="1" customWidth="1"/>
    <col min="15876" max="15876" width="7.421875" style="304" bestFit="1" customWidth="1"/>
    <col min="15877" max="15877" width="17.57421875" style="304" bestFit="1" customWidth="1"/>
    <col min="15878" max="15878" width="11.57421875" style="304" customWidth="1"/>
    <col min="15879" max="15879" width="11.421875" style="304" bestFit="1" customWidth="1"/>
    <col min="15880" max="15880" width="17.00390625" style="304" customWidth="1"/>
    <col min="15881" max="15881" width="14.421875" style="304" bestFit="1" customWidth="1"/>
    <col min="15882" max="15882" width="17.00390625" style="304" customWidth="1"/>
    <col min="15883" max="15883" width="14.7109375" style="304" customWidth="1"/>
    <col min="15884" max="15884" width="14.8515625" style="304" customWidth="1"/>
    <col min="15885" max="15885" width="14.28125" style="304" customWidth="1"/>
    <col min="15886" max="15886" width="24.28125" style="304" bestFit="1" customWidth="1"/>
    <col min="15887" max="16125" width="11.57421875" style="304" customWidth="1"/>
    <col min="16126" max="16126" width="3.28125" style="304" customWidth="1"/>
    <col min="16127" max="16127" width="12.140625" style="304" customWidth="1"/>
    <col min="16128" max="16128" width="11.57421875" style="304" customWidth="1"/>
    <col min="16129" max="16129" width="13.8515625" style="304" customWidth="1"/>
    <col min="16130" max="16130" width="24.8515625" style="304" bestFit="1" customWidth="1"/>
    <col min="16131" max="16131" width="9.8515625" style="304" bestFit="1" customWidth="1"/>
    <col min="16132" max="16132" width="7.421875" style="304" bestFit="1" customWidth="1"/>
    <col min="16133" max="16133" width="17.57421875" style="304" bestFit="1" customWidth="1"/>
    <col min="16134" max="16134" width="11.57421875" style="304" customWidth="1"/>
    <col min="16135" max="16135" width="11.421875" style="304" bestFit="1" customWidth="1"/>
    <col min="16136" max="16136" width="17.00390625" style="304" customWidth="1"/>
    <col min="16137" max="16137" width="14.421875" style="304" bestFit="1" customWidth="1"/>
    <col min="16138" max="16138" width="17.00390625" style="304" customWidth="1"/>
    <col min="16139" max="16139" width="14.7109375" style="304" customWidth="1"/>
    <col min="16140" max="16140" width="14.8515625" style="304" customWidth="1"/>
    <col min="16141" max="16141" width="14.28125" style="304" customWidth="1"/>
    <col min="16142" max="16142" width="24.28125" style="304" bestFit="1" customWidth="1"/>
    <col min="16143" max="16144" width="11.57421875" style="304" customWidth="1"/>
    <col min="16145" max="16384" width="11.57421875" style="304" customWidth="1"/>
  </cols>
  <sheetData>
    <row r="2" spans="2:18" s="269" customFormat="1" ht="15">
      <c r="B2" s="275" t="s">
        <v>615</v>
      </c>
      <c r="C2" s="266"/>
      <c r="D2" s="266"/>
      <c r="E2" s="267"/>
      <c r="F2" s="267"/>
      <c r="G2" s="267"/>
      <c r="H2" s="267"/>
      <c r="I2" s="267"/>
      <c r="J2" s="267"/>
      <c r="K2" s="267"/>
      <c r="L2" s="267"/>
      <c r="M2" s="267"/>
      <c r="N2" s="267"/>
      <c r="O2" s="267"/>
      <c r="P2" s="267"/>
      <c r="Q2" s="268"/>
      <c r="R2" s="268"/>
    </row>
    <row r="4" spans="2:18" ht="12.75">
      <c r="B4" s="1368" t="s">
        <v>838</v>
      </c>
      <c r="C4" s="1369"/>
      <c r="D4" s="1370"/>
      <c r="E4" s="1373" t="s">
        <v>729</v>
      </c>
      <c r="F4" s="1374"/>
      <c r="G4" s="1374"/>
      <c r="H4" s="1374"/>
      <c r="I4" s="1374"/>
      <c r="J4" s="1375"/>
      <c r="K4" s="303"/>
      <c r="L4" s="303"/>
      <c r="M4" s="303"/>
      <c r="N4" s="303"/>
      <c r="O4" s="303"/>
      <c r="P4" s="303"/>
      <c r="R4" s="232" t="s">
        <v>361</v>
      </c>
    </row>
    <row r="5" spans="2:16" ht="12.75">
      <c r="B5" s="1440" t="s">
        <v>1</v>
      </c>
      <c r="C5" s="1441"/>
      <c r="D5" s="1442"/>
      <c r="E5" s="1373" t="s">
        <v>730</v>
      </c>
      <c r="F5" s="1374"/>
      <c r="G5" s="1374"/>
      <c r="H5" s="1374"/>
      <c r="I5" s="1374"/>
      <c r="J5" s="1375"/>
      <c r="K5" s="303"/>
      <c r="L5" s="303"/>
      <c r="M5" s="303"/>
      <c r="N5" s="303"/>
      <c r="O5" s="303"/>
      <c r="P5" s="303"/>
    </row>
    <row r="6" spans="2:16" ht="12.75">
      <c r="B6" s="1440" t="s">
        <v>2</v>
      </c>
      <c r="C6" s="1441"/>
      <c r="D6" s="1442"/>
      <c r="E6" s="1376" t="s">
        <v>573</v>
      </c>
      <c r="F6" s="1374"/>
      <c r="G6" s="1374"/>
      <c r="H6" s="1374"/>
      <c r="I6" s="1374"/>
      <c r="J6" s="1375"/>
      <c r="K6" s="303"/>
      <c r="L6" s="303"/>
      <c r="M6" s="303"/>
      <c r="N6" s="303"/>
      <c r="O6" s="303"/>
      <c r="P6" s="303"/>
    </row>
    <row r="7" spans="2:16" ht="13.5">
      <c r="B7" s="1372" t="s">
        <v>731</v>
      </c>
      <c r="C7" s="1372"/>
      <c r="D7" s="1372"/>
      <c r="E7" s="1377" t="s">
        <v>741</v>
      </c>
      <c r="F7" s="1377"/>
      <c r="G7" s="1377"/>
      <c r="H7" s="1377"/>
      <c r="I7" s="1377"/>
      <c r="J7" s="1377"/>
      <c r="K7" s="303"/>
      <c r="L7" s="303"/>
      <c r="M7" s="303"/>
      <c r="N7" s="303"/>
      <c r="O7" s="303"/>
      <c r="P7" s="303"/>
    </row>
    <row r="9" spans="2:16" ht="13.15" customHeight="1">
      <c r="B9" s="307"/>
      <c r="C9" s="1443"/>
      <c r="D9" s="1444"/>
      <c r="E9" s="1444"/>
      <c r="F9" s="308"/>
      <c r="G9" s="1445" t="s">
        <v>733</v>
      </c>
      <c r="H9" s="1445"/>
      <c r="I9" s="1446"/>
      <c r="J9" s="1433" t="s">
        <v>594</v>
      </c>
      <c r="K9" s="1433"/>
      <c r="L9" s="1433" t="s">
        <v>595</v>
      </c>
      <c r="M9" s="1433"/>
      <c r="N9" s="1433" t="s">
        <v>596</v>
      </c>
      <c r="O9" s="1433"/>
      <c r="P9" s="1428" t="s">
        <v>597</v>
      </c>
    </row>
    <row r="10" spans="2:16" ht="61.5">
      <c r="B10" s="309" t="s">
        <v>618</v>
      </c>
      <c r="C10" s="1429" t="s">
        <v>18</v>
      </c>
      <c r="D10" s="1429"/>
      <c r="E10" s="1429"/>
      <c r="F10" s="310" t="s">
        <v>7</v>
      </c>
      <c r="G10" s="309" t="s">
        <v>8</v>
      </c>
      <c r="H10" s="264" t="s">
        <v>970</v>
      </c>
      <c r="I10" s="309" t="s">
        <v>10</v>
      </c>
      <c r="J10" s="311" t="s">
        <v>598</v>
      </c>
      <c r="K10" s="311" t="s">
        <v>599</v>
      </c>
      <c r="L10" s="311" t="s">
        <v>600</v>
      </c>
      <c r="M10" s="311" t="s">
        <v>601</v>
      </c>
      <c r="N10" s="311" t="s">
        <v>602</v>
      </c>
      <c r="O10" s="311" t="s">
        <v>603</v>
      </c>
      <c r="P10" s="1428"/>
    </row>
    <row r="11" spans="2:16" ht="13.5">
      <c r="B11" s="315"/>
      <c r="C11" s="1451"/>
      <c r="D11" s="1451"/>
      <c r="E11" s="1430"/>
      <c r="F11" s="307"/>
      <c r="G11" s="307"/>
      <c r="H11" s="307"/>
      <c r="I11" s="312" t="s">
        <v>11</v>
      </c>
      <c r="J11" s="307"/>
      <c r="K11" s="313" t="s">
        <v>604</v>
      </c>
      <c r="L11" s="307"/>
      <c r="M11" s="313" t="s">
        <v>605</v>
      </c>
      <c r="N11" s="307"/>
      <c r="O11" s="313" t="s">
        <v>606</v>
      </c>
      <c r="P11" s="313" t="s">
        <v>607</v>
      </c>
    </row>
    <row r="12" spans="2:16" ht="14.45" customHeight="1">
      <c r="B12" s="1452" t="s">
        <v>583</v>
      </c>
      <c r="C12" s="1456" t="s">
        <v>19</v>
      </c>
      <c r="D12" s="1456" t="s">
        <v>24</v>
      </c>
      <c r="E12" s="314" t="s">
        <v>98</v>
      </c>
      <c r="F12" s="207" t="s">
        <v>136</v>
      </c>
      <c r="G12" s="363">
        <f>'InfoProc 1A3e'!C7</f>
        <v>0</v>
      </c>
      <c r="H12" s="359">
        <f>'Prop. y Fact. conversion'!I87</f>
        <v>0.00011963646925000001</v>
      </c>
      <c r="I12" s="360">
        <f>G12*H12</f>
        <v>0</v>
      </c>
      <c r="J12" s="362">
        <f>'FE GL 2006 - 1A3e'!C24</f>
        <v>63894.6</v>
      </c>
      <c r="K12" s="360">
        <f>I12*J12/10^6</f>
        <v>0</v>
      </c>
      <c r="L12" s="363">
        <f>'FE GL 2006 - 1A3e'!I24</f>
        <v>30.426000000000002</v>
      </c>
      <c r="M12" s="364">
        <f>I12*L12/10^3</f>
        <v>0</v>
      </c>
      <c r="N12" s="362">
        <f>'FE GL 2006 - 1A3e'!J24</f>
        <v>2.9504</v>
      </c>
      <c r="O12" s="364">
        <f>I12*N12/10^3</f>
        <v>0</v>
      </c>
      <c r="P12" s="365">
        <f>K12+(M12*21/1000)+(O12*310/1000)</f>
        <v>0</v>
      </c>
    </row>
    <row r="13" spans="2:16" ht="14.45" customHeight="1">
      <c r="B13" s="1453"/>
      <c r="C13" s="1457"/>
      <c r="D13" s="1457"/>
      <c r="E13" s="314" t="s">
        <v>105</v>
      </c>
      <c r="F13" s="207" t="s">
        <v>136</v>
      </c>
      <c r="G13" s="363">
        <f>'InfoProc 1A3e'!D7</f>
        <v>0</v>
      </c>
      <c r="H13" s="359">
        <f>'Prop. y Fact. conversion'!I83</f>
        <v>0.0001345366393448411</v>
      </c>
      <c r="I13" s="360">
        <f aca="true" t="shared" si="0" ref="I13:I21">G13*H13</f>
        <v>0</v>
      </c>
      <c r="J13" s="362">
        <f>'FE GL 2006 - 1A3e'!C25</f>
        <v>70395</v>
      </c>
      <c r="K13" s="360">
        <f aca="true" t="shared" si="1" ref="K13:K21">I13*J13/10^6</f>
        <v>0</v>
      </c>
      <c r="L13" s="363">
        <f>'FE GL 2006 - 1A3e'!I25</f>
        <v>3.705</v>
      </c>
      <c r="M13" s="364">
        <f aca="true" t="shared" si="2" ref="M13:M21">I13*L13/10^3</f>
        <v>0</v>
      </c>
      <c r="N13" s="362">
        <f>'FE GL 2006 - 1A3e'!J25</f>
        <v>3.705</v>
      </c>
      <c r="O13" s="364">
        <f aca="true" t="shared" si="3" ref="O13:O21">I13*N13/10^3</f>
        <v>0</v>
      </c>
      <c r="P13" s="365">
        <f aca="true" t="shared" si="4" ref="P13:P21">K13+(M13*21/1000)+(O13*310/1000)</f>
        <v>0</v>
      </c>
    </row>
    <row r="14" spans="2:16" ht="12" customHeight="1">
      <c r="B14" s="1452" t="s">
        <v>584</v>
      </c>
      <c r="C14" s="1457"/>
      <c r="D14" s="1457"/>
      <c r="E14" s="314" t="s">
        <v>98</v>
      </c>
      <c r="F14" s="207" t="s">
        <v>136</v>
      </c>
      <c r="G14" s="367">
        <f>'InfoProc 1A3e'!C8</f>
        <v>0</v>
      </c>
      <c r="H14" s="359">
        <f>H12</f>
        <v>0.00011963646925000001</v>
      </c>
      <c r="I14" s="360">
        <f t="shared" si="0"/>
        <v>0</v>
      </c>
      <c r="J14" s="362">
        <f>J12</f>
        <v>63894.6</v>
      </c>
      <c r="K14" s="360">
        <f t="shared" si="1"/>
        <v>0</v>
      </c>
      <c r="L14" s="363">
        <f>L12</f>
        <v>30.426000000000002</v>
      </c>
      <c r="M14" s="364">
        <f t="shared" si="2"/>
        <v>0</v>
      </c>
      <c r="N14" s="362">
        <f>N12</f>
        <v>2.9504</v>
      </c>
      <c r="O14" s="364">
        <f t="shared" si="3"/>
        <v>0</v>
      </c>
      <c r="P14" s="365">
        <f t="shared" si="4"/>
        <v>0</v>
      </c>
    </row>
    <row r="15" spans="2:16" ht="12" customHeight="1">
      <c r="B15" s="1453"/>
      <c r="C15" s="1457"/>
      <c r="D15" s="1457"/>
      <c r="E15" s="314" t="s">
        <v>105</v>
      </c>
      <c r="F15" s="207" t="s">
        <v>136</v>
      </c>
      <c r="G15" s="367">
        <f>'InfoProc 1A3e'!D8</f>
        <v>0</v>
      </c>
      <c r="H15" s="359">
        <f>H13</f>
        <v>0.0001345366393448411</v>
      </c>
      <c r="I15" s="360">
        <f t="shared" si="0"/>
        <v>0</v>
      </c>
      <c r="J15" s="362">
        <f>J13</f>
        <v>70395</v>
      </c>
      <c r="K15" s="360">
        <f t="shared" si="1"/>
        <v>0</v>
      </c>
      <c r="L15" s="363">
        <f>L13</f>
        <v>3.705</v>
      </c>
      <c r="M15" s="364">
        <f t="shared" si="2"/>
        <v>0</v>
      </c>
      <c r="N15" s="362">
        <f>N13</f>
        <v>3.705</v>
      </c>
      <c r="O15" s="364">
        <f t="shared" si="3"/>
        <v>0</v>
      </c>
      <c r="P15" s="365">
        <f t="shared" si="4"/>
        <v>0</v>
      </c>
    </row>
    <row r="16" spans="2:16" ht="12" customHeight="1">
      <c r="B16" s="316" t="s">
        <v>585</v>
      </c>
      <c r="C16" s="1457"/>
      <c r="D16" s="1457"/>
      <c r="E16" s="314" t="s">
        <v>105</v>
      </c>
      <c r="F16" s="207" t="s">
        <v>136</v>
      </c>
      <c r="G16" s="367">
        <f>'InfoProc 1A3e'!D9</f>
        <v>0</v>
      </c>
      <c r="H16" s="359">
        <f>H13</f>
        <v>0.0001345366393448411</v>
      </c>
      <c r="I16" s="360">
        <f t="shared" si="0"/>
        <v>0</v>
      </c>
      <c r="J16" s="362">
        <f>J13</f>
        <v>70395</v>
      </c>
      <c r="K16" s="360">
        <f t="shared" si="1"/>
        <v>0</v>
      </c>
      <c r="L16" s="363">
        <f>L13</f>
        <v>3.705</v>
      </c>
      <c r="M16" s="364">
        <f t="shared" si="2"/>
        <v>0</v>
      </c>
      <c r="N16" s="362">
        <f>N13</f>
        <v>3.705</v>
      </c>
      <c r="O16" s="364">
        <f t="shared" si="3"/>
        <v>0</v>
      </c>
      <c r="P16" s="365">
        <f t="shared" si="4"/>
        <v>0</v>
      </c>
    </row>
    <row r="17" spans="2:16" ht="12" customHeight="1">
      <c r="B17" s="317" t="s">
        <v>586</v>
      </c>
      <c r="C17" s="1457"/>
      <c r="D17" s="1457"/>
      <c r="E17" s="314" t="s">
        <v>105</v>
      </c>
      <c r="F17" s="207" t="s">
        <v>136</v>
      </c>
      <c r="G17" s="367">
        <f>'InfoProc 1A3e'!D10</f>
        <v>0</v>
      </c>
      <c r="H17" s="359">
        <f>H13</f>
        <v>0.0001345366393448411</v>
      </c>
      <c r="I17" s="360">
        <f t="shared" si="0"/>
        <v>0</v>
      </c>
      <c r="J17" s="362">
        <f>J13</f>
        <v>70395</v>
      </c>
      <c r="K17" s="360">
        <f t="shared" si="1"/>
        <v>0</v>
      </c>
      <c r="L17" s="363">
        <f>L13</f>
        <v>3.705</v>
      </c>
      <c r="M17" s="364">
        <f t="shared" si="2"/>
        <v>0</v>
      </c>
      <c r="N17" s="362">
        <f>N13</f>
        <v>3.705</v>
      </c>
      <c r="O17" s="364">
        <f t="shared" si="3"/>
        <v>0</v>
      </c>
      <c r="P17" s="365">
        <f t="shared" si="4"/>
        <v>0</v>
      </c>
    </row>
    <row r="18" spans="2:16" ht="12" customHeight="1">
      <c r="B18" s="317" t="s">
        <v>55</v>
      </c>
      <c r="C18" s="1457"/>
      <c r="D18" s="1457"/>
      <c r="E18" s="314" t="s">
        <v>105</v>
      </c>
      <c r="F18" s="207" t="s">
        <v>136</v>
      </c>
      <c r="G18" s="367">
        <f>'InfoProc 1A3e'!D11</f>
        <v>0</v>
      </c>
      <c r="H18" s="359">
        <f>H13</f>
        <v>0.0001345366393448411</v>
      </c>
      <c r="I18" s="360">
        <f t="shared" si="0"/>
        <v>0</v>
      </c>
      <c r="J18" s="362">
        <f>J13</f>
        <v>70395</v>
      </c>
      <c r="K18" s="360">
        <f t="shared" si="1"/>
        <v>0</v>
      </c>
      <c r="L18" s="363">
        <f>L13</f>
        <v>3.705</v>
      </c>
      <c r="M18" s="364">
        <f t="shared" si="2"/>
        <v>0</v>
      </c>
      <c r="N18" s="362">
        <f>N13</f>
        <v>3.705</v>
      </c>
      <c r="O18" s="364">
        <f t="shared" si="3"/>
        <v>0</v>
      </c>
      <c r="P18" s="365">
        <f t="shared" si="4"/>
        <v>0</v>
      </c>
    </row>
    <row r="19" spans="2:16" ht="12" customHeight="1">
      <c r="B19" s="1454" t="s">
        <v>587</v>
      </c>
      <c r="C19" s="1457"/>
      <c r="D19" s="1457"/>
      <c r="E19" s="314" t="s">
        <v>98</v>
      </c>
      <c r="F19" s="207" t="s">
        <v>136</v>
      </c>
      <c r="G19" s="367">
        <f>'InfoProc 1A3e'!C12</f>
        <v>0</v>
      </c>
      <c r="H19" s="359">
        <f>H12</f>
        <v>0.00011963646925000001</v>
      </c>
      <c r="I19" s="360">
        <f t="shared" si="0"/>
        <v>0</v>
      </c>
      <c r="J19" s="362">
        <f>J12</f>
        <v>63894.6</v>
      </c>
      <c r="K19" s="360">
        <f t="shared" si="1"/>
        <v>0</v>
      </c>
      <c r="L19" s="363">
        <f>L12</f>
        <v>30.426000000000002</v>
      </c>
      <c r="M19" s="364">
        <f t="shared" si="2"/>
        <v>0</v>
      </c>
      <c r="N19" s="362">
        <f>N12</f>
        <v>2.9504</v>
      </c>
      <c r="O19" s="364">
        <f t="shared" si="3"/>
        <v>0</v>
      </c>
      <c r="P19" s="365">
        <f t="shared" si="4"/>
        <v>0</v>
      </c>
    </row>
    <row r="20" spans="2:16" ht="12" customHeight="1">
      <c r="B20" s="1455"/>
      <c r="C20" s="1457"/>
      <c r="D20" s="1457"/>
      <c r="E20" s="314" t="s">
        <v>105</v>
      </c>
      <c r="F20" s="207" t="s">
        <v>136</v>
      </c>
      <c r="G20" s="367">
        <f>'InfoProc 1A3e'!D12</f>
        <v>0</v>
      </c>
      <c r="H20" s="359">
        <f>H13</f>
        <v>0.0001345366393448411</v>
      </c>
      <c r="I20" s="360">
        <f t="shared" si="0"/>
        <v>0</v>
      </c>
      <c r="J20" s="362">
        <f>J13</f>
        <v>70395</v>
      </c>
      <c r="K20" s="360">
        <f t="shared" si="1"/>
        <v>0</v>
      </c>
      <c r="L20" s="363">
        <f>L13</f>
        <v>3.705</v>
      </c>
      <c r="M20" s="364">
        <f t="shared" si="2"/>
        <v>0</v>
      </c>
      <c r="N20" s="362">
        <f>N13</f>
        <v>3.705</v>
      </c>
      <c r="O20" s="364">
        <f t="shared" si="3"/>
        <v>0</v>
      </c>
      <c r="P20" s="365">
        <f t="shared" si="4"/>
        <v>0</v>
      </c>
    </row>
    <row r="21" spans="2:16" ht="12" customHeight="1">
      <c r="B21" s="317" t="s">
        <v>588</v>
      </c>
      <c r="C21" s="1458"/>
      <c r="D21" s="1458"/>
      <c r="E21" s="314" t="s">
        <v>98</v>
      </c>
      <c r="F21" s="207" t="s">
        <v>136</v>
      </c>
      <c r="G21" s="367">
        <f>'InfoProc 1A3e'!C13</f>
        <v>0</v>
      </c>
      <c r="H21" s="359">
        <f>H12</f>
        <v>0.00011963646925000001</v>
      </c>
      <c r="I21" s="360">
        <f t="shared" si="0"/>
        <v>0</v>
      </c>
      <c r="J21" s="362">
        <f>J12</f>
        <v>63894.6</v>
      </c>
      <c r="K21" s="360">
        <f t="shared" si="1"/>
        <v>0</v>
      </c>
      <c r="L21" s="363">
        <f>L12</f>
        <v>30.426000000000002</v>
      </c>
      <c r="M21" s="364">
        <f t="shared" si="2"/>
        <v>0</v>
      </c>
      <c r="N21" s="362">
        <f>N12</f>
        <v>2.9504</v>
      </c>
      <c r="O21" s="364">
        <f t="shared" si="3"/>
        <v>0</v>
      </c>
      <c r="P21" s="365">
        <f t="shared" si="4"/>
        <v>0</v>
      </c>
    </row>
    <row r="22" spans="2:16" ht="12" customHeight="1">
      <c r="B22" s="1448" t="s">
        <v>42</v>
      </c>
      <c r="C22" s="1449"/>
      <c r="D22" s="1449"/>
      <c r="E22" s="1450"/>
      <c r="F22" s="348"/>
      <c r="G22" s="348"/>
      <c r="H22" s="348"/>
      <c r="I22" s="361">
        <f>SUM(I12:I21)</f>
        <v>0</v>
      </c>
      <c r="J22" s="348"/>
      <c r="K22" s="361">
        <f>SUM(K12:K21)</f>
        <v>0</v>
      </c>
      <c r="L22" s="348"/>
      <c r="M22" s="361">
        <f>SUM(M12:M21)</f>
        <v>0</v>
      </c>
      <c r="N22" s="348"/>
      <c r="O22" s="361">
        <f>SUM(O12:O21)</f>
        <v>0</v>
      </c>
      <c r="P22" s="366">
        <f>SUM(P12:P21)</f>
        <v>0</v>
      </c>
    </row>
    <row r="23" spans="2:15" s="271" customFormat="1" ht="12.75">
      <c r="B23" s="529"/>
      <c r="C23" s="283"/>
      <c r="D23" s="283"/>
      <c r="E23" s="283"/>
      <c r="F23" s="283"/>
      <c r="G23" s="283"/>
      <c r="H23" s="283"/>
      <c r="I23" s="284"/>
      <c r="J23" s="284"/>
      <c r="K23" s="284"/>
      <c r="L23" s="284"/>
      <c r="M23" s="284"/>
      <c r="N23" s="284"/>
      <c r="O23" s="284"/>
    </row>
    <row r="24" s="271" customFormat="1" ht="12.75">
      <c r="B24" s="529"/>
    </row>
    <row r="26" spans="2:18" s="269" customFormat="1" ht="15">
      <c r="B26" s="275" t="s">
        <v>743</v>
      </c>
      <c r="C26" s="266"/>
      <c r="D26" s="266"/>
      <c r="E26" s="267"/>
      <c r="F26" s="267"/>
      <c r="G26" s="267"/>
      <c r="H26" s="267"/>
      <c r="I26" s="267"/>
      <c r="J26" s="267"/>
      <c r="K26" s="267"/>
      <c r="L26" s="267"/>
      <c r="M26" s="267"/>
      <c r="N26" s="267"/>
      <c r="O26" s="267"/>
      <c r="P26" s="267"/>
      <c r="Q26" s="268"/>
      <c r="R26" s="268"/>
    </row>
    <row r="27" ht="12.75" thickBot="1"/>
    <row r="28" spans="2:7" ht="12.75">
      <c r="B28" s="530"/>
      <c r="C28" s="531" t="s">
        <v>681</v>
      </c>
      <c r="D28" s="532"/>
      <c r="E28" s="532"/>
      <c r="F28" s="532"/>
      <c r="G28" s="533"/>
    </row>
    <row r="29" spans="2:7" ht="12">
      <c r="B29" s="534"/>
      <c r="C29" s="535"/>
      <c r="D29" s="535"/>
      <c r="E29" s="535"/>
      <c r="F29" s="535"/>
      <c r="G29" s="536"/>
    </row>
    <row r="30" spans="2:7" ht="12">
      <c r="B30" s="534"/>
      <c r="C30" s="535"/>
      <c r="D30" s="535"/>
      <c r="E30" s="535"/>
      <c r="F30" s="535"/>
      <c r="G30" s="536"/>
    </row>
    <row r="31" spans="2:7" ht="12">
      <c r="B31" s="534"/>
      <c r="C31" s="535"/>
      <c r="D31" s="535"/>
      <c r="E31" s="535"/>
      <c r="F31" s="535"/>
      <c r="G31" s="536"/>
    </row>
    <row r="32" spans="2:18" ht="12.75">
      <c r="B32" s="534"/>
      <c r="C32" s="537" t="s">
        <v>694</v>
      </c>
      <c r="D32" s="538" t="s">
        <v>685</v>
      </c>
      <c r="E32" s="537"/>
      <c r="F32" s="535"/>
      <c r="G32" s="536"/>
      <c r="R32" s="306"/>
    </row>
    <row r="33" spans="2:7" ht="12.75">
      <c r="B33" s="534"/>
      <c r="C33" s="537" t="s">
        <v>84</v>
      </c>
      <c r="D33" s="538" t="s">
        <v>691</v>
      </c>
      <c r="E33" s="537"/>
      <c r="F33" s="535"/>
      <c r="G33" s="536"/>
    </row>
    <row r="34" spans="2:7" ht="15">
      <c r="B34" s="534"/>
      <c r="C34" s="537" t="s">
        <v>712</v>
      </c>
      <c r="D34" s="538" t="s">
        <v>690</v>
      </c>
      <c r="E34" s="537"/>
      <c r="F34" s="535"/>
      <c r="G34" s="536"/>
    </row>
    <row r="35" spans="2:7" ht="12.75">
      <c r="B35" s="534"/>
      <c r="C35" s="537" t="s">
        <v>684</v>
      </c>
      <c r="D35" s="538" t="s">
        <v>692</v>
      </c>
      <c r="E35" s="537"/>
      <c r="F35" s="535"/>
      <c r="G35" s="536"/>
    </row>
    <row r="36" spans="2:7" ht="12.75" thickBot="1">
      <c r="B36" s="539"/>
      <c r="C36" s="540"/>
      <c r="D36" s="540"/>
      <c r="E36" s="540"/>
      <c r="F36" s="540"/>
      <c r="G36" s="541"/>
    </row>
    <row r="37" spans="2:7" ht="12.75">
      <c r="B37" s="414" t="s">
        <v>693</v>
      </c>
      <c r="C37" s="271"/>
      <c r="D37" s="271"/>
      <c r="E37" s="271"/>
      <c r="F37" s="271"/>
      <c r="G37" s="271"/>
    </row>
  </sheetData>
  <mergeCells count="22">
    <mergeCell ref="B4:D4"/>
    <mergeCell ref="B5:D5"/>
    <mergeCell ref="B6:D6"/>
    <mergeCell ref="C9:E9"/>
    <mergeCell ref="B12:B13"/>
    <mergeCell ref="C12:C21"/>
    <mergeCell ref="D12:D21"/>
    <mergeCell ref="B7:D7"/>
    <mergeCell ref="E7:J7"/>
    <mergeCell ref="E4:J4"/>
    <mergeCell ref="E5:J5"/>
    <mergeCell ref="E6:J6"/>
    <mergeCell ref="N9:O9"/>
    <mergeCell ref="P9:P10"/>
    <mergeCell ref="C10:E10"/>
    <mergeCell ref="B14:B15"/>
    <mergeCell ref="B19:B20"/>
    <mergeCell ref="B22:E22"/>
    <mergeCell ref="C11:E11"/>
    <mergeCell ref="J9:K9"/>
    <mergeCell ref="G9:I9"/>
    <mergeCell ref="L9:M9"/>
  </mergeCells>
  <printOptions/>
  <pageMargins left="0.7" right="0.7" top="0.75" bottom="0.75" header="0.3" footer="0.3"/>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B2:R72"/>
  <sheetViews>
    <sheetView zoomScale="90" zoomScaleNormal="90" workbookViewId="0" topLeftCell="A8">
      <selection activeCell="G64" sqref="G64"/>
    </sheetView>
  </sheetViews>
  <sheetFormatPr defaultColWidth="11.57421875" defaultRowHeight="12.75"/>
  <cols>
    <col min="1" max="1" width="3.28125" style="271" customWidth="1"/>
    <col min="2" max="2" width="12.140625" style="271" customWidth="1"/>
    <col min="3" max="4" width="11.57421875" style="271" customWidth="1"/>
    <col min="5" max="5" width="24.8515625" style="271" bestFit="1" customWidth="1"/>
    <col min="6" max="6" width="7.421875" style="271" bestFit="1" customWidth="1"/>
    <col min="7" max="7" width="21.28125" style="271" customWidth="1"/>
    <col min="8" max="8" width="11.57421875" style="271" customWidth="1"/>
    <col min="9" max="9" width="11.421875" style="271" bestFit="1" customWidth="1"/>
    <col min="10" max="10" width="17.00390625" style="271" customWidth="1"/>
    <col min="11" max="11" width="14.421875" style="271" bestFit="1" customWidth="1"/>
    <col min="12" max="12" width="17.00390625" style="271" customWidth="1"/>
    <col min="13" max="13" width="14.7109375" style="271" customWidth="1"/>
    <col min="14" max="14" width="14.8515625" style="271" customWidth="1"/>
    <col min="15" max="15" width="14.28125" style="271" customWidth="1"/>
    <col min="16" max="16" width="22.7109375" style="271" bestFit="1" customWidth="1"/>
    <col min="17" max="18" width="11.57421875" style="271" customWidth="1"/>
    <col min="19" max="16384" width="11.57421875" style="271" customWidth="1"/>
  </cols>
  <sheetData>
    <row r="2" spans="2:11" s="127" customFormat="1" ht="15">
      <c r="B2" s="559" t="s">
        <v>991</v>
      </c>
      <c r="E2" s="129"/>
      <c r="K2" s="128"/>
    </row>
    <row r="4" spans="2:18" ht="12.75">
      <c r="B4" s="1397" t="s">
        <v>0</v>
      </c>
      <c r="C4" s="1398"/>
      <c r="D4" s="1399"/>
      <c r="E4" s="278" t="s">
        <v>250</v>
      </c>
      <c r="F4" s="279"/>
      <c r="G4" s="279"/>
      <c r="H4" s="279"/>
      <c r="I4" s="279"/>
      <c r="J4" s="279"/>
      <c r="K4" s="279"/>
      <c r="L4" s="279"/>
      <c r="M4" s="279"/>
      <c r="N4" s="279"/>
      <c r="O4" s="279"/>
      <c r="R4" s="547"/>
    </row>
    <row r="5" spans="2:15" ht="12.75">
      <c r="B5" s="1397" t="s">
        <v>251</v>
      </c>
      <c r="C5" s="1398"/>
      <c r="D5" s="1399"/>
      <c r="E5" s="278" t="s">
        <v>915</v>
      </c>
      <c r="F5" s="279"/>
      <c r="G5" s="279"/>
      <c r="H5" s="279"/>
      <c r="I5" s="279"/>
      <c r="J5" s="279"/>
      <c r="K5" s="279"/>
      <c r="L5" s="279"/>
      <c r="M5" s="279"/>
      <c r="N5" s="279"/>
      <c r="O5" s="279"/>
    </row>
    <row r="7" spans="2:16" ht="13.15" customHeight="1">
      <c r="B7" s="456"/>
      <c r="C7" s="1400"/>
      <c r="D7" s="1401"/>
      <c r="E7" s="1401"/>
      <c r="F7" s="457"/>
      <c r="G7" s="1405" t="s">
        <v>733</v>
      </c>
      <c r="H7" s="1405"/>
      <c r="I7" s="1406"/>
      <c r="J7" s="1222" t="s">
        <v>594</v>
      </c>
      <c r="K7" s="1222"/>
      <c r="L7" s="1222" t="s">
        <v>595</v>
      </c>
      <c r="M7" s="1222"/>
      <c r="N7" s="1222" t="s">
        <v>596</v>
      </c>
      <c r="O7" s="1222"/>
      <c r="P7" s="1402" t="s">
        <v>597</v>
      </c>
    </row>
    <row r="8" spans="2:16" ht="49.5">
      <c r="B8" s="288" t="s">
        <v>45</v>
      </c>
      <c r="C8" s="1403" t="s">
        <v>18</v>
      </c>
      <c r="D8" s="1403"/>
      <c r="E8" s="1403"/>
      <c r="F8" s="289" t="s">
        <v>7</v>
      </c>
      <c r="G8" s="288" t="s">
        <v>8</v>
      </c>
      <c r="H8" s="264" t="s">
        <v>970</v>
      </c>
      <c r="I8" s="288" t="s">
        <v>10</v>
      </c>
      <c r="J8" s="290" t="s">
        <v>744</v>
      </c>
      <c r="K8" s="290" t="s">
        <v>610</v>
      </c>
      <c r="L8" s="290" t="s">
        <v>611</v>
      </c>
      <c r="M8" s="290" t="s">
        <v>612</v>
      </c>
      <c r="N8" s="290" t="s">
        <v>613</v>
      </c>
      <c r="O8" s="290" t="s">
        <v>614</v>
      </c>
      <c r="P8" s="1402"/>
    </row>
    <row r="9" spans="2:16" ht="13.5">
      <c r="B9" s="456"/>
      <c r="C9" s="1404"/>
      <c r="D9" s="1404"/>
      <c r="E9" s="1404"/>
      <c r="F9" s="456"/>
      <c r="G9" s="456"/>
      <c r="H9" s="456"/>
      <c r="I9" s="472" t="s">
        <v>11</v>
      </c>
      <c r="J9" s="456"/>
      <c r="K9" s="455" t="s">
        <v>604</v>
      </c>
      <c r="L9" s="456"/>
      <c r="M9" s="455" t="s">
        <v>605</v>
      </c>
      <c r="N9" s="456"/>
      <c r="O9" s="455" t="s">
        <v>606</v>
      </c>
      <c r="P9" s="455" t="s">
        <v>607</v>
      </c>
    </row>
    <row r="10" spans="2:16" ht="24">
      <c r="B10" s="1386" t="s">
        <v>248</v>
      </c>
      <c r="C10" s="1382" t="s">
        <v>19</v>
      </c>
      <c r="D10" s="196" t="s">
        <v>20</v>
      </c>
      <c r="E10" s="548" t="s">
        <v>17</v>
      </c>
      <c r="F10" s="224" t="s">
        <v>561</v>
      </c>
      <c r="G10" s="549">
        <f>SUMIF('Emisiones GEI - 1A3b'!$E$12:$E$127,E10,'Emisiones GEI - 1A3b'!$G$12:$G$127)</f>
        <v>0</v>
      </c>
      <c r="H10" s="550">
        <f>'Emisiones GEI - 1A3b'!H12</f>
        <v>3.63E-05</v>
      </c>
      <c r="I10" s="551">
        <f>G10*H10</f>
        <v>0</v>
      </c>
      <c r="J10" s="552">
        <f>'Emisiones GEI - 1A3b'!J12</f>
        <v>56100</v>
      </c>
      <c r="K10" s="551">
        <f>I10*J10/10^6</f>
        <v>0</v>
      </c>
      <c r="L10" s="551">
        <f>'Emisiones GEI - 1A3b'!L12</f>
        <v>92</v>
      </c>
      <c r="M10" s="553">
        <f>I10*L10/10^3</f>
        <v>0</v>
      </c>
      <c r="N10" s="552">
        <f>'Emisiones GEI - 1A3b'!N12</f>
        <v>3</v>
      </c>
      <c r="O10" s="553">
        <f>I10*N10/10^3</f>
        <v>0</v>
      </c>
      <c r="P10" s="56">
        <f>K10+(M10*21/1000)+(O10*310/1000)</f>
        <v>0</v>
      </c>
    </row>
    <row r="11" spans="2:16" ht="11.45" customHeight="1">
      <c r="B11" s="1383"/>
      <c r="C11" s="1383"/>
      <c r="D11" s="1382" t="s">
        <v>24</v>
      </c>
      <c r="E11" s="554" t="s">
        <v>105</v>
      </c>
      <c r="F11" s="41" t="s">
        <v>136</v>
      </c>
      <c r="G11" s="549">
        <f>SUMIF('Emisiones GEI - 1A3b'!$E$12:$E$127,E11,'Emisiones GEI - 1A3b'!$G$12:$G$127)</f>
        <v>0</v>
      </c>
      <c r="H11" s="550">
        <f>'Emisiones GEI - 1A3b'!H13</f>
        <v>0.0001345366393448411</v>
      </c>
      <c r="I11" s="551">
        <f aca="true" t="shared" si="0" ref="I11:I21">G11*H11</f>
        <v>0</v>
      </c>
      <c r="J11" s="552">
        <f>'Emisiones GEI - 1A3b'!J13</f>
        <v>70395</v>
      </c>
      <c r="K11" s="551">
        <f aca="true" t="shared" si="1" ref="K11:K21">I11*J11/10^6</f>
        <v>0</v>
      </c>
      <c r="L11" s="551">
        <f>'Emisiones GEI - 1A3b'!L13</f>
        <v>3.705</v>
      </c>
      <c r="M11" s="553">
        <f aca="true" t="shared" si="2" ref="M11:M21">I11*L11/10^3</f>
        <v>0</v>
      </c>
      <c r="N11" s="552">
        <f>'Emisiones GEI - 1A3b'!N13</f>
        <v>3.705</v>
      </c>
      <c r="O11" s="553">
        <f aca="true" t="shared" si="3" ref="O11:O21">I11*N11/10^3</f>
        <v>0</v>
      </c>
      <c r="P11" s="56">
        <f aca="true" t="shared" si="4" ref="P11:P21">K11+(M11*21/1000)+(O11*310/1000)</f>
        <v>0</v>
      </c>
    </row>
    <row r="12" spans="2:16" ht="12.75">
      <c r="B12" s="1383"/>
      <c r="C12" s="1383"/>
      <c r="D12" s="1383"/>
      <c r="E12" s="281" t="s">
        <v>545</v>
      </c>
      <c r="F12" s="41" t="s">
        <v>136</v>
      </c>
      <c r="G12" s="549">
        <f>SUMIF('Emisiones GEI - 1A3b'!$E$12:$E$127,E12,'Emisiones GEI - 1A3b'!$G$12:$G$127)</f>
        <v>0</v>
      </c>
      <c r="H12" s="550">
        <f>'Emisiones GEI - 1A3b'!H14</f>
        <v>0.00013896249</v>
      </c>
      <c r="I12" s="551">
        <f t="shared" si="0"/>
        <v>0</v>
      </c>
      <c r="J12" s="552">
        <f>'Emisiones GEI - 1A3b'!J14</f>
        <v>70395</v>
      </c>
      <c r="K12" s="551">
        <f t="shared" si="1"/>
        <v>0</v>
      </c>
      <c r="L12" s="551">
        <f>'Emisiones GEI - 1A3b'!L14</f>
        <v>3.705</v>
      </c>
      <c r="M12" s="553">
        <f t="shared" si="2"/>
        <v>0</v>
      </c>
      <c r="N12" s="552">
        <f>'Emisiones GEI - 1A3b'!N14</f>
        <v>3.705</v>
      </c>
      <c r="O12" s="553">
        <f t="shared" si="3"/>
        <v>0</v>
      </c>
      <c r="P12" s="56">
        <f t="shared" si="4"/>
        <v>0</v>
      </c>
    </row>
    <row r="13" spans="2:16" ht="12.75">
      <c r="B13" s="1383"/>
      <c r="C13" s="1383"/>
      <c r="D13" s="1383"/>
      <c r="E13" s="281" t="s">
        <v>87</v>
      </c>
      <c r="F13" s="41" t="s">
        <v>136</v>
      </c>
      <c r="G13" s="549">
        <f>SUMIF('Emisiones GEI - 1A3b'!$E$12:$E$127,E13,'Emisiones GEI - 1A3b'!$G$12:$G$127)</f>
        <v>0</v>
      </c>
      <c r="H13" s="550">
        <f>'Emisiones GEI - 1A3b'!H15</f>
        <v>0.0001239256060880836</v>
      </c>
      <c r="I13" s="551">
        <f t="shared" si="0"/>
        <v>0</v>
      </c>
      <c r="J13" s="552">
        <f>'Emisiones GEI - 1A3b'!J15</f>
        <v>69300</v>
      </c>
      <c r="K13" s="551">
        <f t="shared" si="1"/>
        <v>0</v>
      </c>
      <c r="L13" s="551">
        <f>'Emisiones GEI - 1A3b'!L15</f>
        <v>33</v>
      </c>
      <c r="M13" s="553">
        <f t="shared" si="2"/>
        <v>0</v>
      </c>
      <c r="N13" s="552">
        <f>'Emisiones GEI - 1A3b'!N15</f>
        <v>3.2</v>
      </c>
      <c r="O13" s="553">
        <f t="shared" si="3"/>
        <v>0</v>
      </c>
      <c r="P13" s="56">
        <f t="shared" si="4"/>
        <v>0</v>
      </c>
    </row>
    <row r="14" spans="2:16" ht="12.75">
      <c r="B14" s="1383"/>
      <c r="C14" s="1383"/>
      <c r="D14" s="1383"/>
      <c r="E14" s="281" t="s">
        <v>88</v>
      </c>
      <c r="F14" s="41" t="s">
        <v>136</v>
      </c>
      <c r="G14" s="549">
        <f>SUMIF('Emisiones GEI - 1A3b'!$E$12:$E$127,E14,'Emisiones GEI - 1A3b'!$G$12:$G$127)</f>
        <v>0</v>
      </c>
      <c r="H14" s="550">
        <f>'Emisiones GEI - 1A3b'!H16</f>
        <v>0.0001239256060880836</v>
      </c>
      <c r="I14" s="551">
        <f t="shared" si="0"/>
        <v>0</v>
      </c>
      <c r="J14" s="552">
        <f>'Emisiones GEI - 1A3b'!J16</f>
        <v>69300</v>
      </c>
      <c r="K14" s="551">
        <f t="shared" si="1"/>
        <v>0</v>
      </c>
      <c r="L14" s="551">
        <f>'Emisiones GEI - 1A3b'!L16</f>
        <v>33</v>
      </c>
      <c r="M14" s="553">
        <f t="shared" si="2"/>
        <v>0</v>
      </c>
      <c r="N14" s="552">
        <f>'Emisiones GEI - 1A3b'!N16</f>
        <v>3.2</v>
      </c>
      <c r="O14" s="553">
        <f t="shared" si="3"/>
        <v>0</v>
      </c>
      <c r="P14" s="56">
        <f t="shared" si="4"/>
        <v>0</v>
      </c>
    </row>
    <row r="15" spans="2:16" ht="12.75">
      <c r="B15" s="1383"/>
      <c r="C15" s="1383"/>
      <c r="D15" s="1383"/>
      <c r="E15" s="281" t="s">
        <v>89</v>
      </c>
      <c r="F15" s="41" t="s">
        <v>136</v>
      </c>
      <c r="G15" s="549">
        <f>SUMIF('Emisiones GEI - 1A3b'!$E$12:$E$127,E15,'Emisiones GEI - 1A3b'!$G$12:$G$127)</f>
        <v>0</v>
      </c>
      <c r="H15" s="550">
        <f>'Emisiones GEI - 1A3b'!H17</f>
        <v>0.0001239256060880836</v>
      </c>
      <c r="I15" s="551">
        <f t="shared" si="0"/>
        <v>0</v>
      </c>
      <c r="J15" s="552">
        <f>'Emisiones GEI - 1A3b'!J17</f>
        <v>69300</v>
      </c>
      <c r="K15" s="551">
        <f t="shared" si="1"/>
        <v>0</v>
      </c>
      <c r="L15" s="551">
        <f>'Emisiones GEI - 1A3b'!L17</f>
        <v>33</v>
      </c>
      <c r="M15" s="553">
        <f t="shared" si="2"/>
        <v>0</v>
      </c>
      <c r="N15" s="552">
        <f>'Emisiones GEI - 1A3b'!N17</f>
        <v>3.2</v>
      </c>
      <c r="O15" s="553">
        <f t="shared" si="3"/>
        <v>0</v>
      </c>
      <c r="P15" s="56">
        <f t="shared" si="4"/>
        <v>0</v>
      </c>
    </row>
    <row r="16" spans="2:16" ht="12.75">
      <c r="B16" s="1383"/>
      <c r="C16" s="1383"/>
      <c r="D16" s="1383"/>
      <c r="E16" s="281" t="s">
        <v>546</v>
      </c>
      <c r="F16" s="41" t="s">
        <v>136</v>
      </c>
      <c r="G16" s="549">
        <f>SUMIF('Emisiones GEI - 1A3b'!$E$12:$E$127,E16,'Emisiones GEI - 1A3b'!$G$12:$G$127)</f>
        <v>0</v>
      </c>
      <c r="H16" s="550">
        <f>'Emisiones GEI - 1A3b'!H18</f>
        <v>0.00011963646925000001</v>
      </c>
      <c r="I16" s="551">
        <f t="shared" si="0"/>
        <v>0</v>
      </c>
      <c r="J16" s="552">
        <f>'Emisiones GEI - 1A3b'!J18</f>
        <v>63894.6</v>
      </c>
      <c r="K16" s="551">
        <f t="shared" si="1"/>
        <v>0</v>
      </c>
      <c r="L16" s="551">
        <f>'Emisiones GEI - 1A3b'!L18</f>
        <v>30.426000000000002</v>
      </c>
      <c r="M16" s="553">
        <f t="shared" si="2"/>
        <v>0</v>
      </c>
      <c r="N16" s="552">
        <f>'Emisiones GEI - 1A3b'!N18</f>
        <v>2.9504</v>
      </c>
      <c r="O16" s="553">
        <f t="shared" si="3"/>
        <v>0</v>
      </c>
      <c r="P16" s="56">
        <f t="shared" si="4"/>
        <v>0</v>
      </c>
    </row>
    <row r="17" spans="2:16" ht="12.75">
      <c r="B17" s="1383"/>
      <c r="C17" s="1383"/>
      <c r="D17" s="1383"/>
      <c r="E17" s="281" t="s">
        <v>547</v>
      </c>
      <c r="F17" s="41" t="s">
        <v>136</v>
      </c>
      <c r="G17" s="549">
        <f>SUMIF('Emisiones GEI - 1A3b'!$E$12:$E$127,E17,'Emisiones GEI - 1A3b'!$G$12:$G$127)</f>
        <v>0</v>
      </c>
      <c r="H17" s="550">
        <f>'Emisiones GEI - 1A3b'!H19</f>
        <v>0.00012097787325</v>
      </c>
      <c r="I17" s="551">
        <f t="shared" si="0"/>
        <v>0</v>
      </c>
      <c r="J17" s="552">
        <f>'Emisiones GEI - 1A3b'!J19</f>
        <v>63894.6</v>
      </c>
      <c r="K17" s="551">
        <f t="shared" si="1"/>
        <v>0</v>
      </c>
      <c r="L17" s="551">
        <f>'Emisiones GEI - 1A3b'!L19</f>
        <v>30.426000000000002</v>
      </c>
      <c r="M17" s="553">
        <f t="shared" si="2"/>
        <v>0</v>
      </c>
      <c r="N17" s="552">
        <f>'Emisiones GEI - 1A3b'!N19</f>
        <v>2.9504</v>
      </c>
      <c r="O17" s="553">
        <f t="shared" si="3"/>
        <v>0</v>
      </c>
      <c r="P17" s="56">
        <f t="shared" si="4"/>
        <v>0</v>
      </c>
    </row>
    <row r="18" spans="2:16" ht="12.75">
      <c r="B18" s="1383"/>
      <c r="C18" s="1383"/>
      <c r="D18" s="1383"/>
      <c r="E18" s="281" t="s">
        <v>548</v>
      </c>
      <c r="F18" s="41" t="s">
        <v>136</v>
      </c>
      <c r="G18" s="549">
        <f>SUMIF('Emisiones GEI - 1A3b'!$E$12:$E$127,E18,'Emisiones GEI - 1A3b'!$G$12:$G$127)</f>
        <v>0</v>
      </c>
      <c r="H18" s="550">
        <f>'Emisiones GEI - 1A3b'!H20</f>
        <v>0.00012039100900000001</v>
      </c>
      <c r="I18" s="551">
        <f t="shared" si="0"/>
        <v>0</v>
      </c>
      <c r="J18" s="552">
        <f>'Emisiones GEI - 1A3b'!J20</f>
        <v>63894.6</v>
      </c>
      <c r="K18" s="551">
        <f t="shared" si="1"/>
        <v>0</v>
      </c>
      <c r="L18" s="551">
        <f>'Emisiones GEI - 1A3b'!L20</f>
        <v>30.426000000000002</v>
      </c>
      <c r="M18" s="553">
        <f t="shared" si="2"/>
        <v>0</v>
      </c>
      <c r="N18" s="552">
        <f>'Emisiones GEI - 1A3b'!N20</f>
        <v>2.9504</v>
      </c>
      <c r="O18" s="553">
        <f t="shared" si="3"/>
        <v>0</v>
      </c>
      <c r="P18" s="56">
        <f t="shared" si="4"/>
        <v>0</v>
      </c>
    </row>
    <row r="19" spans="2:16" ht="12.75">
      <c r="B19" s="1383"/>
      <c r="C19" s="1383"/>
      <c r="D19" s="1383"/>
      <c r="E19" s="281" t="s">
        <v>549</v>
      </c>
      <c r="F19" s="41" t="s">
        <v>136</v>
      </c>
      <c r="G19" s="549">
        <f>SUMIF('Emisiones GEI - 1A3b'!$E$12:$E$127,E19,'Emisiones GEI - 1A3b'!$G$12:$G$127)</f>
        <v>0</v>
      </c>
      <c r="H19" s="550">
        <f>'Emisiones GEI - 1A3b'!H21</f>
        <v>0.00012885862175</v>
      </c>
      <c r="I19" s="551">
        <f t="shared" si="0"/>
        <v>0</v>
      </c>
      <c r="J19" s="552">
        <f>'Emisiones GEI - 1A3b'!J21</f>
        <v>63894.6</v>
      </c>
      <c r="K19" s="551">
        <f t="shared" si="1"/>
        <v>0</v>
      </c>
      <c r="L19" s="551">
        <f>'Emisiones GEI - 1A3b'!L21</f>
        <v>30.426000000000002</v>
      </c>
      <c r="M19" s="553">
        <f t="shared" si="2"/>
        <v>0</v>
      </c>
      <c r="N19" s="552">
        <f>'Emisiones GEI - 1A3b'!N21</f>
        <v>2.9504</v>
      </c>
      <c r="O19" s="553">
        <f t="shared" si="3"/>
        <v>0</v>
      </c>
      <c r="P19" s="56">
        <f t="shared" si="4"/>
        <v>0</v>
      </c>
    </row>
    <row r="20" spans="2:16" ht="12.75">
      <c r="B20" s="1383"/>
      <c r="C20" s="1383"/>
      <c r="D20" s="1383"/>
      <c r="E20" s="281" t="s">
        <v>550</v>
      </c>
      <c r="F20" s="41" t="s">
        <v>136</v>
      </c>
      <c r="G20" s="549">
        <f>SUMIF('Emisiones GEI - 1A3b'!$E$12:$E$127,E20,'Emisiones GEI - 1A3b'!$G$12:$G$127)</f>
        <v>0</v>
      </c>
      <c r="H20" s="550">
        <f>'Emisiones GEI - 1A3b'!H22</f>
        <v>0.00012885862175</v>
      </c>
      <c r="I20" s="551">
        <f t="shared" si="0"/>
        <v>0</v>
      </c>
      <c r="J20" s="552">
        <f>'Emisiones GEI - 1A3b'!J22</f>
        <v>63894.6</v>
      </c>
      <c r="K20" s="551">
        <f t="shared" si="1"/>
        <v>0</v>
      </c>
      <c r="L20" s="551">
        <f>'Emisiones GEI - 1A3b'!L22</f>
        <v>30.426000000000002</v>
      </c>
      <c r="M20" s="553">
        <f t="shared" si="2"/>
        <v>0</v>
      </c>
      <c r="N20" s="552">
        <f>'Emisiones GEI - 1A3b'!N22</f>
        <v>2.9504</v>
      </c>
      <c r="O20" s="553">
        <f t="shared" si="3"/>
        <v>0</v>
      </c>
      <c r="P20" s="56">
        <f t="shared" si="4"/>
        <v>0</v>
      </c>
    </row>
    <row r="21" spans="2:16" ht="12.75">
      <c r="B21" s="1383"/>
      <c r="C21" s="1384"/>
      <c r="D21" s="1384"/>
      <c r="E21" s="281" t="s">
        <v>57</v>
      </c>
      <c r="F21" s="41" t="s">
        <v>136</v>
      </c>
      <c r="G21" s="549">
        <f>SUMIF('Emisiones GEI - 1A3b'!$E$12:$E$127,E21,'Emisiones GEI - 1A3b'!$G$12:$G$127)</f>
        <v>0</v>
      </c>
      <c r="H21" s="550">
        <f>'Emisiones GEI - 1A3b'!H23</f>
        <v>9.70450334946488E-05</v>
      </c>
      <c r="I21" s="551">
        <f t="shared" si="0"/>
        <v>0</v>
      </c>
      <c r="J21" s="552">
        <f>'Emisiones GEI - 1A3b'!J23</f>
        <v>63100</v>
      </c>
      <c r="K21" s="551">
        <f t="shared" si="1"/>
        <v>0</v>
      </c>
      <c r="L21" s="551">
        <f>'Emisiones GEI - 1A3b'!L23</f>
        <v>62</v>
      </c>
      <c r="M21" s="553">
        <f t="shared" si="2"/>
        <v>0</v>
      </c>
      <c r="N21" s="552">
        <f>'Emisiones GEI - 1A3b'!N23</f>
        <v>0.2</v>
      </c>
      <c r="O21" s="553">
        <f t="shared" si="3"/>
        <v>0</v>
      </c>
      <c r="P21" s="56">
        <f t="shared" si="4"/>
        <v>0</v>
      </c>
    </row>
    <row r="22" spans="2:17" ht="12.75">
      <c r="B22" s="1384"/>
      <c r="C22" s="1332" t="s">
        <v>42</v>
      </c>
      <c r="D22" s="1333"/>
      <c r="E22" s="1334"/>
      <c r="F22" s="348"/>
      <c r="G22" s="348"/>
      <c r="H22" s="348"/>
      <c r="I22" s="55">
        <f>SUM(I10:I21)</f>
        <v>0</v>
      </c>
      <c r="J22" s="348"/>
      <c r="K22" s="55">
        <f>SUM(K10:K21)</f>
        <v>0</v>
      </c>
      <c r="L22" s="348"/>
      <c r="M22" s="55">
        <f>SUM(M10:M21)</f>
        <v>0</v>
      </c>
      <c r="N22" s="348"/>
      <c r="O22" s="55">
        <f>SUM(O10:O21)</f>
        <v>0</v>
      </c>
      <c r="P22" s="58">
        <f>SUM(P10:P21)</f>
        <v>0</v>
      </c>
      <c r="Q22" s="285"/>
    </row>
    <row r="23" spans="2:16" ht="12.75">
      <c r="B23" s="1382" t="s">
        <v>44</v>
      </c>
      <c r="C23" s="1382" t="s">
        <v>19</v>
      </c>
      <c r="D23" s="1322" t="s">
        <v>24</v>
      </c>
      <c r="E23" s="273" t="s">
        <v>493</v>
      </c>
      <c r="F23" s="41" t="s">
        <v>136</v>
      </c>
      <c r="G23" s="549">
        <f>'Emisiones GEI-1A3a'!G12</f>
        <v>0</v>
      </c>
      <c r="H23" s="550">
        <f>'Emisiones GEI-1A3a'!H12</f>
        <v>0.000116899725</v>
      </c>
      <c r="I23" s="551">
        <f aca="true" t="shared" si="5" ref="I23:I37">G23*H23</f>
        <v>0</v>
      </c>
      <c r="J23" s="552">
        <f>'Emisiones GEI-1A3a'!J12</f>
        <v>70000</v>
      </c>
      <c r="K23" s="551">
        <f aca="true" t="shared" si="6" ref="K23:K37">I23*J23/10^6</f>
        <v>0</v>
      </c>
      <c r="L23" s="553">
        <f>'Emisiones GEI-1A3a'!L12</f>
        <v>0.5</v>
      </c>
      <c r="M23" s="553">
        <f aca="true" t="shared" si="7" ref="M23:M37">I23*L23/10^3</f>
        <v>0</v>
      </c>
      <c r="N23" s="552">
        <f>'Emisiones GEI-1A3a'!N12</f>
        <v>2</v>
      </c>
      <c r="O23" s="553">
        <f aca="true" t="shared" si="8" ref="O23:O37">I23*N23/10^3</f>
        <v>0</v>
      </c>
      <c r="P23" s="56">
        <f aca="true" t="shared" si="9" ref="P23:P37">K23+(M23*21/1000)+(O23*310/1000)</f>
        <v>0</v>
      </c>
    </row>
    <row r="24" spans="2:16" ht="12.75">
      <c r="B24" s="1383"/>
      <c r="C24" s="1384"/>
      <c r="D24" s="1322"/>
      <c r="E24" s="622" t="s">
        <v>487</v>
      </c>
      <c r="F24" s="41" t="s">
        <v>136</v>
      </c>
      <c r="G24" s="549">
        <f>'Emisiones GEI-1A3a'!G13</f>
        <v>0</v>
      </c>
      <c r="H24" s="550">
        <f>'Emisiones GEI-1A3a'!H13</f>
        <v>0.000130813385</v>
      </c>
      <c r="I24" s="551">
        <f t="shared" si="5"/>
        <v>0</v>
      </c>
      <c r="J24" s="552">
        <f>'Emisiones GEI-1A3a'!J13</f>
        <v>71500</v>
      </c>
      <c r="K24" s="551">
        <f t="shared" si="6"/>
        <v>0</v>
      </c>
      <c r="L24" s="553">
        <f>'Emisiones GEI-1A3a'!L13</f>
        <v>0.5</v>
      </c>
      <c r="M24" s="553">
        <f t="shared" si="7"/>
        <v>0</v>
      </c>
      <c r="N24" s="552">
        <f>'Emisiones GEI-1A3a'!N13</f>
        <v>2</v>
      </c>
      <c r="O24" s="553">
        <f t="shared" si="8"/>
        <v>0</v>
      </c>
      <c r="P24" s="56">
        <f t="shared" si="9"/>
        <v>0</v>
      </c>
    </row>
    <row r="25" spans="2:16" ht="12.75">
      <c r="B25" s="1384"/>
      <c r="C25" s="1332" t="s">
        <v>42</v>
      </c>
      <c r="D25" s="1333"/>
      <c r="E25" s="1334"/>
      <c r="F25" s="348"/>
      <c r="G25" s="348"/>
      <c r="H25" s="348"/>
      <c r="I25" s="368">
        <f>SUM(I23:I24)</f>
        <v>0</v>
      </c>
      <c r="J25" s="348"/>
      <c r="K25" s="368">
        <f>SUM(K23:K24)</f>
        <v>0</v>
      </c>
      <c r="L25" s="348"/>
      <c r="M25" s="368">
        <f>SUM(M23:M24)</f>
        <v>0</v>
      </c>
      <c r="N25" s="348"/>
      <c r="O25" s="368">
        <f>SUM(O23:O24)</f>
        <v>0</v>
      </c>
      <c r="P25" s="58">
        <f>SUM(P23:P24)</f>
        <v>0</v>
      </c>
    </row>
    <row r="26" spans="2:16" ht="12.75">
      <c r="B26" s="1382" t="s">
        <v>46</v>
      </c>
      <c r="C26" s="1382" t="s">
        <v>19</v>
      </c>
      <c r="D26" s="1382" t="s">
        <v>24</v>
      </c>
      <c r="E26" s="556" t="s">
        <v>510</v>
      </c>
      <c r="F26" s="99" t="s">
        <v>136</v>
      </c>
      <c r="G26" s="557">
        <f>'Emisiones GEI-1A3c'!G12</f>
        <v>0</v>
      </c>
      <c r="H26" s="550">
        <f>'Emisiones GEI-1A3c'!H12</f>
        <v>0.00013896249</v>
      </c>
      <c r="I26" s="551">
        <f t="shared" si="5"/>
        <v>0</v>
      </c>
      <c r="J26" s="552">
        <f>'Emisiones GEI-1A3c'!J12</f>
        <v>70395</v>
      </c>
      <c r="K26" s="551">
        <f t="shared" si="6"/>
        <v>0</v>
      </c>
      <c r="L26" s="552">
        <f>'Emisiones GEI-1A3c'!L12</f>
        <v>3.9425000000000003</v>
      </c>
      <c r="M26" s="553">
        <f t="shared" si="7"/>
        <v>0</v>
      </c>
      <c r="N26" s="552">
        <f>'Emisiones GEI-1A3c'!N12</f>
        <v>27.17</v>
      </c>
      <c r="O26" s="553">
        <f t="shared" si="8"/>
        <v>0</v>
      </c>
      <c r="P26" s="56">
        <f t="shared" si="9"/>
        <v>0</v>
      </c>
    </row>
    <row r="27" spans="2:16" ht="12.75">
      <c r="B27" s="1383"/>
      <c r="C27" s="1384"/>
      <c r="D27" s="1384"/>
      <c r="E27" s="556" t="s">
        <v>511</v>
      </c>
      <c r="F27" s="41" t="s">
        <v>136</v>
      </c>
      <c r="G27" s="557">
        <f>'Emisiones GEI-1A3c'!G13</f>
        <v>0</v>
      </c>
      <c r="H27" s="550">
        <f>'Emisiones GEI-1A3c'!H13</f>
        <v>0.0001345366393448411</v>
      </c>
      <c r="I27" s="551">
        <f t="shared" si="5"/>
        <v>0</v>
      </c>
      <c r="J27" s="552">
        <f>'Emisiones GEI-1A3c'!J13</f>
        <v>70395</v>
      </c>
      <c r="K27" s="551">
        <f t="shared" si="6"/>
        <v>0</v>
      </c>
      <c r="L27" s="552">
        <f>'Emisiones GEI-1A3c'!L13</f>
        <v>3.9425000000000003</v>
      </c>
      <c r="M27" s="553">
        <f t="shared" si="7"/>
        <v>0</v>
      </c>
      <c r="N27" s="552">
        <f>'Emisiones GEI-1A3c'!N13</f>
        <v>27.17</v>
      </c>
      <c r="O27" s="553">
        <f t="shared" si="8"/>
        <v>0</v>
      </c>
      <c r="P27" s="56">
        <f t="shared" si="9"/>
        <v>0</v>
      </c>
    </row>
    <row r="28" spans="2:16" ht="12.75">
      <c r="B28" s="1384"/>
      <c r="C28" s="1332" t="s">
        <v>42</v>
      </c>
      <c r="D28" s="1333"/>
      <c r="E28" s="1334"/>
      <c r="F28" s="348"/>
      <c r="G28" s="348"/>
      <c r="H28" s="348"/>
      <c r="I28" s="368">
        <f>SUM(I26:I27)</f>
        <v>0</v>
      </c>
      <c r="J28" s="348"/>
      <c r="K28" s="368">
        <f>SUM(K26:K27)</f>
        <v>0</v>
      </c>
      <c r="L28" s="348"/>
      <c r="M28" s="368">
        <f>SUM(M26:M27)</f>
        <v>0</v>
      </c>
      <c r="N28" s="348"/>
      <c r="O28" s="368">
        <f>SUM(O26:O27)</f>
        <v>0</v>
      </c>
      <c r="P28" s="58">
        <f>SUM(P26:P27)</f>
        <v>0</v>
      </c>
    </row>
    <row r="29" spans="2:16" ht="12" customHeight="1">
      <c r="B29" s="1460" t="s">
        <v>663</v>
      </c>
      <c r="C29" s="1463" t="s">
        <v>19</v>
      </c>
      <c r="D29" s="1322" t="s">
        <v>24</v>
      </c>
      <c r="E29" s="281" t="s">
        <v>99</v>
      </c>
      <c r="F29" s="41" t="s">
        <v>136</v>
      </c>
      <c r="G29" s="549">
        <f>'Emisiones GEI-1A3d'!G12</f>
        <v>0</v>
      </c>
      <c r="H29" s="550">
        <f>'Emisiones GEI-1A3d'!H12</f>
        <v>0.00011963646925000001</v>
      </c>
      <c r="I29" s="551">
        <f t="shared" si="5"/>
        <v>0</v>
      </c>
      <c r="J29" s="552">
        <f>'Emisiones GEI-1A3d'!J12</f>
        <v>63894.6</v>
      </c>
      <c r="K29" s="551">
        <f t="shared" si="6"/>
        <v>0</v>
      </c>
      <c r="L29" s="552">
        <f>'Emisiones GEI-1A3d'!L12</f>
        <v>6.65</v>
      </c>
      <c r="M29" s="553">
        <f t="shared" si="7"/>
        <v>0</v>
      </c>
      <c r="N29" s="552">
        <f>'Emisiones GEI-1A3d'!N12</f>
        <v>1.844</v>
      </c>
      <c r="O29" s="553">
        <f t="shared" si="8"/>
        <v>0</v>
      </c>
      <c r="P29" s="56">
        <f t="shared" si="9"/>
        <v>0</v>
      </c>
    </row>
    <row r="30" spans="2:16" ht="12.75">
      <c r="B30" s="1383"/>
      <c r="C30" s="1464"/>
      <c r="D30" s="1322"/>
      <c r="E30" s="281" t="s">
        <v>105</v>
      </c>
      <c r="F30" s="41" t="s">
        <v>136</v>
      </c>
      <c r="G30" s="549">
        <f>SUM('Emisiones GEI-1A3d'!G13,'Emisiones GEI-1A3d'!G17,'Emisiones GEI-1A3d'!G23)</f>
        <v>0</v>
      </c>
      <c r="H30" s="550">
        <f>'Emisiones GEI-1A3d'!H13</f>
        <v>0.0001345366393448411</v>
      </c>
      <c r="I30" s="551">
        <f t="shared" si="5"/>
        <v>0</v>
      </c>
      <c r="J30" s="552">
        <f>'Emisiones GEI-1A3d'!J13</f>
        <v>70395</v>
      </c>
      <c r="K30" s="551">
        <f t="shared" si="6"/>
        <v>0</v>
      </c>
      <c r="L30" s="552">
        <f>'Emisiones GEI-1A3d'!L13</f>
        <v>6.65</v>
      </c>
      <c r="M30" s="553">
        <f t="shared" si="7"/>
        <v>0</v>
      </c>
      <c r="N30" s="552">
        <f>'Emisiones GEI-1A3d'!N13</f>
        <v>1.9</v>
      </c>
      <c r="O30" s="553">
        <f t="shared" si="8"/>
        <v>0</v>
      </c>
      <c r="P30" s="56">
        <f t="shared" si="9"/>
        <v>0</v>
      </c>
    </row>
    <row r="31" spans="2:16" ht="12.75">
      <c r="B31" s="1383"/>
      <c r="C31" s="1464"/>
      <c r="D31" s="1322"/>
      <c r="E31" s="595" t="s">
        <v>622</v>
      </c>
      <c r="F31" s="41" t="s">
        <v>136</v>
      </c>
      <c r="G31" s="549">
        <f>SUM('Emisiones GEI-1A3d'!G16,'Emisiones GEI-1A3d'!G22)</f>
        <v>0</v>
      </c>
      <c r="H31" s="550">
        <f>'Emisiones GEI-1A3d'!H16</f>
        <v>0.00015610004246304003</v>
      </c>
      <c r="I31" s="551">
        <f t="shared" si="5"/>
        <v>0</v>
      </c>
      <c r="J31" s="552">
        <f>'Emisiones GEI-1A3d'!J16</f>
        <v>77400</v>
      </c>
      <c r="K31" s="551">
        <f t="shared" si="6"/>
        <v>0</v>
      </c>
      <c r="L31" s="552">
        <f>'Emisiones GEI-1A3d'!L16</f>
        <v>7</v>
      </c>
      <c r="M31" s="553">
        <f t="shared" si="7"/>
        <v>0</v>
      </c>
      <c r="N31" s="552">
        <f>'Emisiones GEI-1A3d'!N16</f>
        <v>2</v>
      </c>
      <c r="O31" s="553">
        <f t="shared" si="8"/>
        <v>0</v>
      </c>
      <c r="P31" s="56">
        <f t="shared" si="9"/>
        <v>0</v>
      </c>
    </row>
    <row r="32" spans="2:16" ht="12.75">
      <c r="B32" s="1383"/>
      <c r="C32" s="1464"/>
      <c r="D32" s="1322"/>
      <c r="E32" s="50" t="s">
        <v>582</v>
      </c>
      <c r="F32" s="41" t="s">
        <v>136</v>
      </c>
      <c r="G32" s="549">
        <f>SUM('Emisiones GEI-1A3d'!G15,'Emisiones GEI-1A3d'!G21)</f>
        <v>0</v>
      </c>
      <c r="H32" s="550">
        <f>'Emisiones GEI-1A3d'!H15</f>
        <v>0.00013640545824383603</v>
      </c>
      <c r="I32" s="551">
        <f t="shared" si="5"/>
        <v>0</v>
      </c>
      <c r="J32" s="552">
        <f>'Emisiones GEI-1A3d'!J15</f>
        <v>72618</v>
      </c>
      <c r="K32" s="551">
        <f t="shared" si="6"/>
        <v>0</v>
      </c>
      <c r="L32" s="552">
        <f>'Emisiones GEI-1A3d'!L15</f>
        <v>6.86</v>
      </c>
      <c r="M32" s="553">
        <f t="shared" si="7"/>
        <v>0</v>
      </c>
      <c r="N32" s="552">
        <f>'Emisiones GEI-1A3d'!N15</f>
        <v>1.96</v>
      </c>
      <c r="O32" s="553">
        <f t="shared" si="8"/>
        <v>0</v>
      </c>
      <c r="P32" s="56">
        <f t="shared" si="9"/>
        <v>0</v>
      </c>
    </row>
    <row r="33" spans="2:16" ht="12.75">
      <c r="B33" s="1383"/>
      <c r="C33" s="1464"/>
      <c r="D33" s="1322"/>
      <c r="E33" s="50" t="s">
        <v>753</v>
      </c>
      <c r="F33" s="41" t="s">
        <v>136</v>
      </c>
      <c r="G33" s="549">
        <f>SUM('Emisiones GEI-1A3d'!G18,'Emisiones GEI-1A3d'!G24)</f>
        <v>0</v>
      </c>
      <c r="H33" s="550">
        <f>'Emisiones GEI-1A3d'!H18</f>
        <v>0.00015793455150908003</v>
      </c>
      <c r="I33" s="551">
        <f t="shared" si="5"/>
        <v>0</v>
      </c>
      <c r="J33" s="552">
        <f>'Emisiones GEI-1A3d'!J18</f>
        <v>77400</v>
      </c>
      <c r="K33" s="551">
        <f t="shared" si="6"/>
        <v>0</v>
      </c>
      <c r="L33" s="552">
        <f>'Emisiones GEI-1A3d'!L18</f>
        <v>7</v>
      </c>
      <c r="M33" s="553">
        <f t="shared" si="7"/>
        <v>0</v>
      </c>
      <c r="N33" s="552">
        <f>'Emisiones GEI-1A3d'!N18</f>
        <v>2</v>
      </c>
      <c r="O33" s="553">
        <f t="shared" si="8"/>
        <v>0</v>
      </c>
      <c r="P33" s="56">
        <f t="shared" si="9"/>
        <v>0</v>
      </c>
    </row>
    <row r="34" spans="2:16" ht="12.75">
      <c r="B34" s="1383"/>
      <c r="C34" s="1465"/>
      <c r="D34" s="1322"/>
      <c r="E34" s="50" t="s">
        <v>841</v>
      </c>
      <c r="F34" s="41" t="s">
        <v>136</v>
      </c>
      <c r="G34" s="549">
        <f>SUM('Emisiones GEI-1A3d'!G19,'Emisiones GEI-1A3d'!G25)</f>
        <v>0</v>
      </c>
      <c r="H34" s="550">
        <f>'Emisiones GEI-1A3d'!H19</f>
        <v>0.00013896249</v>
      </c>
      <c r="I34" s="551">
        <f t="shared" si="5"/>
        <v>0</v>
      </c>
      <c r="J34" s="552">
        <f>'Emisiones GEI-1A3d'!J19</f>
        <v>70395</v>
      </c>
      <c r="K34" s="551">
        <f t="shared" si="6"/>
        <v>0</v>
      </c>
      <c r="L34" s="552">
        <f>'Emisiones GEI-1A3d'!L19</f>
        <v>6.65</v>
      </c>
      <c r="M34" s="553">
        <f t="shared" si="7"/>
        <v>0</v>
      </c>
      <c r="N34" s="552">
        <f>'Emisiones GEI-1A3d'!N19</f>
        <v>1.9</v>
      </c>
      <c r="O34" s="553">
        <f t="shared" si="8"/>
        <v>0</v>
      </c>
      <c r="P34" s="56">
        <f t="shared" si="9"/>
        <v>0</v>
      </c>
    </row>
    <row r="35" spans="2:16" ht="12.75">
      <c r="B35" s="1384"/>
      <c r="C35" s="1332" t="s">
        <v>42</v>
      </c>
      <c r="D35" s="1333"/>
      <c r="E35" s="1334"/>
      <c r="F35" s="348"/>
      <c r="G35" s="348"/>
      <c r="H35" s="348"/>
      <c r="I35" s="368">
        <f>SUM(I29:I34)</f>
        <v>0</v>
      </c>
      <c r="J35" s="348"/>
      <c r="K35" s="368">
        <f>SUM(K29:K34)</f>
        <v>0</v>
      </c>
      <c r="L35" s="348"/>
      <c r="M35" s="368">
        <f>SUM(M29:M34)</f>
        <v>0</v>
      </c>
      <c r="N35" s="348"/>
      <c r="O35" s="368">
        <f>SUM(O29:O34)</f>
        <v>0</v>
      </c>
      <c r="P35" s="58">
        <f>SUM(P29:P34)</f>
        <v>0</v>
      </c>
    </row>
    <row r="36" spans="2:16" ht="11.45" customHeight="1">
      <c r="B36" s="1461" t="s">
        <v>574</v>
      </c>
      <c r="C36" s="1382" t="s">
        <v>19</v>
      </c>
      <c r="D36" s="1382" t="s">
        <v>24</v>
      </c>
      <c r="E36" s="558" t="s">
        <v>98</v>
      </c>
      <c r="F36" s="41" t="s">
        <v>136</v>
      </c>
      <c r="G36" s="549">
        <f>SUM('Emisiones GEI-1A3e'!G12,'Emisiones GEI-1A3e'!G14,'Emisiones GEI-1A3e'!G19,'Emisiones GEI-1A3e'!G21)</f>
        <v>0</v>
      </c>
      <c r="H36" s="550">
        <f>'Emisiones GEI-1A3e'!H12</f>
        <v>0.00011963646925000001</v>
      </c>
      <c r="I36" s="551">
        <f t="shared" si="5"/>
        <v>0</v>
      </c>
      <c r="J36" s="552">
        <f>'Emisiones GEI-1A3e'!J12</f>
        <v>63894.6</v>
      </c>
      <c r="K36" s="551">
        <f t="shared" si="6"/>
        <v>0</v>
      </c>
      <c r="L36" s="552">
        <f>'Emisiones GEI-1A3e'!L12</f>
        <v>30.426000000000002</v>
      </c>
      <c r="M36" s="553">
        <f t="shared" si="7"/>
        <v>0</v>
      </c>
      <c r="N36" s="552">
        <f>'Emisiones GEI-1A3e'!N12</f>
        <v>2.9504</v>
      </c>
      <c r="O36" s="553">
        <f t="shared" si="8"/>
        <v>0</v>
      </c>
      <c r="P36" s="56">
        <f t="shared" si="9"/>
        <v>0</v>
      </c>
    </row>
    <row r="37" spans="2:16" ht="12.75">
      <c r="B37" s="1462"/>
      <c r="C37" s="1384"/>
      <c r="D37" s="1384"/>
      <c r="E37" s="281" t="s">
        <v>105</v>
      </c>
      <c r="F37" s="41" t="s">
        <v>136</v>
      </c>
      <c r="G37" s="555">
        <f>SUM('Emisiones GEI-1A3e'!G13,'Emisiones GEI-1A3e'!G15:G18,'Emisiones GEI-1A3e'!G20)</f>
        <v>0</v>
      </c>
      <c r="H37" s="550">
        <f>'Emisiones GEI-1A3e'!H13</f>
        <v>0.0001345366393448411</v>
      </c>
      <c r="I37" s="551">
        <f t="shared" si="5"/>
        <v>0</v>
      </c>
      <c r="J37" s="552">
        <f>'Emisiones GEI-1A3e'!J13</f>
        <v>70395</v>
      </c>
      <c r="K37" s="551">
        <f t="shared" si="6"/>
        <v>0</v>
      </c>
      <c r="L37" s="552">
        <f>'Emisiones GEI-1A3e'!L13</f>
        <v>3.705</v>
      </c>
      <c r="M37" s="553">
        <f t="shared" si="7"/>
        <v>0</v>
      </c>
      <c r="N37" s="552">
        <f>'Emisiones GEI-1A3e'!N13</f>
        <v>3.705</v>
      </c>
      <c r="O37" s="553">
        <f t="shared" si="8"/>
        <v>0</v>
      </c>
      <c r="P37" s="56">
        <f t="shared" si="9"/>
        <v>0</v>
      </c>
    </row>
    <row r="38" spans="2:16" ht="12.75">
      <c r="B38" s="760"/>
      <c r="C38" s="1332" t="s">
        <v>42</v>
      </c>
      <c r="D38" s="1333"/>
      <c r="E38" s="1334"/>
      <c r="F38" s="348"/>
      <c r="G38" s="348"/>
      <c r="H38" s="348"/>
      <c r="I38" s="368">
        <f>SUM(I36:I37)</f>
        <v>0</v>
      </c>
      <c r="J38" s="348"/>
      <c r="K38" s="368">
        <f>SUM(K36:K37)</f>
        <v>0</v>
      </c>
      <c r="L38" s="348"/>
      <c r="M38" s="368">
        <f>SUM(M36:M37)</f>
        <v>0</v>
      </c>
      <c r="N38" s="348"/>
      <c r="O38" s="368">
        <f>SUM(O36:O37)</f>
        <v>0</v>
      </c>
      <c r="P38" s="767">
        <f>SUM(P36:P37)</f>
        <v>0</v>
      </c>
    </row>
    <row r="39" spans="2:16" ht="12.75">
      <c r="B39" s="1459" t="s">
        <v>50</v>
      </c>
      <c r="C39" s="1459"/>
      <c r="D39" s="1459"/>
      <c r="E39" s="1459"/>
      <c r="F39" s="1459"/>
      <c r="G39" s="348"/>
      <c r="H39" s="348"/>
      <c r="I39" s="340">
        <f>I22+I25+I28+I35+I38</f>
        <v>0</v>
      </c>
      <c r="J39" s="348"/>
      <c r="K39" s="340">
        <f>K22+K25+K28+K35+K38</f>
        <v>0</v>
      </c>
      <c r="L39" s="348"/>
      <c r="M39" s="340">
        <f>M22+M25+M28+M35+M38</f>
        <v>0</v>
      </c>
      <c r="N39" s="348"/>
      <c r="O39" s="340">
        <f>O22+O25+O28+O35+O38</f>
        <v>0</v>
      </c>
      <c r="P39" s="340">
        <f>P22+P25+P28+P35+P38</f>
        <v>0</v>
      </c>
    </row>
    <row r="40" spans="3:15" ht="12.75">
      <c r="C40" s="283"/>
      <c r="D40" s="283"/>
      <c r="E40" s="283"/>
      <c r="F40" s="283"/>
      <c r="G40" s="283"/>
      <c r="H40" s="283"/>
      <c r="I40" s="283"/>
      <c r="J40" s="283"/>
      <c r="K40" s="283"/>
      <c r="L40" s="283"/>
      <c r="M40" s="283"/>
      <c r="N40" s="283"/>
      <c r="O40" s="283"/>
    </row>
    <row r="41" spans="2:11" s="127" customFormat="1" ht="15">
      <c r="B41" s="559" t="s">
        <v>865</v>
      </c>
      <c r="E41" s="129"/>
      <c r="K41" s="128"/>
    </row>
    <row r="43" spans="2:16" ht="13.5">
      <c r="B43" s="657"/>
      <c r="C43" s="1400"/>
      <c r="D43" s="1401"/>
      <c r="E43" s="1401"/>
      <c r="F43" s="658"/>
      <c r="G43" s="1405" t="s">
        <v>733</v>
      </c>
      <c r="H43" s="1405"/>
      <c r="I43" s="1406"/>
      <c r="J43" s="1222" t="s">
        <v>594</v>
      </c>
      <c r="K43" s="1222"/>
      <c r="L43" s="1222" t="s">
        <v>595</v>
      </c>
      <c r="M43" s="1222"/>
      <c r="N43" s="1222" t="s">
        <v>596</v>
      </c>
      <c r="O43" s="1222"/>
      <c r="P43" s="1402" t="s">
        <v>597</v>
      </c>
    </row>
    <row r="44" spans="2:16" ht="49.5">
      <c r="B44" s="288" t="s">
        <v>45</v>
      </c>
      <c r="C44" s="1403" t="s">
        <v>18</v>
      </c>
      <c r="D44" s="1403"/>
      <c r="E44" s="1403"/>
      <c r="F44" s="289" t="s">
        <v>7</v>
      </c>
      <c r="G44" s="288" t="s">
        <v>8</v>
      </c>
      <c r="H44" s="264" t="s">
        <v>970</v>
      </c>
      <c r="I44" s="288" t="s">
        <v>10</v>
      </c>
      <c r="J44" s="290" t="s">
        <v>744</v>
      </c>
      <c r="K44" s="290" t="s">
        <v>610</v>
      </c>
      <c r="L44" s="290" t="s">
        <v>611</v>
      </c>
      <c r="M44" s="290" t="s">
        <v>612</v>
      </c>
      <c r="N44" s="290" t="s">
        <v>613</v>
      </c>
      <c r="O44" s="290" t="s">
        <v>614</v>
      </c>
      <c r="P44" s="1402"/>
    </row>
    <row r="45" spans="2:16" ht="13.5">
      <c r="B45" s="657"/>
      <c r="C45" s="1404"/>
      <c r="D45" s="1404"/>
      <c r="E45" s="1404"/>
      <c r="F45" s="657"/>
      <c r="G45" s="657"/>
      <c r="H45" s="657"/>
      <c r="I45" s="656" t="s">
        <v>11</v>
      </c>
      <c r="J45" s="657"/>
      <c r="K45" s="655" t="s">
        <v>604</v>
      </c>
      <c r="L45" s="657"/>
      <c r="M45" s="655" t="s">
        <v>605</v>
      </c>
      <c r="N45" s="657"/>
      <c r="O45" s="655" t="s">
        <v>606</v>
      </c>
      <c r="P45" s="655" t="s">
        <v>607</v>
      </c>
    </row>
    <row r="46" spans="2:16" ht="12.75">
      <c r="B46" s="1472" t="s">
        <v>248</v>
      </c>
      <c r="C46" s="1466" t="s">
        <v>864</v>
      </c>
      <c r="D46" s="1467"/>
      <c r="E46" s="554" t="s">
        <v>105</v>
      </c>
      <c r="F46" s="41" t="s">
        <v>136</v>
      </c>
      <c r="G46" s="549">
        <f>SUM('Emisiones GEI - 1A3b'!G13,'Emisiones GEI - 1A3b'!G26,'Emisiones GEI - 1A3b'!G39,'Emisiones GEI - 1A3b'!G52,'Emisiones GEI - 1A3b'!G65,'Emisiones GEI - 1A3b'!G117)*'Caracteristicas comb'!J53</f>
        <v>0</v>
      </c>
      <c r="H46" s="550">
        <f>'Prop. y Fact. conversion'!I98</f>
        <v>9.0442575E-05</v>
      </c>
      <c r="I46" s="551">
        <f aca="true" t="shared" si="10" ref="I46:I52">G46*H46</f>
        <v>0</v>
      </c>
      <c r="J46" s="552">
        <f>'FE GL 2006 - 1A3b'!D16</f>
        <v>70800</v>
      </c>
      <c r="K46" s="551">
        <f aca="true" t="shared" si="11" ref="K46:K52">I46*J46/10^6</f>
        <v>0</v>
      </c>
      <c r="L46" s="551">
        <f>'FE GL 2006 - 1A3b'!L17</f>
        <v>18</v>
      </c>
      <c r="M46" s="553">
        <f>I46*L46/10^3</f>
        <v>0</v>
      </c>
      <c r="N46" s="552" t="str">
        <f>'FE GL 2006 - 1A3b'!O17</f>
        <v>na</v>
      </c>
      <c r="O46" s="553">
        <v>0</v>
      </c>
      <c r="P46" s="56">
        <f aca="true" t="shared" si="12" ref="P46:P59">K46+(M46*21/1000)+(O46*310/1000)</f>
        <v>0</v>
      </c>
    </row>
    <row r="47" spans="2:16" ht="12.75">
      <c r="B47" s="1473"/>
      <c r="C47" s="1468"/>
      <c r="D47" s="1469"/>
      <c r="E47" s="281" t="s">
        <v>545</v>
      </c>
      <c r="F47" s="41" t="s">
        <v>136</v>
      </c>
      <c r="G47" s="549">
        <f>SUM('Emisiones GEI - 1A3b'!G14,'Emisiones GEI - 1A3b'!G27,'Emisiones GEI - 1A3b'!G40,'Emisiones GEI - 1A3b'!G53,'Emisiones GEI - 1A3b'!G66,'Emisiones GEI - 1A3b'!G118)*'Caracteristicas comb'!J53</f>
        <v>0</v>
      </c>
      <c r="H47" s="550">
        <f aca="true" t="shared" si="13" ref="H47:H52">H46</f>
        <v>9.0442575E-05</v>
      </c>
      <c r="I47" s="551">
        <f t="shared" si="10"/>
        <v>0</v>
      </c>
      <c r="J47" s="552">
        <f aca="true" t="shared" si="14" ref="J47:J52">J46</f>
        <v>70800</v>
      </c>
      <c r="K47" s="551">
        <f t="shared" si="11"/>
        <v>0</v>
      </c>
      <c r="L47" s="551">
        <f aca="true" t="shared" si="15" ref="L47:L52">L46</f>
        <v>18</v>
      </c>
      <c r="M47" s="553">
        <f aca="true" t="shared" si="16" ref="M47:M59">I47*L47/10^3</f>
        <v>0</v>
      </c>
      <c r="N47" s="552" t="str">
        <f aca="true" t="shared" si="17" ref="N47:N52">N46</f>
        <v>na</v>
      </c>
      <c r="O47" s="553">
        <v>0</v>
      </c>
      <c r="P47" s="56">
        <f t="shared" si="12"/>
        <v>0</v>
      </c>
    </row>
    <row r="48" spans="2:16" ht="12.75">
      <c r="B48" s="1473"/>
      <c r="C48" s="1468"/>
      <c r="D48" s="1469"/>
      <c r="E48" s="281" t="s">
        <v>546</v>
      </c>
      <c r="F48" s="41" t="s">
        <v>136</v>
      </c>
      <c r="G48" s="549">
        <f>SUM('Emisiones GEI - 1A3b'!G15,'Emisiones GEI - 1A3b'!G28,'Emisiones GEI - 1A3b'!G41,'Emisiones GEI - 1A3b'!G54,'Emisiones GEI - 1A3b'!G67,'Emisiones GEI - 1A3b'!G119)*'Caracteristicas comb'!J50</f>
        <v>0</v>
      </c>
      <c r="H48" s="550">
        <f t="shared" si="13"/>
        <v>9.0442575E-05</v>
      </c>
      <c r="I48" s="551">
        <f t="shared" si="10"/>
        <v>0</v>
      </c>
      <c r="J48" s="552">
        <f t="shared" si="14"/>
        <v>70800</v>
      </c>
      <c r="K48" s="551">
        <f t="shared" si="11"/>
        <v>0</v>
      </c>
      <c r="L48" s="551">
        <f t="shared" si="15"/>
        <v>18</v>
      </c>
      <c r="M48" s="553">
        <f t="shared" si="16"/>
        <v>0</v>
      </c>
      <c r="N48" s="552" t="str">
        <f t="shared" si="17"/>
        <v>na</v>
      </c>
      <c r="O48" s="553">
        <v>0</v>
      </c>
      <c r="P48" s="56">
        <f t="shared" si="12"/>
        <v>0</v>
      </c>
    </row>
    <row r="49" spans="2:16" ht="12.75">
      <c r="B49" s="1473"/>
      <c r="C49" s="1468"/>
      <c r="D49" s="1469"/>
      <c r="E49" s="281" t="s">
        <v>547</v>
      </c>
      <c r="F49" s="41" t="s">
        <v>136</v>
      </c>
      <c r="G49" s="549">
        <f>SUM('Emisiones GEI - 1A3b'!G16,'Emisiones GEI - 1A3b'!G29,'Emisiones GEI - 1A3b'!G42,'Emisiones GEI - 1A3b'!G55,'Emisiones GEI - 1A3b'!G68,'Emisiones GEI - 1A3b'!G120)*'Caracteristicas comb'!J50</f>
        <v>0</v>
      </c>
      <c r="H49" s="550">
        <f t="shared" si="13"/>
        <v>9.0442575E-05</v>
      </c>
      <c r="I49" s="551">
        <f t="shared" si="10"/>
        <v>0</v>
      </c>
      <c r="J49" s="552">
        <f t="shared" si="14"/>
        <v>70800</v>
      </c>
      <c r="K49" s="551">
        <f t="shared" si="11"/>
        <v>0</v>
      </c>
      <c r="L49" s="551">
        <f t="shared" si="15"/>
        <v>18</v>
      </c>
      <c r="M49" s="553">
        <f t="shared" si="16"/>
        <v>0</v>
      </c>
      <c r="N49" s="552" t="str">
        <f t="shared" si="17"/>
        <v>na</v>
      </c>
      <c r="O49" s="553">
        <v>0</v>
      </c>
      <c r="P49" s="56">
        <f t="shared" si="12"/>
        <v>0</v>
      </c>
    </row>
    <row r="50" spans="2:16" ht="12.75">
      <c r="B50" s="1473"/>
      <c r="C50" s="1468"/>
      <c r="D50" s="1469"/>
      <c r="E50" s="281" t="s">
        <v>548</v>
      </c>
      <c r="F50" s="41" t="s">
        <v>136</v>
      </c>
      <c r="G50" s="549">
        <f>SUM('Emisiones GEI - 1A3b'!G17,'Emisiones GEI - 1A3b'!G30,'Emisiones GEI - 1A3b'!G43,'Emisiones GEI - 1A3b'!G56,'Emisiones GEI - 1A3b'!G69,'Emisiones GEI - 1A3b'!G121)*'Caracteristicas comb'!J50</f>
        <v>0</v>
      </c>
      <c r="H50" s="550">
        <f t="shared" si="13"/>
        <v>9.0442575E-05</v>
      </c>
      <c r="I50" s="551">
        <f t="shared" si="10"/>
        <v>0</v>
      </c>
      <c r="J50" s="552">
        <f t="shared" si="14"/>
        <v>70800</v>
      </c>
      <c r="K50" s="551">
        <f t="shared" si="11"/>
        <v>0</v>
      </c>
      <c r="L50" s="551">
        <f t="shared" si="15"/>
        <v>18</v>
      </c>
      <c r="M50" s="553">
        <f t="shared" si="16"/>
        <v>0</v>
      </c>
      <c r="N50" s="552" t="str">
        <f t="shared" si="17"/>
        <v>na</v>
      </c>
      <c r="O50" s="553">
        <v>0</v>
      </c>
      <c r="P50" s="56">
        <f t="shared" si="12"/>
        <v>0</v>
      </c>
    </row>
    <row r="51" spans="2:16" ht="12.75">
      <c r="B51" s="1473"/>
      <c r="C51" s="1468"/>
      <c r="D51" s="1469"/>
      <c r="E51" s="281" t="s">
        <v>549</v>
      </c>
      <c r="F51" s="41" t="s">
        <v>136</v>
      </c>
      <c r="G51" s="549">
        <f>SUM('Emisiones GEI - 1A3b'!G18,'Emisiones GEI - 1A3b'!G31,'Emisiones GEI - 1A3b'!G44,'Emisiones GEI - 1A3b'!G57,'Emisiones GEI - 1A3b'!G70,'Emisiones GEI - 1A3b'!G122)*'Caracteristicas comb'!J50</f>
        <v>0</v>
      </c>
      <c r="H51" s="550">
        <f t="shared" si="13"/>
        <v>9.0442575E-05</v>
      </c>
      <c r="I51" s="551">
        <f t="shared" si="10"/>
        <v>0</v>
      </c>
      <c r="J51" s="552">
        <f t="shared" si="14"/>
        <v>70800</v>
      </c>
      <c r="K51" s="551">
        <f t="shared" si="11"/>
        <v>0</v>
      </c>
      <c r="L51" s="551">
        <f t="shared" si="15"/>
        <v>18</v>
      </c>
      <c r="M51" s="553">
        <f t="shared" si="16"/>
        <v>0</v>
      </c>
      <c r="N51" s="552" t="str">
        <f t="shared" si="17"/>
        <v>na</v>
      </c>
      <c r="O51" s="553">
        <v>0</v>
      </c>
      <c r="P51" s="56">
        <f t="shared" si="12"/>
        <v>0</v>
      </c>
    </row>
    <row r="52" spans="2:16" ht="12.75">
      <c r="B52" s="1473"/>
      <c r="C52" s="1470"/>
      <c r="D52" s="1471"/>
      <c r="E52" s="281" t="s">
        <v>550</v>
      </c>
      <c r="F52" s="41" t="s">
        <v>136</v>
      </c>
      <c r="G52" s="549">
        <f>SUM('Emisiones GEI - 1A3b'!G19,'Emisiones GEI - 1A3b'!G32,'Emisiones GEI - 1A3b'!G45,'Emisiones GEI - 1A3b'!G58,'Emisiones GEI - 1A3b'!G71,'Emisiones GEI - 1A3b'!G123)*'Caracteristicas comb'!J50</f>
        <v>0</v>
      </c>
      <c r="H52" s="550">
        <f t="shared" si="13"/>
        <v>9.0442575E-05</v>
      </c>
      <c r="I52" s="551">
        <f t="shared" si="10"/>
        <v>0</v>
      </c>
      <c r="J52" s="552">
        <f t="shared" si="14"/>
        <v>70800</v>
      </c>
      <c r="K52" s="551">
        <f t="shared" si="11"/>
        <v>0</v>
      </c>
      <c r="L52" s="551">
        <f t="shared" si="15"/>
        <v>18</v>
      </c>
      <c r="M52" s="553">
        <f t="shared" si="16"/>
        <v>0</v>
      </c>
      <c r="N52" s="552" t="str">
        <f t="shared" si="17"/>
        <v>na</v>
      </c>
      <c r="O52" s="553">
        <v>0</v>
      </c>
      <c r="P52" s="56">
        <f t="shared" si="12"/>
        <v>0</v>
      </c>
    </row>
    <row r="53" spans="2:16" ht="12.75">
      <c r="B53" s="1473"/>
      <c r="C53" s="1466" t="s">
        <v>863</v>
      </c>
      <c r="D53" s="1467"/>
      <c r="E53" s="664" t="s">
        <v>862</v>
      </c>
      <c r="F53" s="41" t="s">
        <v>136</v>
      </c>
      <c r="G53" s="549">
        <f>SUM('Emisiones GEI - 1A3b'!G78,'Emisiones GEI - 1A3b'!G91,'Emisiones GEI - 1A3b'!G104)*'Caracteristicas comb'!J53</f>
        <v>0</v>
      </c>
      <c r="H53" s="550">
        <f>H46</f>
        <v>9.0442575E-05</v>
      </c>
      <c r="I53" s="551">
        <f>G53*H53</f>
        <v>0</v>
      </c>
      <c r="J53" s="552">
        <f>J46</f>
        <v>70800</v>
      </c>
      <c r="K53" s="551">
        <f>I53*J53/10^6</f>
        <v>0</v>
      </c>
      <c r="L53" s="551">
        <f>'FE GL 2006 - 1A3b'!L16</f>
        <v>260</v>
      </c>
      <c r="M53" s="553">
        <f t="shared" si="16"/>
        <v>0</v>
      </c>
      <c r="N53" s="552">
        <f>'FE GL 2006 - 1A3b'!O16</f>
        <v>41</v>
      </c>
      <c r="O53" s="553">
        <f aca="true" t="shared" si="18" ref="O53:O59">I53*N53/10^3</f>
        <v>0</v>
      </c>
      <c r="P53" s="56">
        <f t="shared" si="12"/>
        <v>0</v>
      </c>
    </row>
    <row r="54" spans="2:16" ht="12.75">
      <c r="B54" s="1473"/>
      <c r="C54" s="1468"/>
      <c r="D54" s="1469"/>
      <c r="E54" s="281" t="s">
        <v>545</v>
      </c>
      <c r="F54" s="41" t="s">
        <v>136</v>
      </c>
      <c r="G54" s="549">
        <f>SUM('Emisiones GEI - 1A3b'!G79,'Emisiones GEI - 1A3b'!G92,'Emisiones GEI - 1A3b'!G105)*'Caracteristicas comb'!J53</f>
        <v>0</v>
      </c>
      <c r="H54" s="550">
        <f>H51</f>
        <v>9.0442575E-05</v>
      </c>
      <c r="I54" s="551">
        <f aca="true" t="shared" si="19" ref="I54:I59">G54*H54</f>
        <v>0</v>
      </c>
      <c r="J54" s="552">
        <f>J51</f>
        <v>70800</v>
      </c>
      <c r="K54" s="551">
        <f aca="true" t="shared" si="20" ref="K54:K59">I54*J54/10^6</f>
        <v>0</v>
      </c>
      <c r="L54" s="551">
        <f aca="true" t="shared" si="21" ref="L54:L59">L53</f>
        <v>260</v>
      </c>
      <c r="M54" s="553">
        <f t="shared" si="16"/>
        <v>0</v>
      </c>
      <c r="N54" s="552">
        <f aca="true" t="shared" si="22" ref="N54:N59">N53</f>
        <v>41</v>
      </c>
      <c r="O54" s="553">
        <f t="shared" si="18"/>
        <v>0</v>
      </c>
      <c r="P54" s="56">
        <f t="shared" si="12"/>
        <v>0</v>
      </c>
    </row>
    <row r="55" spans="2:16" ht="12.75">
      <c r="B55" s="1473"/>
      <c r="C55" s="1468"/>
      <c r="D55" s="1469"/>
      <c r="E55" s="281" t="s">
        <v>546</v>
      </c>
      <c r="F55" s="41" t="s">
        <v>136</v>
      </c>
      <c r="G55" s="549">
        <f>SUM('Emisiones GEI - 1A3b'!G80,'Emisiones GEI - 1A3b'!G93,'Emisiones GEI - 1A3b'!G106)*'Caracteristicas comb'!J50</f>
        <v>0</v>
      </c>
      <c r="H55" s="550">
        <f>H54</f>
        <v>9.0442575E-05</v>
      </c>
      <c r="I55" s="551">
        <f t="shared" si="19"/>
        <v>0</v>
      </c>
      <c r="J55" s="552">
        <f>J54</f>
        <v>70800</v>
      </c>
      <c r="K55" s="551">
        <f t="shared" si="20"/>
        <v>0</v>
      </c>
      <c r="L55" s="551">
        <f t="shared" si="21"/>
        <v>260</v>
      </c>
      <c r="M55" s="553">
        <f t="shared" si="16"/>
        <v>0</v>
      </c>
      <c r="N55" s="552">
        <f t="shared" si="22"/>
        <v>41</v>
      </c>
      <c r="O55" s="553">
        <f t="shared" si="18"/>
        <v>0</v>
      </c>
      <c r="P55" s="56">
        <f t="shared" si="12"/>
        <v>0</v>
      </c>
    </row>
    <row r="56" spans="2:16" ht="12.75">
      <c r="B56" s="1473"/>
      <c r="C56" s="1468"/>
      <c r="D56" s="1469"/>
      <c r="E56" s="281" t="s">
        <v>547</v>
      </c>
      <c r="F56" s="41" t="s">
        <v>136</v>
      </c>
      <c r="G56" s="549">
        <f>SUM('Emisiones GEI - 1A3b'!G81,'Emisiones GEI - 1A3b'!G94,'Emisiones GEI - 1A3b'!G107)*'Caracteristicas comb'!J50</f>
        <v>0</v>
      </c>
      <c r="H56" s="550">
        <f>H55</f>
        <v>9.0442575E-05</v>
      </c>
      <c r="I56" s="551">
        <f t="shared" si="19"/>
        <v>0</v>
      </c>
      <c r="J56" s="552">
        <f>J55</f>
        <v>70800</v>
      </c>
      <c r="K56" s="551">
        <f t="shared" si="20"/>
        <v>0</v>
      </c>
      <c r="L56" s="551">
        <f t="shared" si="21"/>
        <v>260</v>
      </c>
      <c r="M56" s="553">
        <f t="shared" si="16"/>
        <v>0</v>
      </c>
      <c r="N56" s="552">
        <f t="shared" si="22"/>
        <v>41</v>
      </c>
      <c r="O56" s="553">
        <f t="shared" si="18"/>
        <v>0</v>
      </c>
      <c r="P56" s="56">
        <f t="shared" si="12"/>
        <v>0</v>
      </c>
    </row>
    <row r="57" spans="2:16" ht="12.75">
      <c r="B57" s="1473"/>
      <c r="C57" s="1468"/>
      <c r="D57" s="1469"/>
      <c r="E57" s="281" t="s">
        <v>548</v>
      </c>
      <c r="F57" s="41" t="s">
        <v>136</v>
      </c>
      <c r="G57" s="549">
        <f>SUM('Emisiones GEI - 1A3b'!G82,'Emisiones GEI - 1A3b'!G95,'Emisiones GEI - 1A3b'!G108)*'Caracteristicas comb'!J50</f>
        <v>0</v>
      </c>
      <c r="H57" s="550">
        <f>H56</f>
        <v>9.0442575E-05</v>
      </c>
      <c r="I57" s="551">
        <f t="shared" si="19"/>
        <v>0</v>
      </c>
      <c r="J57" s="552">
        <f>J56</f>
        <v>70800</v>
      </c>
      <c r="K57" s="551">
        <f t="shared" si="20"/>
        <v>0</v>
      </c>
      <c r="L57" s="551">
        <f t="shared" si="21"/>
        <v>260</v>
      </c>
      <c r="M57" s="553">
        <f t="shared" si="16"/>
        <v>0</v>
      </c>
      <c r="N57" s="552">
        <f t="shared" si="22"/>
        <v>41</v>
      </c>
      <c r="O57" s="553">
        <f t="shared" si="18"/>
        <v>0</v>
      </c>
      <c r="P57" s="56">
        <f t="shared" si="12"/>
        <v>0</v>
      </c>
    </row>
    <row r="58" spans="2:16" ht="12.75">
      <c r="B58" s="1473"/>
      <c r="C58" s="1468"/>
      <c r="D58" s="1469"/>
      <c r="E58" s="281" t="s">
        <v>549</v>
      </c>
      <c r="F58" s="41" t="s">
        <v>136</v>
      </c>
      <c r="G58" s="549">
        <f>SUM('Emisiones GEI - 1A3b'!G83,'Emisiones GEI - 1A3b'!G96,'Emisiones GEI - 1A3b'!G109)*'Caracteristicas comb'!J50</f>
        <v>0</v>
      </c>
      <c r="H58" s="550">
        <f>H57</f>
        <v>9.0442575E-05</v>
      </c>
      <c r="I58" s="551">
        <f t="shared" si="19"/>
        <v>0</v>
      </c>
      <c r="J58" s="552">
        <f>J57</f>
        <v>70800</v>
      </c>
      <c r="K58" s="551">
        <f t="shared" si="20"/>
        <v>0</v>
      </c>
      <c r="L58" s="551">
        <f t="shared" si="21"/>
        <v>260</v>
      </c>
      <c r="M58" s="553">
        <f t="shared" si="16"/>
        <v>0</v>
      </c>
      <c r="N58" s="552">
        <f t="shared" si="22"/>
        <v>41</v>
      </c>
      <c r="O58" s="553">
        <f t="shared" si="18"/>
        <v>0</v>
      </c>
      <c r="P58" s="56">
        <f t="shared" si="12"/>
        <v>0</v>
      </c>
    </row>
    <row r="59" spans="2:16" ht="12.75">
      <c r="B59" s="1473"/>
      <c r="C59" s="1470"/>
      <c r="D59" s="1471"/>
      <c r="E59" s="281" t="s">
        <v>550</v>
      </c>
      <c r="F59" s="41" t="s">
        <v>136</v>
      </c>
      <c r="G59" s="549">
        <f>SUM('Emisiones GEI - 1A3b'!G84,'Emisiones GEI - 1A3b'!G97,'Emisiones GEI - 1A3b'!G110)*'Caracteristicas comb'!J50</f>
        <v>0</v>
      </c>
      <c r="H59" s="550">
        <f>H58</f>
        <v>9.0442575E-05</v>
      </c>
      <c r="I59" s="551">
        <f t="shared" si="19"/>
        <v>0</v>
      </c>
      <c r="J59" s="552">
        <f>J58</f>
        <v>70800</v>
      </c>
      <c r="K59" s="551">
        <f t="shared" si="20"/>
        <v>0</v>
      </c>
      <c r="L59" s="551">
        <f t="shared" si="21"/>
        <v>260</v>
      </c>
      <c r="M59" s="553">
        <f t="shared" si="16"/>
        <v>0</v>
      </c>
      <c r="N59" s="552">
        <f t="shared" si="22"/>
        <v>41</v>
      </c>
      <c r="O59" s="553">
        <f t="shared" si="18"/>
        <v>0</v>
      </c>
      <c r="P59" s="56">
        <f t="shared" si="12"/>
        <v>0</v>
      </c>
    </row>
    <row r="60" spans="2:16" ht="12.75">
      <c r="B60" s="1474"/>
      <c r="C60" s="1332" t="s">
        <v>42</v>
      </c>
      <c r="D60" s="1333"/>
      <c r="E60" s="1334"/>
      <c r="F60" s="348"/>
      <c r="G60" s="348"/>
      <c r="H60" s="348"/>
      <c r="I60" s="55">
        <f>SUM(I46:I59)</f>
        <v>0</v>
      </c>
      <c r="J60" s="348"/>
      <c r="K60" s="337">
        <f>SUM(K46:K59)</f>
        <v>0</v>
      </c>
      <c r="L60" s="348"/>
      <c r="M60" s="55">
        <f>SUM(M46:M59)</f>
        <v>0</v>
      </c>
      <c r="N60" s="348"/>
      <c r="O60" s="55">
        <f>SUM(O46:O59)</f>
        <v>0</v>
      </c>
      <c r="P60" s="58">
        <f>SUM(P46:P59)</f>
        <v>0</v>
      </c>
    </row>
    <row r="61" spans="2:16" ht="12.75">
      <c r="B61" s="1382" t="s">
        <v>46</v>
      </c>
      <c r="C61" s="1382"/>
      <c r="D61" s="1382"/>
      <c r="E61" s="556" t="s">
        <v>510</v>
      </c>
      <c r="F61" s="99" t="s">
        <v>136</v>
      </c>
      <c r="G61" s="549">
        <f>G26*'Caracteristicas comb'!J53</f>
        <v>0</v>
      </c>
      <c r="H61" s="550">
        <f>H52</f>
        <v>9.0442575E-05</v>
      </c>
      <c r="I61" s="551">
        <f>G61*H61</f>
        <v>0</v>
      </c>
      <c r="J61" s="552">
        <f>'FE GL 2006 -1A3c'!D19</f>
        <v>70800</v>
      </c>
      <c r="K61" s="551">
        <f>I61*J61/10^6</f>
        <v>0</v>
      </c>
      <c r="L61" s="552">
        <f>'FE GL 2006 -1A3c'!D20</f>
        <v>3</v>
      </c>
      <c r="M61" s="553">
        <f>I61*L61/10^3</f>
        <v>0</v>
      </c>
      <c r="N61" s="552">
        <f>'FE GL 2006 -1A3c'!D21</f>
        <v>0.6</v>
      </c>
      <c r="O61" s="553">
        <f>I61*N61/10^3</f>
        <v>0</v>
      </c>
      <c r="P61" s="56">
        <f>K61+(M61*21/1000)+(O61*310/1000)</f>
        <v>0</v>
      </c>
    </row>
    <row r="62" spans="2:16" ht="12.75">
      <c r="B62" s="1383"/>
      <c r="C62" s="1384"/>
      <c r="D62" s="1384"/>
      <c r="E62" s="556" t="s">
        <v>511</v>
      </c>
      <c r="F62" s="41" t="s">
        <v>136</v>
      </c>
      <c r="G62" s="549">
        <f>G27*'Caracteristicas comb'!J53</f>
        <v>0</v>
      </c>
      <c r="H62" s="550">
        <f>H61</f>
        <v>9.0442575E-05</v>
      </c>
      <c r="I62" s="551">
        <f>G62*H62</f>
        <v>0</v>
      </c>
      <c r="J62" s="552">
        <f>J61</f>
        <v>70800</v>
      </c>
      <c r="K62" s="551">
        <f>I62*J62/10^6</f>
        <v>0</v>
      </c>
      <c r="L62" s="552">
        <f>L61</f>
        <v>3</v>
      </c>
      <c r="M62" s="553">
        <f>I62*L62/10^3</f>
        <v>0</v>
      </c>
      <c r="N62" s="552">
        <f>N61</f>
        <v>0.6</v>
      </c>
      <c r="O62" s="553">
        <f>I62*N62/10^3</f>
        <v>0</v>
      </c>
      <c r="P62" s="56">
        <f>K62+(M62*21/1000)+(O62*310/1000)</f>
        <v>0</v>
      </c>
    </row>
    <row r="63" spans="2:16" ht="12.75">
      <c r="B63" s="1384"/>
      <c r="C63" s="1332" t="s">
        <v>42</v>
      </c>
      <c r="D63" s="1333"/>
      <c r="E63" s="1334"/>
      <c r="F63" s="348"/>
      <c r="G63" s="348"/>
      <c r="H63" s="348"/>
      <c r="I63" s="368">
        <f>SUM(I61:I62)</f>
        <v>0</v>
      </c>
      <c r="J63" s="348"/>
      <c r="K63" s="368">
        <f>SUM(K61:K62)</f>
        <v>0</v>
      </c>
      <c r="L63" s="348"/>
      <c r="M63" s="368">
        <f>SUM(M61:M62)</f>
        <v>0</v>
      </c>
      <c r="N63" s="348"/>
      <c r="O63" s="368">
        <f>SUM(O61:O62)</f>
        <v>0</v>
      </c>
      <c r="P63" s="58">
        <f>SUM(P61:P62)</f>
        <v>0</v>
      </c>
    </row>
    <row r="64" spans="2:16" ht="12.75">
      <c r="B64" s="1460" t="s">
        <v>663</v>
      </c>
      <c r="C64" s="1463"/>
      <c r="D64" s="1322"/>
      <c r="E64" s="281" t="s">
        <v>99</v>
      </c>
      <c r="F64" s="41" t="s">
        <v>136</v>
      </c>
      <c r="G64" s="549">
        <f>G29*'Caracteristicas comb'!J50</f>
        <v>0</v>
      </c>
      <c r="H64" s="550">
        <f>H46</f>
        <v>9.0442575E-05</v>
      </c>
      <c r="I64" s="551">
        <f>G64*H64</f>
        <v>0</v>
      </c>
      <c r="J64" s="552">
        <f>'FE GL 2006 - 1A3d'!F21</f>
        <v>70800</v>
      </c>
      <c r="K64" s="551">
        <f>I64*J64/10^6</f>
        <v>0</v>
      </c>
      <c r="L64" s="552">
        <f>'FE GL 2006 - 1A3d'!F22</f>
        <v>3</v>
      </c>
      <c r="M64" s="553">
        <f>I64*L64/10^3</f>
        <v>0</v>
      </c>
      <c r="N64" s="552">
        <f>'FE GL 2006 - 1A3d'!F23</f>
        <v>0.6</v>
      </c>
      <c r="O64" s="553">
        <f>I64*N64/10^3</f>
        <v>0</v>
      </c>
      <c r="P64" s="56">
        <f>K64+(M64*21/1000)+(O64*310/1000)</f>
        <v>0</v>
      </c>
    </row>
    <row r="65" spans="2:16" ht="12.75">
      <c r="B65" s="1383"/>
      <c r="C65" s="1464"/>
      <c r="D65" s="1322"/>
      <c r="E65" s="281" t="s">
        <v>105</v>
      </c>
      <c r="F65" s="41" t="s">
        <v>136</v>
      </c>
      <c r="G65" s="549">
        <f>G30*'Caracteristicas comb'!J53</f>
        <v>0</v>
      </c>
      <c r="H65" s="550">
        <f>H47</f>
        <v>9.0442575E-05</v>
      </c>
      <c r="I65" s="551">
        <f>G65*H65</f>
        <v>0</v>
      </c>
      <c r="J65" s="552">
        <f>J64</f>
        <v>70800</v>
      </c>
      <c r="K65" s="551">
        <f>I65*J65/10^6</f>
        <v>0</v>
      </c>
      <c r="L65" s="552">
        <f>L64</f>
        <v>3</v>
      </c>
      <c r="M65" s="553">
        <f>I65*L65/10^3</f>
        <v>0</v>
      </c>
      <c r="N65" s="552">
        <f>N64</f>
        <v>0.6</v>
      </c>
      <c r="O65" s="553">
        <f>I65*N65/10^3</f>
        <v>0</v>
      </c>
      <c r="P65" s="56">
        <f>K65+(M65*21/1000)+(O65*310/1000)</f>
        <v>0</v>
      </c>
    </row>
    <row r="66" spans="2:16" ht="12.75">
      <c r="B66" s="1383"/>
      <c r="C66" s="1464"/>
      <c r="D66" s="1322"/>
      <c r="E66" s="50" t="s">
        <v>582</v>
      </c>
      <c r="F66" s="41" t="s">
        <v>136</v>
      </c>
      <c r="G66" s="549">
        <f>G32*'Caracteristicas comb'!J55</f>
        <v>0</v>
      </c>
      <c r="H66" s="550">
        <f>H48</f>
        <v>9.0442575E-05</v>
      </c>
      <c r="I66" s="551">
        <f>G66*H66</f>
        <v>0</v>
      </c>
      <c r="J66" s="552">
        <f>J65</f>
        <v>70800</v>
      </c>
      <c r="K66" s="551">
        <f>I66*J66/10^6</f>
        <v>0</v>
      </c>
      <c r="L66" s="552">
        <f>L65</f>
        <v>3</v>
      </c>
      <c r="M66" s="553">
        <f>I66*L66/10^3</f>
        <v>0</v>
      </c>
      <c r="N66" s="552">
        <f>N65</f>
        <v>0.6</v>
      </c>
      <c r="O66" s="553">
        <f>I66*N66/10^3</f>
        <v>0</v>
      </c>
      <c r="P66" s="56">
        <f>K66+(M66*21/1000)+(O66*310/1000)</f>
        <v>0</v>
      </c>
    </row>
    <row r="67" spans="2:16" ht="12.75">
      <c r="B67" s="1383"/>
      <c r="C67" s="1465"/>
      <c r="D67" s="1322"/>
      <c r="E67" s="50" t="s">
        <v>841</v>
      </c>
      <c r="F67" s="41" t="s">
        <v>136</v>
      </c>
      <c r="G67" s="549">
        <f>G34*'Caracteristicas comb'!J55</f>
        <v>0</v>
      </c>
      <c r="H67" s="550">
        <f>H49</f>
        <v>9.0442575E-05</v>
      </c>
      <c r="I67" s="551">
        <f>G67*H67</f>
        <v>0</v>
      </c>
      <c r="J67" s="552">
        <f>J66</f>
        <v>70800</v>
      </c>
      <c r="K67" s="551">
        <f>I67*J67/10^6</f>
        <v>0</v>
      </c>
      <c r="L67" s="552">
        <f>L66</f>
        <v>3</v>
      </c>
      <c r="M67" s="553">
        <f>I67*L67/10^3</f>
        <v>0</v>
      </c>
      <c r="N67" s="552">
        <f>N66</f>
        <v>0.6</v>
      </c>
      <c r="O67" s="553">
        <f>I67*N67/10^3</f>
        <v>0</v>
      </c>
      <c r="P67" s="56">
        <f>K67+(M67*21/1000)+(O67*310/1000)</f>
        <v>0</v>
      </c>
    </row>
    <row r="68" spans="2:16" ht="12.75">
      <c r="B68" s="1384"/>
      <c r="C68" s="1332" t="s">
        <v>42</v>
      </c>
      <c r="D68" s="1333"/>
      <c r="E68" s="1334"/>
      <c r="F68" s="348"/>
      <c r="G68" s="348"/>
      <c r="H68" s="348"/>
      <c r="I68" s="368">
        <f>SUM(I64:I67)</f>
        <v>0</v>
      </c>
      <c r="J68" s="348"/>
      <c r="K68" s="368">
        <f>SUM(K64:K67)</f>
        <v>0</v>
      </c>
      <c r="L68" s="348"/>
      <c r="M68" s="368">
        <f>SUM(M64:M67)</f>
        <v>0</v>
      </c>
      <c r="N68" s="348"/>
      <c r="O68" s="368">
        <f>SUM(O64:O67)</f>
        <v>0</v>
      </c>
      <c r="P68" s="58">
        <f>SUM(P64:P67)</f>
        <v>0</v>
      </c>
    </row>
    <row r="69" spans="2:16" ht="12" customHeight="1">
      <c r="B69" s="1461" t="s">
        <v>574</v>
      </c>
      <c r="C69" s="196"/>
      <c r="D69" s="196"/>
      <c r="E69" s="558" t="s">
        <v>98</v>
      </c>
      <c r="F69" s="41" t="s">
        <v>136</v>
      </c>
      <c r="G69" s="549">
        <f>G36*'Caracteristicas comb'!J50</f>
        <v>0</v>
      </c>
      <c r="H69" s="550">
        <f>H65</f>
        <v>9.0442575E-05</v>
      </c>
      <c r="I69" s="551">
        <f>G69*H69</f>
        <v>0</v>
      </c>
      <c r="J69" s="552">
        <f>'FE GL 2006 - 1A3e'!D16</f>
        <v>70800</v>
      </c>
      <c r="K69" s="551">
        <f>I69*J69/10^6</f>
        <v>0</v>
      </c>
      <c r="L69" s="552">
        <f>'FE GL 2006 - 1A3e'!L17</f>
        <v>18</v>
      </c>
      <c r="M69" s="553">
        <f>I69*L69/10^3</f>
        <v>0</v>
      </c>
      <c r="N69" s="552" t="str">
        <f>'FE GL 2006 - 1A3e'!O17</f>
        <v>na</v>
      </c>
      <c r="O69" s="553">
        <v>0</v>
      </c>
      <c r="P69" s="56">
        <f>K69+(M69*21/1000)+(O69*310/1000)</f>
        <v>0</v>
      </c>
    </row>
    <row r="70" spans="2:16" ht="12.75">
      <c r="B70" s="1462"/>
      <c r="C70" s="617"/>
      <c r="D70" s="617"/>
      <c r="E70" s="281" t="s">
        <v>105</v>
      </c>
      <c r="F70" s="41" t="s">
        <v>136</v>
      </c>
      <c r="G70" s="549">
        <f>G37*'Caracteristicas comb'!J53</f>
        <v>0</v>
      </c>
      <c r="H70" s="550">
        <f>H66</f>
        <v>9.0442575E-05</v>
      </c>
      <c r="I70" s="551">
        <f>G70*H70</f>
        <v>0</v>
      </c>
      <c r="J70" s="552">
        <f>J69</f>
        <v>70800</v>
      </c>
      <c r="K70" s="551">
        <f>I70*J70/10^6</f>
        <v>0</v>
      </c>
      <c r="L70" s="552">
        <f>L69</f>
        <v>18</v>
      </c>
      <c r="M70" s="553">
        <f>I70*L70/10^3</f>
        <v>0</v>
      </c>
      <c r="N70" s="552" t="str">
        <f>N69</f>
        <v>na</v>
      </c>
      <c r="O70" s="553">
        <v>0</v>
      </c>
      <c r="P70" s="56">
        <f>K70+(M70*21/1000)+(O70*310/1000)</f>
        <v>0</v>
      </c>
    </row>
    <row r="71" spans="2:16" ht="12.75">
      <c r="B71" s="764"/>
      <c r="C71" s="1332" t="s">
        <v>42</v>
      </c>
      <c r="D71" s="1333"/>
      <c r="E71" s="1334"/>
      <c r="F71" s="348"/>
      <c r="G71" s="348"/>
      <c r="H71" s="348"/>
      <c r="I71" s="368">
        <f>SUM(I69:I70)</f>
        <v>0</v>
      </c>
      <c r="J71" s="348"/>
      <c r="K71" s="368">
        <f>SUM(K69:K70)</f>
        <v>0</v>
      </c>
      <c r="L71" s="348"/>
      <c r="M71" s="368">
        <f>SUM(M69:M70)</f>
        <v>0</v>
      </c>
      <c r="N71" s="348"/>
      <c r="O71" s="368">
        <f>SUM(O69:O70)</f>
        <v>0</v>
      </c>
      <c r="P71" s="58">
        <f>SUM(P69:P70)</f>
        <v>0</v>
      </c>
    </row>
    <row r="72" spans="2:16" ht="12.75">
      <c r="B72" s="1459" t="s">
        <v>50</v>
      </c>
      <c r="C72" s="1459"/>
      <c r="D72" s="1459"/>
      <c r="E72" s="1459"/>
      <c r="F72" s="1459"/>
      <c r="G72" s="348"/>
      <c r="H72" s="348"/>
      <c r="I72" s="546">
        <f>I60+I63+I68+I71</f>
        <v>0</v>
      </c>
      <c r="J72" s="348"/>
      <c r="K72" s="546">
        <f>K60+K63+K68+K71</f>
        <v>0</v>
      </c>
      <c r="L72" s="348"/>
      <c r="M72" s="546">
        <f>M60+M63+M68+M71</f>
        <v>0</v>
      </c>
      <c r="N72" s="348"/>
      <c r="O72" s="546">
        <f>O60+O63+O68+O71</f>
        <v>0</v>
      </c>
      <c r="P72" s="546">
        <f>P60+P63+P68+P71</f>
        <v>0</v>
      </c>
    </row>
  </sheetData>
  <mergeCells count="54">
    <mergeCell ref="B69:B70"/>
    <mergeCell ref="C71:E71"/>
    <mergeCell ref="B72:F72"/>
    <mergeCell ref="C46:D52"/>
    <mergeCell ref="C53:D59"/>
    <mergeCell ref="B46:B60"/>
    <mergeCell ref="B64:B68"/>
    <mergeCell ref="C64:C67"/>
    <mergeCell ref="D64:D67"/>
    <mergeCell ref="C68:E68"/>
    <mergeCell ref="B61:B63"/>
    <mergeCell ref="C61:C62"/>
    <mergeCell ref="D61:D62"/>
    <mergeCell ref="C63:E63"/>
    <mergeCell ref="P43:P44"/>
    <mergeCell ref="C44:E44"/>
    <mergeCell ref="C45:E45"/>
    <mergeCell ref="C60:E60"/>
    <mergeCell ref="C43:E43"/>
    <mergeCell ref="G43:I43"/>
    <mergeCell ref="J43:K43"/>
    <mergeCell ref="L43:M43"/>
    <mergeCell ref="N43:O43"/>
    <mergeCell ref="B4:D4"/>
    <mergeCell ref="B5:D5"/>
    <mergeCell ref="C25:E25"/>
    <mergeCell ref="B10:B22"/>
    <mergeCell ref="B23:B25"/>
    <mergeCell ref="C7:E7"/>
    <mergeCell ref="B26:B28"/>
    <mergeCell ref="C28:E28"/>
    <mergeCell ref="C26:C27"/>
    <mergeCell ref="D26:D27"/>
    <mergeCell ref="C29:C34"/>
    <mergeCell ref="D29:D34"/>
    <mergeCell ref="P7:P8"/>
    <mergeCell ref="N7:O7"/>
    <mergeCell ref="D23:D24"/>
    <mergeCell ref="G7:I7"/>
    <mergeCell ref="C22:E22"/>
    <mergeCell ref="C23:C24"/>
    <mergeCell ref="C10:C21"/>
    <mergeCell ref="D11:D21"/>
    <mergeCell ref="L7:M7"/>
    <mergeCell ref="C8:E8"/>
    <mergeCell ref="C9:E9"/>
    <mergeCell ref="J7:K7"/>
    <mergeCell ref="C38:E38"/>
    <mergeCell ref="B39:F39"/>
    <mergeCell ref="C35:E35"/>
    <mergeCell ref="B29:B35"/>
    <mergeCell ref="B36:B37"/>
    <mergeCell ref="C36:C37"/>
    <mergeCell ref="D36:D37"/>
  </mergeCells>
  <printOptions/>
  <pageMargins left="0.7" right="0.7" top="0.75" bottom="0.75" header="0.3" footer="0.3"/>
  <pageSetup horizontalDpi="1200" verticalDpi="1200" orientation="portrait" paperSize="9" r:id="rId2"/>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FBFBF"/>
  </sheetPr>
  <dimension ref="B2:P75"/>
  <sheetViews>
    <sheetView showGridLines="0" zoomScale="90" zoomScaleNormal="90" workbookViewId="0" topLeftCell="A10">
      <selection activeCell="Q53" sqref="Q53"/>
    </sheetView>
  </sheetViews>
  <sheetFormatPr defaultColWidth="11.57421875" defaultRowHeight="12.75"/>
  <cols>
    <col min="1" max="2" width="2.7109375" style="130" customWidth="1"/>
    <col min="3" max="3" width="5.140625" style="130" customWidth="1"/>
    <col min="4" max="4" width="4.28125" style="130" bestFit="1" customWidth="1"/>
    <col min="5" max="5" width="5.28125" style="130" bestFit="1" customWidth="1"/>
    <col min="6" max="6" width="7.00390625" style="130" bestFit="1" customWidth="1"/>
    <col min="7" max="7" width="24.28125" style="130" customWidth="1"/>
    <col min="8" max="8" width="19.7109375" style="130" hidden="1" customWidth="1"/>
    <col min="9" max="9" width="11.140625" style="130" hidden="1" customWidth="1"/>
    <col min="10" max="10" width="14.57421875" style="130" hidden="1" customWidth="1"/>
    <col min="11" max="12" width="17.7109375" style="130" customWidth="1"/>
    <col min="13" max="13" width="19.421875" style="782" customWidth="1"/>
    <col min="14" max="14" width="20.421875" style="782" customWidth="1"/>
    <col min="15" max="15" width="17.28125" style="782" customWidth="1"/>
    <col min="16" max="16" width="14.140625" style="782" customWidth="1"/>
    <col min="17" max="17" width="14.8515625" style="130" bestFit="1" customWidth="1"/>
    <col min="18" max="18" width="14.00390625" style="130" bestFit="1" customWidth="1"/>
    <col min="19" max="16384" width="11.57421875" style="130" customWidth="1"/>
  </cols>
  <sheetData>
    <row r="2" spans="3:16" s="581" customFormat="1" ht="15.75">
      <c r="C2" s="665" t="s">
        <v>996</v>
      </c>
      <c r="F2" s="582"/>
      <c r="L2" s="583"/>
      <c r="M2" s="781"/>
      <c r="N2" s="781"/>
      <c r="O2" s="781"/>
      <c r="P2" s="781"/>
    </row>
    <row r="3" spans="3:16" s="883" customFormat="1" ht="15">
      <c r="C3" s="884"/>
      <c r="F3" s="885"/>
      <c r="L3" s="886"/>
      <c r="M3" s="887"/>
      <c r="N3" s="887"/>
      <c r="O3" s="887"/>
      <c r="P3" s="887"/>
    </row>
    <row r="4" spans="7:16" ht="14.25">
      <c r="G4" s="131" t="s">
        <v>303</v>
      </c>
      <c r="H4" s="131" t="s">
        <v>304</v>
      </c>
      <c r="I4" s="131" t="s">
        <v>305</v>
      </c>
      <c r="M4" s="1476" t="s">
        <v>971</v>
      </c>
      <c r="N4" s="1477"/>
      <c r="O4" s="1477"/>
      <c r="P4" s="1478"/>
    </row>
    <row r="5" spans="2:16" ht="25.5" customHeight="1">
      <c r="B5" s="1475" t="s">
        <v>306</v>
      </c>
      <c r="C5" s="1475"/>
      <c r="D5" s="1475"/>
      <c r="E5" s="1475"/>
      <c r="F5" s="1475"/>
      <c r="G5" s="319" t="s">
        <v>307</v>
      </c>
      <c r="H5" s="319" t="s">
        <v>619</v>
      </c>
      <c r="I5" s="319" t="s">
        <v>620</v>
      </c>
      <c r="J5" s="319" t="s">
        <v>621</v>
      </c>
      <c r="K5" s="319" t="s">
        <v>631</v>
      </c>
      <c r="M5" s="882" t="s">
        <v>972</v>
      </c>
      <c r="N5" s="882" t="s">
        <v>916</v>
      </c>
      <c r="O5" s="882" t="s">
        <v>917</v>
      </c>
      <c r="P5" s="882" t="s">
        <v>973</v>
      </c>
    </row>
    <row r="6" spans="2:16" ht="12.75">
      <c r="B6" s="758">
        <v>1</v>
      </c>
      <c r="C6" s="758"/>
      <c r="D6" s="758"/>
      <c r="E6" s="758"/>
      <c r="F6" s="758"/>
      <c r="G6" s="671" t="s">
        <v>867</v>
      </c>
      <c r="H6" s="671"/>
      <c r="I6" s="671"/>
      <c r="J6" s="671"/>
      <c r="K6" s="759"/>
      <c r="M6" s="783"/>
      <c r="N6" s="783"/>
      <c r="O6" s="783"/>
      <c r="P6" s="783"/>
    </row>
    <row r="7" spans="2:16" ht="12.75">
      <c r="B7" s="758"/>
      <c r="C7" s="758" t="s">
        <v>868</v>
      </c>
      <c r="D7" s="758"/>
      <c r="E7" s="758"/>
      <c r="F7" s="758"/>
      <c r="G7" s="671" t="s">
        <v>869</v>
      </c>
      <c r="H7" s="671"/>
      <c r="I7" s="671"/>
      <c r="J7" s="671"/>
      <c r="K7" s="759"/>
      <c r="M7" s="783"/>
      <c r="N7" s="783"/>
      <c r="O7" s="783"/>
      <c r="P7" s="783"/>
    </row>
    <row r="8" spans="2:16" ht="12.75">
      <c r="B8" s="375"/>
      <c r="C8" s="375"/>
      <c r="D8" s="374" t="s">
        <v>49</v>
      </c>
      <c r="E8" s="375"/>
      <c r="F8" s="375"/>
      <c r="G8" s="376" t="s">
        <v>250</v>
      </c>
      <c r="H8" s="377">
        <f>H9+H12+H17+H18+H21</f>
        <v>0</v>
      </c>
      <c r="I8" s="377">
        <f aca="true" t="shared" si="0" ref="I8:K8">I9+I12+I17+I18+I21</f>
        <v>0</v>
      </c>
      <c r="J8" s="377">
        <f t="shared" si="0"/>
        <v>0</v>
      </c>
      <c r="K8" s="377">
        <f t="shared" si="0"/>
        <v>0</v>
      </c>
      <c r="M8" s="783"/>
      <c r="N8" s="783"/>
      <c r="O8" s="783"/>
      <c r="P8" s="783"/>
    </row>
    <row r="9" spans="2:16" ht="12.75">
      <c r="B9" s="372"/>
      <c r="C9" s="372"/>
      <c r="D9" s="372"/>
      <c r="E9" s="372" t="s">
        <v>199</v>
      </c>
      <c r="F9" s="372"/>
      <c r="G9" s="373" t="s">
        <v>308</v>
      </c>
      <c r="H9" s="571">
        <f>SUM(H10:H11)</f>
        <v>0</v>
      </c>
      <c r="I9" s="571">
        <f>SUM(I10:I11)</f>
        <v>0</v>
      </c>
      <c r="J9" s="571">
        <f>SUM(J10:J11)</f>
        <v>0</v>
      </c>
      <c r="K9" s="572">
        <f>SUM(K10:K11)</f>
        <v>0</v>
      </c>
      <c r="M9" s="784"/>
      <c r="N9" s="784"/>
      <c r="O9" s="784"/>
      <c r="P9" s="784"/>
    </row>
    <row r="10" spans="2:16" ht="12.75">
      <c r="B10" s="370"/>
      <c r="C10" s="370"/>
      <c r="D10" s="370"/>
      <c r="E10" s="370"/>
      <c r="F10" s="370" t="s">
        <v>313</v>
      </c>
      <c r="G10" s="371" t="s">
        <v>273</v>
      </c>
      <c r="H10" s="573"/>
      <c r="I10" s="573"/>
      <c r="J10" s="573"/>
      <c r="K10" s="573"/>
      <c r="L10" s="666"/>
      <c r="M10" s="785"/>
      <c r="N10" s="785"/>
      <c r="O10" s="785"/>
      <c r="P10" s="785"/>
    </row>
    <row r="11" spans="2:16" ht="12.75">
      <c r="B11" s="370"/>
      <c r="C11" s="413"/>
      <c r="D11" s="370"/>
      <c r="E11" s="370"/>
      <c r="F11" s="413" t="s">
        <v>677</v>
      </c>
      <c r="G11" s="371" t="s">
        <v>630</v>
      </c>
      <c r="H11" s="574">
        <f>'Emisiones GEI-1A3a'!K14</f>
        <v>0</v>
      </c>
      <c r="I11" s="574">
        <f>'Emisiones GEI-1A3a'!M14</f>
        <v>0</v>
      </c>
      <c r="J11" s="574">
        <f>'Emisiones GEI-1A3a'!O14</f>
        <v>0</v>
      </c>
      <c r="K11" s="575">
        <f>H11+(I11*21/10^3)+(J11*310/10^3)</f>
        <v>0</v>
      </c>
      <c r="L11" s="666"/>
      <c r="M11" s="785"/>
      <c r="N11" s="785"/>
      <c r="O11" s="785"/>
      <c r="P11" s="785"/>
    </row>
    <row r="12" spans="2:16" ht="12.75">
      <c r="B12" s="372"/>
      <c r="C12" s="372"/>
      <c r="D12" s="372"/>
      <c r="E12" s="372" t="s">
        <v>200</v>
      </c>
      <c r="F12" s="372"/>
      <c r="G12" s="373" t="s">
        <v>309</v>
      </c>
      <c r="H12" s="576">
        <f>SUM(H13:H16)</f>
        <v>0</v>
      </c>
      <c r="I12" s="576">
        <f>SUM(I13:I16)</f>
        <v>0</v>
      </c>
      <c r="J12" s="576">
        <f>SUM(J13:J16)</f>
        <v>0</v>
      </c>
      <c r="K12" s="576">
        <f>SUM(K13:K16)</f>
        <v>0</v>
      </c>
      <c r="L12" s="666"/>
      <c r="M12" s="784"/>
      <c r="N12" s="784"/>
      <c r="O12" s="784"/>
      <c r="P12" s="784"/>
    </row>
    <row r="13" spans="2:16" ht="12.75">
      <c r="B13" s="370"/>
      <c r="C13" s="413"/>
      <c r="D13" s="413"/>
      <c r="E13" s="370"/>
      <c r="F13" s="413" t="s">
        <v>632</v>
      </c>
      <c r="G13" s="371" t="s">
        <v>280</v>
      </c>
      <c r="H13" s="577">
        <f>'Emisiones GEI - 1A3b'!K24+'Emisiones GEI - 1A3b'!K115</f>
        <v>0</v>
      </c>
      <c r="I13" s="577">
        <f>'Emisiones GEI - 1A3b'!M24+'Emisiones GEI - 1A3b'!M115</f>
        <v>0</v>
      </c>
      <c r="J13" s="577">
        <f>'Emisiones GEI - 1A3b'!O24+'Emisiones GEI - 1A3b'!O115</f>
        <v>0</v>
      </c>
      <c r="K13" s="578">
        <f>H13+(I13*21/10^3)+(J13*310/10^3)</f>
        <v>0</v>
      </c>
      <c r="L13" s="666"/>
      <c r="M13" s="784"/>
      <c r="N13" s="784"/>
      <c r="O13" s="784"/>
      <c r="P13" s="784"/>
    </row>
    <row r="14" spans="2:16" ht="13.5" customHeight="1">
      <c r="B14" s="370"/>
      <c r="C14" s="370"/>
      <c r="D14" s="370"/>
      <c r="E14" s="370"/>
      <c r="F14" s="370" t="s">
        <v>633</v>
      </c>
      <c r="G14" s="371" t="s">
        <v>282</v>
      </c>
      <c r="H14" s="577">
        <f>'Emisiones GEI - 1A3b'!K63+'Emisiones GEI - 1A3b'!K76+'Emisiones GEI - 1A3b'!K102</f>
        <v>0</v>
      </c>
      <c r="I14" s="577">
        <f>'Emisiones GEI - 1A3b'!M76+'Emisiones GEI - 1A3b'!M102+'Emisiones GEI - 1A3b'!M63</f>
        <v>0</v>
      </c>
      <c r="J14" s="577">
        <f>'Emisiones GEI - 1A3b'!O76+'Emisiones GEI - 1A3b'!O102+'Emisiones GEI - 1A3b'!O63</f>
        <v>0</v>
      </c>
      <c r="K14" s="578">
        <f>H14+(I14*21/10^3)+(J14*310/10^3)</f>
        <v>0</v>
      </c>
      <c r="L14" s="666"/>
      <c r="M14" s="783"/>
      <c r="N14" s="783"/>
      <c r="O14" s="783"/>
      <c r="P14" s="783"/>
    </row>
    <row r="15" spans="2:16" ht="24">
      <c r="B15" s="370"/>
      <c r="C15" s="635"/>
      <c r="D15" s="635"/>
      <c r="E15" s="370"/>
      <c r="F15" s="635" t="s">
        <v>634</v>
      </c>
      <c r="G15" s="625" t="s">
        <v>310</v>
      </c>
      <c r="H15" s="636">
        <f>'Emisiones GEI - 1A3b'!K37+'Emisiones GEI - 1A3b'!K50+'Emisiones GEI - 1A3b'!K89</f>
        <v>0</v>
      </c>
      <c r="I15" s="636">
        <f>'Emisiones GEI - 1A3b'!M37+'Emisiones GEI - 1A3b'!M50+'Emisiones GEI - 1A3b'!M89</f>
        <v>0</v>
      </c>
      <c r="J15" s="636">
        <f>'Emisiones GEI - 1A3b'!O37+'Emisiones GEI - 1A3b'!O50+'Emisiones GEI - 1A3b'!O89</f>
        <v>0</v>
      </c>
      <c r="K15" s="578">
        <f>H15+(I15*21/10^3)+(J15*310/10^3)</f>
        <v>0</v>
      </c>
      <c r="L15" s="666"/>
      <c r="M15" s="783"/>
      <c r="N15" s="783"/>
      <c r="O15" s="783"/>
      <c r="P15" s="783"/>
    </row>
    <row r="16" spans="2:16" ht="12.75">
      <c r="B16" s="370"/>
      <c r="C16" s="370"/>
      <c r="D16" s="370"/>
      <c r="E16" s="370"/>
      <c r="F16" s="370" t="s">
        <v>635</v>
      </c>
      <c r="G16" s="371" t="s">
        <v>287</v>
      </c>
      <c r="H16" s="577">
        <f>'Emisiones GEI - 1A3b'!K128</f>
        <v>0</v>
      </c>
      <c r="I16" s="577">
        <f>'Emisiones GEI - 1A3b'!M128</f>
        <v>0</v>
      </c>
      <c r="J16" s="577">
        <f>'Emisiones GEI - 1A3b'!O128</f>
        <v>0</v>
      </c>
      <c r="K16" s="578">
        <f>H16+(I16*21/10^3)+(J16*310/10^3)</f>
        <v>0</v>
      </c>
      <c r="L16" s="666"/>
      <c r="M16" s="783"/>
      <c r="N16" s="783"/>
      <c r="O16" s="783"/>
      <c r="P16" s="783"/>
    </row>
    <row r="17" spans="2:16" ht="12.75">
      <c r="B17" s="372"/>
      <c r="C17" s="372"/>
      <c r="D17" s="372"/>
      <c r="E17" s="372" t="s">
        <v>201</v>
      </c>
      <c r="F17" s="372"/>
      <c r="G17" s="373" t="s">
        <v>311</v>
      </c>
      <c r="H17" s="571">
        <f>'Emisiones GEI-1A3c'!K14</f>
        <v>0</v>
      </c>
      <c r="I17" s="571">
        <f>'Emisiones GEI-1A3c'!M14</f>
        <v>0</v>
      </c>
      <c r="J17" s="571">
        <f>'Emisiones GEI-1A3c'!O14</f>
        <v>0</v>
      </c>
      <c r="K17" s="579">
        <f>H17+(I17*21/10^3)+(J17*310/10^3)</f>
        <v>0</v>
      </c>
      <c r="L17" s="666"/>
      <c r="M17" s="783"/>
      <c r="N17" s="783"/>
      <c r="O17" s="783"/>
      <c r="P17" s="783"/>
    </row>
    <row r="18" spans="2:16" ht="12.75">
      <c r="B18" s="372"/>
      <c r="C18" s="372"/>
      <c r="D18" s="372"/>
      <c r="E18" s="372" t="s">
        <v>202</v>
      </c>
      <c r="F18" s="372"/>
      <c r="G18" s="373" t="s">
        <v>312</v>
      </c>
      <c r="H18" s="576">
        <f>SUM(H19:H20)</f>
        <v>0</v>
      </c>
      <c r="I18" s="576">
        <f>SUM(I19:I20)</f>
        <v>0</v>
      </c>
      <c r="J18" s="576">
        <f>SUM(J19:J20)</f>
        <v>0</v>
      </c>
      <c r="K18" s="576">
        <f>SUM(K19:K20)</f>
        <v>0</v>
      </c>
      <c r="L18" s="666"/>
      <c r="M18" s="784"/>
      <c r="N18" s="784"/>
      <c r="O18" s="784"/>
      <c r="P18" s="784"/>
    </row>
    <row r="19" spans="2:16" ht="24">
      <c r="B19" s="370"/>
      <c r="C19" s="413"/>
      <c r="D19" s="413"/>
      <c r="E19" s="370"/>
      <c r="F19" s="413" t="s">
        <v>678</v>
      </c>
      <c r="G19" s="625" t="s">
        <v>828</v>
      </c>
      <c r="H19" s="580">
        <f>'Emisiones GEI-1A3d'!K26</f>
        <v>0</v>
      </c>
      <c r="I19" s="580">
        <f>'Emisiones GEI-1A3d'!M26</f>
        <v>0</v>
      </c>
      <c r="J19" s="580">
        <f>'Emisiones GEI-1A3d'!O26</f>
        <v>0</v>
      </c>
      <c r="K19" s="578">
        <f>H19+(I19*21/10^3)+(J19*310/10^3)</f>
        <v>0</v>
      </c>
      <c r="L19" s="666"/>
      <c r="M19" s="784"/>
      <c r="N19" s="784"/>
      <c r="O19" s="784"/>
      <c r="P19" s="784"/>
    </row>
    <row r="20" spans="2:16" ht="24">
      <c r="B20" s="370"/>
      <c r="C20" s="651"/>
      <c r="D20" s="651"/>
      <c r="E20" s="370"/>
      <c r="F20" s="651" t="s">
        <v>679</v>
      </c>
      <c r="G20" s="625" t="s">
        <v>842</v>
      </c>
      <c r="H20" s="580">
        <f>SUM('Emisiones GEI-1A3d'!K14,'Emisiones GEI-1A3d'!K20)</f>
        <v>0</v>
      </c>
      <c r="I20" s="580">
        <f>SUM('Emisiones GEI-1A3d'!M14,'Emisiones GEI-1A3d'!M20)</f>
        <v>0</v>
      </c>
      <c r="J20" s="580">
        <f>SUM('Emisiones GEI-1A3d'!O14,'Emisiones GEI-1A3d'!O20)</f>
        <v>0</v>
      </c>
      <c r="K20" s="578">
        <f>H20+(I20*21/10^3)+(J20*310/10^3)</f>
        <v>0</v>
      </c>
      <c r="L20" s="666"/>
      <c r="M20" s="784"/>
      <c r="N20" s="784"/>
      <c r="O20" s="784"/>
      <c r="P20" s="784"/>
    </row>
    <row r="21" spans="2:16" ht="12.75">
      <c r="B21" s="372"/>
      <c r="C21" s="372"/>
      <c r="D21" s="372"/>
      <c r="E21" s="372" t="s">
        <v>573</v>
      </c>
      <c r="F21" s="372"/>
      <c r="G21" s="373" t="s">
        <v>574</v>
      </c>
      <c r="H21" s="576">
        <f>SUM(H22:H22)</f>
        <v>0</v>
      </c>
      <c r="I21" s="576">
        <f>SUM(I22:I22)</f>
        <v>0</v>
      </c>
      <c r="J21" s="576">
        <f>SUM(J22:J22)</f>
        <v>0</v>
      </c>
      <c r="K21" s="576">
        <f>SUM(K22:K22)</f>
        <v>0</v>
      </c>
      <c r="L21" s="666"/>
      <c r="M21" s="784"/>
      <c r="N21" s="784"/>
      <c r="O21" s="784"/>
      <c r="P21" s="784"/>
    </row>
    <row r="22" spans="2:16" ht="12.75">
      <c r="B22" s="370"/>
      <c r="C22" s="413"/>
      <c r="D22" s="413"/>
      <c r="E22" s="370"/>
      <c r="F22" s="413" t="s">
        <v>680</v>
      </c>
      <c r="G22" s="371" t="s">
        <v>578</v>
      </c>
      <c r="H22" s="574">
        <f>'Emisiones GEI-1A3e'!K22</f>
        <v>0</v>
      </c>
      <c r="I22" s="574">
        <f>'Emisiones GEI-1A3e'!M22</f>
        <v>0</v>
      </c>
      <c r="J22" s="574">
        <f>'Emisiones GEI-1A3e'!O22</f>
        <v>0</v>
      </c>
      <c r="K22" s="578">
        <f>H22+(I22*21/10^3)+(J22*310/10^3)</f>
        <v>0</v>
      </c>
      <c r="L22" s="406"/>
      <c r="M22" s="784"/>
      <c r="N22" s="784"/>
      <c r="O22" s="784"/>
      <c r="P22" s="783"/>
    </row>
    <row r="23" spans="10:16" ht="12.75">
      <c r="J23" s="405"/>
      <c r="M23" s="130"/>
      <c r="N23" s="130"/>
      <c r="O23" s="130"/>
      <c r="P23" s="130"/>
    </row>
    <row r="24" spans="8:16" ht="13.5">
      <c r="H24" s="405"/>
      <c r="I24" s="405"/>
      <c r="J24" s="405"/>
      <c r="K24" s="768"/>
      <c r="M24" s="782" t="s">
        <v>987</v>
      </c>
      <c r="N24" s="130"/>
      <c r="O24" s="130"/>
      <c r="P24" s="130"/>
    </row>
    <row r="25" spans="13:16" ht="12.75">
      <c r="M25" s="130"/>
      <c r="N25" s="130"/>
      <c r="O25" s="130"/>
      <c r="P25" s="130"/>
    </row>
    <row r="26" spans="13:16" ht="12">
      <c r="M26" s="130"/>
      <c r="N26" s="130"/>
      <c r="O26" s="130"/>
      <c r="P26" s="130"/>
    </row>
    <row r="27" spans="13:16" ht="12">
      <c r="M27" s="130"/>
      <c r="N27" s="130"/>
      <c r="O27" s="130"/>
      <c r="P27" s="130"/>
    </row>
    <row r="28" spans="13:16" ht="12">
      <c r="M28" s="130"/>
      <c r="N28" s="130"/>
      <c r="O28" s="130"/>
      <c r="P28" s="130"/>
    </row>
    <row r="29" spans="13:16" ht="12">
      <c r="M29" s="130"/>
      <c r="N29" s="130"/>
      <c r="O29" s="130"/>
      <c r="P29" s="130"/>
    </row>
    <row r="30" spans="13:16" ht="12">
      <c r="M30" s="130"/>
      <c r="N30" s="130"/>
      <c r="O30" s="130"/>
      <c r="P30" s="130"/>
    </row>
    <row r="31" spans="13:16" ht="12">
      <c r="M31" s="130"/>
      <c r="N31" s="130"/>
      <c r="O31" s="130"/>
      <c r="P31" s="130"/>
    </row>
    <row r="32" spans="13:16" ht="12">
      <c r="M32" s="130"/>
      <c r="N32" s="130"/>
      <c r="O32" s="130"/>
      <c r="P32" s="130"/>
    </row>
    <row r="33" spans="13:16" ht="12">
      <c r="M33" s="130"/>
      <c r="N33" s="130"/>
      <c r="O33" s="130"/>
      <c r="P33" s="130"/>
    </row>
    <row r="34" spans="13:16" ht="12">
      <c r="M34" s="130"/>
      <c r="N34" s="130"/>
      <c r="O34" s="130"/>
      <c r="P34" s="130"/>
    </row>
    <row r="35" spans="13:16" ht="12">
      <c r="M35" s="130"/>
      <c r="N35" s="130"/>
      <c r="O35" s="130"/>
      <c r="P35" s="130"/>
    </row>
    <row r="36" spans="13:16" ht="12">
      <c r="M36" s="130"/>
      <c r="N36" s="130"/>
      <c r="O36" s="130"/>
      <c r="P36" s="130"/>
    </row>
    <row r="37" ht="12"/>
    <row r="38" ht="12"/>
    <row r="39" ht="12"/>
    <row r="40" ht="12"/>
    <row r="41" ht="12"/>
    <row r="42" ht="12"/>
    <row r="43" ht="12"/>
    <row r="44" ht="12"/>
    <row r="45" ht="12"/>
    <row r="46" ht="12"/>
    <row r="47" ht="12"/>
    <row r="48" ht="12">
      <c r="M48" s="130"/>
    </row>
    <row r="49" spans="3:13" ht="12.75">
      <c r="C49" s="782" t="s">
        <v>997</v>
      </c>
      <c r="M49" s="130"/>
    </row>
    <row r="50" spans="3:13" ht="12.75">
      <c r="C50" s="782" t="s">
        <v>998</v>
      </c>
      <c r="M50" s="130"/>
    </row>
    <row r="51" spans="3:13" ht="12.75">
      <c r="C51" s="782" t="s">
        <v>999</v>
      </c>
      <c r="M51" s="130"/>
    </row>
    <row r="52" ht="12.75">
      <c r="M52" s="130"/>
    </row>
    <row r="53" ht="12.75">
      <c r="M53" s="130"/>
    </row>
    <row r="54" ht="12.75">
      <c r="M54" s="130"/>
    </row>
    <row r="55" ht="12.75">
      <c r="M55" s="130"/>
    </row>
    <row r="56" ht="12.75">
      <c r="M56" s="130"/>
    </row>
    <row r="57" ht="12.75">
      <c r="M57" s="130"/>
    </row>
    <row r="58" ht="12.75">
      <c r="M58" s="130"/>
    </row>
    <row r="59" ht="12.75">
      <c r="M59" s="130"/>
    </row>
    <row r="60" ht="12.75">
      <c r="M60" s="130"/>
    </row>
    <row r="61" ht="12.75">
      <c r="M61" s="130"/>
    </row>
    <row r="62" ht="12.75">
      <c r="M62" s="130"/>
    </row>
    <row r="63" ht="12.75">
      <c r="M63" s="130"/>
    </row>
    <row r="64" ht="12.75">
      <c r="M64" s="130"/>
    </row>
    <row r="65" ht="12.75">
      <c r="M65" s="130"/>
    </row>
    <row r="66" ht="12.75">
      <c r="M66" s="130"/>
    </row>
    <row r="67" ht="12.75">
      <c r="M67" s="130"/>
    </row>
    <row r="68" ht="12.75">
      <c r="M68" s="130"/>
    </row>
    <row r="69" ht="12.75">
      <c r="M69" s="130"/>
    </row>
    <row r="70" ht="12.75">
      <c r="M70" s="130"/>
    </row>
    <row r="71" ht="12.75">
      <c r="M71" s="130"/>
    </row>
    <row r="72" ht="12.75">
      <c r="M72" s="130"/>
    </row>
    <row r="73" ht="12.75">
      <c r="M73" s="130"/>
    </row>
    <row r="74" ht="12.75">
      <c r="M74" s="130"/>
    </row>
    <row r="75" ht="12.75">
      <c r="M75" s="130"/>
    </row>
  </sheetData>
  <mergeCells count="2">
    <mergeCell ref="B5:F5"/>
    <mergeCell ref="M4:P4"/>
  </mergeCells>
  <conditionalFormatting sqref="K13:K16 K11">
    <cfRule type="dataBar" priority="20">
      <dataBar minLength="0" maxLength="100">
        <cfvo type="min"/>
        <cfvo type="max"/>
        <color rgb="FFFFB628"/>
      </dataBar>
      <extLst>
        <ext xmlns:x14="http://schemas.microsoft.com/office/spreadsheetml/2009/9/main" uri="{B025F937-C7B1-47D3-B67F-A62EFF666E3E}">
          <x14:id>{D49EAC99-7977-4FCA-8CB1-7130C668DFAB}</x14:id>
        </ext>
      </extLst>
    </cfRule>
  </conditionalFormatting>
  <conditionalFormatting sqref="K70">
    <cfRule type="dataBar" priority="16">
      <dataBar minLength="0" maxLength="100">
        <cfvo type="min"/>
        <cfvo type="max"/>
        <color rgb="FFFFB628"/>
      </dataBar>
      <extLst>
        <ext xmlns:x14="http://schemas.microsoft.com/office/spreadsheetml/2009/9/main" uri="{B025F937-C7B1-47D3-B67F-A62EFF666E3E}">
          <x14:id>{01F30266-C183-4D96-860E-E3C03E53CF18}</x14:id>
        </ext>
      </extLst>
    </cfRule>
  </conditionalFormatting>
  <conditionalFormatting sqref="K70:K74">
    <cfRule type="dataBar" priority="15">
      <dataBar minLength="0" maxLength="100">
        <cfvo type="min"/>
        <cfvo type="max"/>
        <color rgb="FFFFB628"/>
      </dataBar>
      <extLst>
        <ext xmlns:x14="http://schemas.microsoft.com/office/spreadsheetml/2009/9/main" uri="{B025F937-C7B1-47D3-B67F-A62EFF666E3E}">
          <x14:id>{CC4CD2CB-A6D7-45F3-A14D-7DB3C8C5782D}</x14:id>
        </ext>
      </extLst>
    </cfRule>
  </conditionalFormatting>
  <conditionalFormatting sqref="K19:K20 K22">
    <cfRule type="dataBar" priority="22">
      <dataBar minLength="0" maxLength="100">
        <cfvo type="min"/>
        <cfvo type="max"/>
        <color rgb="FFFFB628"/>
      </dataBar>
      <extLst>
        <ext xmlns:x14="http://schemas.microsoft.com/office/spreadsheetml/2009/9/main" uri="{B025F937-C7B1-47D3-B67F-A62EFF666E3E}">
          <x14:id>{31C7C2DA-EB6D-497F-8E77-FFAE05CEDC48}</x14:id>
        </ext>
      </extLst>
    </cfRule>
  </conditionalFormatting>
  <conditionalFormatting sqref="K19:K20 K22 K11 K13:K17">
    <cfRule type="dataBar" priority="24">
      <dataBar minLength="0" maxLength="100">
        <cfvo type="min"/>
        <cfvo type="max"/>
        <color rgb="FFFFB628"/>
      </dataBar>
      <extLst>
        <ext xmlns:x14="http://schemas.microsoft.com/office/spreadsheetml/2009/9/main" uri="{B025F937-C7B1-47D3-B67F-A62EFF666E3E}">
          <x14:id>{259C18A7-0932-4DE9-9E59-977748AEE47C}</x14:id>
        </ext>
      </extLst>
    </cfRule>
  </conditionalFormatting>
  <conditionalFormatting sqref="K19:K20 K22 K11 K13:K16">
    <cfRule type="dataBar" priority="28">
      <dataBar minLength="0" maxLength="100">
        <cfvo type="min"/>
        <cfvo type="max"/>
        <color rgb="FFFFB628"/>
      </dataBar>
      <extLst>
        <ext xmlns:x14="http://schemas.microsoft.com/office/spreadsheetml/2009/9/main" uri="{B025F937-C7B1-47D3-B67F-A62EFF666E3E}">
          <x14:id>{96B74686-1A8A-4609-9925-F4E7C349D3F5}</x14:id>
        </ext>
      </extLst>
    </cfRule>
  </conditionalFormatting>
  <conditionalFormatting sqref="K13:K17 K11 K19:K20 K22">
    <cfRule type="dataBar" priority="2">
      <dataBar minLength="0" maxLength="100">
        <cfvo type="min"/>
        <cfvo type="max"/>
        <color rgb="FFFFB628"/>
      </dataBar>
      <extLst>
        <ext xmlns:x14="http://schemas.microsoft.com/office/spreadsheetml/2009/9/main" uri="{B025F937-C7B1-47D3-B67F-A62EFF666E3E}">
          <x14:id>{997A3420-0586-47DF-9113-8DCCE8D1D47D}</x14:id>
        </ext>
      </extLst>
    </cfRule>
  </conditionalFormatting>
  <printOptions/>
  <pageMargins left="0.7" right="0.7" top="0.75" bottom="0.75" header="0.3" footer="0.3"/>
  <pageSetup horizontalDpi="600" verticalDpi="600" orientation="portrait" paperSize="9" r:id="rId4"/>
  <drawing r:id="rId3"/>
  <legacyDrawing r:id="rId2"/>
  <extLst>
    <ext xmlns:x14="http://schemas.microsoft.com/office/spreadsheetml/2009/9/main" uri="{78C0D931-6437-407d-A8EE-F0AAD7539E65}">
      <x14:conditionalFormattings>
        <x14:conditionalFormatting xmlns:xm="http://schemas.microsoft.com/office/excel/2006/main">
          <x14:cfRule type="dataBar" id="{D49EAC99-7977-4FCA-8CB1-7130C668DFAB}">
            <x14:dataBar minLength="0" maxLength="100" border="1" negativeBarBorderColorSameAsPositive="0">
              <x14:cfvo type="autoMin"/>
              <x14:cfvo type="autoMax"/>
              <x14:borderColor rgb="FFFFB628"/>
              <x14:negativeFillColor rgb="FFFF0000"/>
              <x14:negativeBorderColor rgb="FFFF0000"/>
              <x14:axisColor rgb="FF000000"/>
            </x14:dataBar>
            <x14:dxf/>
          </x14:cfRule>
          <xm:sqref>K13:K16 K11</xm:sqref>
        </x14:conditionalFormatting>
        <x14:conditionalFormatting xmlns:xm="http://schemas.microsoft.com/office/excel/2006/main">
          <x14:cfRule type="dataBar" id="{01F30266-C183-4D96-860E-E3C03E53CF18}">
            <x14:dataBar minLength="0" maxLength="100" border="1" negativeBarBorderColorSameAsPositive="0">
              <x14:cfvo type="autoMin"/>
              <x14:cfvo type="autoMax"/>
              <x14:borderColor rgb="FFFFB628"/>
              <x14:negativeFillColor rgb="FFFF0000"/>
              <x14:negativeBorderColor rgb="FFFF0000"/>
              <x14:axisColor rgb="FF000000"/>
            </x14:dataBar>
            <x14:dxf/>
          </x14:cfRule>
          <xm:sqref>K70</xm:sqref>
        </x14:conditionalFormatting>
        <x14:conditionalFormatting xmlns:xm="http://schemas.microsoft.com/office/excel/2006/main">
          <x14:cfRule type="dataBar" id="{CC4CD2CB-A6D7-45F3-A14D-7DB3C8C5782D}">
            <x14:dataBar minLength="0" maxLength="100" border="1" negativeBarBorderColorSameAsPositive="0">
              <x14:cfvo type="autoMin"/>
              <x14:cfvo type="autoMax"/>
              <x14:borderColor rgb="FFFFB628"/>
              <x14:negativeFillColor rgb="FFFF0000"/>
              <x14:negativeBorderColor rgb="FFFF0000"/>
              <x14:axisColor rgb="FF000000"/>
            </x14:dataBar>
            <x14:dxf/>
          </x14:cfRule>
          <xm:sqref>K70:K74</xm:sqref>
        </x14:conditionalFormatting>
        <x14:conditionalFormatting xmlns:xm="http://schemas.microsoft.com/office/excel/2006/main">
          <x14:cfRule type="dataBar" id="{31C7C2DA-EB6D-497F-8E77-FFAE05CEDC48}">
            <x14:dataBar minLength="0" maxLength="100" border="1" negativeBarBorderColorSameAsPositive="0">
              <x14:cfvo type="autoMin"/>
              <x14:cfvo type="autoMax"/>
              <x14:borderColor rgb="FFFFB628"/>
              <x14:negativeFillColor rgb="FFFF0000"/>
              <x14:negativeBorderColor rgb="FFFF0000"/>
              <x14:axisColor rgb="FF000000"/>
            </x14:dataBar>
            <x14:dxf/>
          </x14:cfRule>
          <xm:sqref>K19:K20 K22</xm:sqref>
        </x14:conditionalFormatting>
        <x14:conditionalFormatting xmlns:xm="http://schemas.microsoft.com/office/excel/2006/main">
          <x14:cfRule type="dataBar" id="{259C18A7-0932-4DE9-9E59-977748AEE47C}">
            <x14:dataBar minLength="0" maxLength="100" border="1" negativeBarBorderColorSameAsPositive="0">
              <x14:cfvo type="autoMin"/>
              <x14:cfvo type="autoMax"/>
              <x14:borderColor rgb="FFFFB628"/>
              <x14:negativeFillColor rgb="FFFF0000"/>
              <x14:negativeBorderColor rgb="FFFF0000"/>
              <x14:axisColor rgb="FF000000"/>
            </x14:dataBar>
            <x14:dxf/>
          </x14:cfRule>
          <xm:sqref>K19:K20 K22 K11 K13:K17</xm:sqref>
        </x14:conditionalFormatting>
        <x14:conditionalFormatting xmlns:xm="http://schemas.microsoft.com/office/excel/2006/main">
          <x14:cfRule type="dataBar" id="{96B74686-1A8A-4609-9925-F4E7C349D3F5}">
            <x14:dataBar minLength="0" maxLength="100" border="1" negativeBarBorderColorSameAsPositive="0">
              <x14:cfvo type="autoMin"/>
              <x14:cfvo type="autoMax"/>
              <x14:borderColor rgb="FFFFB628"/>
              <x14:negativeFillColor rgb="FFFF0000"/>
              <x14:negativeBorderColor rgb="FFFF0000"/>
              <x14:axisColor rgb="FF000000"/>
            </x14:dataBar>
            <x14:dxf/>
          </x14:cfRule>
          <xm:sqref>K19:K20 K22 K11 K13:K16</xm:sqref>
        </x14:conditionalFormatting>
        <x14:conditionalFormatting xmlns:xm="http://schemas.microsoft.com/office/excel/2006/main">
          <x14:cfRule type="dataBar" id="{997A3420-0586-47DF-9113-8DCCE8D1D47D}">
            <x14:dataBar minLength="0" maxLength="100" border="1" negativeBarBorderColorSameAsPositive="0">
              <x14:cfvo type="autoMin"/>
              <x14:cfvo type="autoMax"/>
              <x14:borderColor rgb="FFFFB628"/>
              <x14:negativeFillColor rgb="FFFF0000"/>
              <x14:negativeBorderColor rgb="FFFF0000"/>
              <x14:axisColor rgb="FF000000"/>
            </x14:dataBar>
            <x14:dxf/>
          </x14:cfRule>
          <xm:sqref>K13:K17 K11 K19:K20 K22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B2:L27"/>
  <sheetViews>
    <sheetView showGridLines="0" zoomScale="110" zoomScaleNormal="110" workbookViewId="0" topLeftCell="A1">
      <selection activeCell="B12" sqref="B12"/>
    </sheetView>
  </sheetViews>
  <sheetFormatPr defaultColWidth="11.57421875" defaultRowHeight="12.75"/>
  <cols>
    <col min="1" max="1" width="2.7109375" style="130" customWidth="1"/>
    <col min="2" max="2" width="24.28125" style="130" customWidth="1"/>
    <col min="3" max="3" width="19.7109375" style="130" customWidth="1"/>
    <col min="4" max="4" width="11.140625" style="130" customWidth="1"/>
    <col min="5" max="5" width="14.57421875" style="130" customWidth="1"/>
    <col min="6" max="7" width="17.7109375" style="130" customWidth="1"/>
    <col min="8" max="8" width="19.421875" style="782" customWidth="1"/>
    <col min="9" max="9" width="20.421875" style="782" customWidth="1"/>
    <col min="10" max="10" width="17.28125" style="782" customWidth="1"/>
    <col min="11" max="11" width="14.140625" style="782" customWidth="1"/>
    <col min="12" max="12" width="14.8515625" style="130" bestFit="1" customWidth="1"/>
    <col min="13" max="13" width="14.00390625" style="130" bestFit="1" customWidth="1"/>
    <col min="14" max="16384" width="11.57421875" style="130" customWidth="1"/>
  </cols>
  <sheetData>
    <row r="2" spans="2:7" s="782" customFormat="1" ht="18">
      <c r="B2" s="1077" t="s">
        <v>1000</v>
      </c>
      <c r="C2" s="581"/>
      <c r="D2" s="581"/>
      <c r="E2" s="581"/>
      <c r="F2" s="581"/>
      <c r="G2" s="130"/>
    </row>
    <row r="3" spans="2:7" s="887" customFormat="1" ht="18">
      <c r="B3" s="1078"/>
      <c r="C3" s="883"/>
      <c r="D3" s="883"/>
      <c r="E3" s="883"/>
      <c r="F3" s="883"/>
      <c r="G3" s="1076"/>
    </row>
    <row r="4" spans="2:7" s="887" customFormat="1" ht="15">
      <c r="B4" s="1079" t="s">
        <v>1001</v>
      </c>
      <c r="C4" s="883"/>
      <c r="D4" s="883"/>
      <c r="E4" s="883"/>
      <c r="F4" s="883"/>
      <c r="G4" s="1076"/>
    </row>
    <row r="5" spans="2:6" ht="25.5">
      <c r="B5" s="779" t="s">
        <v>307</v>
      </c>
      <c r="C5" s="780" t="s">
        <v>619</v>
      </c>
      <c r="D5" s="780" t="s">
        <v>620</v>
      </c>
      <c r="E5" s="780" t="s">
        <v>621</v>
      </c>
      <c r="F5" s="780" t="s">
        <v>625</v>
      </c>
    </row>
    <row r="6" spans="2:6" ht="12.75">
      <c r="B6" s="379" t="s">
        <v>250</v>
      </c>
      <c r="C6" s="380">
        <f>SUM(C7:C10)</f>
        <v>0</v>
      </c>
      <c r="D6" s="380">
        <f>SUM(D7:D10)</f>
        <v>0</v>
      </c>
      <c r="E6" s="380">
        <f>SUM(E7:E10)</f>
        <v>0</v>
      </c>
      <c r="F6" s="380">
        <f>SUM(F7:F10)</f>
        <v>0</v>
      </c>
    </row>
    <row r="7" spans="2:6" ht="12.75">
      <c r="B7" s="378" t="s">
        <v>308</v>
      </c>
      <c r="C7" s="208">
        <v>0</v>
      </c>
      <c r="D7" s="208">
        <v>0</v>
      </c>
      <c r="E7" s="208">
        <v>0</v>
      </c>
      <c r="F7" s="208">
        <v>0</v>
      </c>
    </row>
    <row r="8" spans="2:6" ht="12.75">
      <c r="B8" s="378" t="s">
        <v>309</v>
      </c>
      <c r="C8" s="209">
        <f>'Emisiones GEI - 1A3'!K60</f>
        <v>0</v>
      </c>
      <c r="D8" s="209">
        <f>'Emisiones GEI - 1A3'!M60</f>
        <v>0</v>
      </c>
      <c r="E8" s="209">
        <f>'Emisiones GEI - 1A3'!O60</f>
        <v>0</v>
      </c>
      <c r="F8" s="209">
        <f>'Emisiones GEI - 1A3'!P60</f>
        <v>0</v>
      </c>
    </row>
    <row r="9" spans="2:6" ht="12.75">
      <c r="B9" s="378" t="s">
        <v>311</v>
      </c>
      <c r="C9" s="208">
        <f>'Emisiones GEI - 1A3'!K63</f>
        <v>0</v>
      </c>
      <c r="D9" s="208">
        <f>'Emisiones GEI - 1A3'!M63</f>
        <v>0</v>
      </c>
      <c r="E9" s="208">
        <f>'Emisiones GEI - 1A3'!O63</f>
        <v>0</v>
      </c>
      <c r="F9" s="208">
        <f>'Emisiones GEI - 1A3'!P63</f>
        <v>0</v>
      </c>
    </row>
    <row r="10" spans="2:6" ht="24">
      <c r="B10" s="378" t="s">
        <v>312</v>
      </c>
      <c r="C10" s="210">
        <f>'Emisiones GEI - 1A3'!K68</f>
        <v>0</v>
      </c>
      <c r="D10" s="210">
        <f>'Emisiones GEI - 1A3'!M68</f>
        <v>0</v>
      </c>
      <c r="E10" s="210">
        <f>'Emisiones GEI - 1A3'!O68</f>
        <v>0</v>
      </c>
      <c r="F10" s="210">
        <f>'Emisiones GEI - 1A3'!P68</f>
        <v>0</v>
      </c>
    </row>
    <row r="22" ht="12.75">
      <c r="L22" s="782"/>
    </row>
    <row r="23" ht="12.75">
      <c r="L23" s="782"/>
    </row>
    <row r="24" ht="12.75">
      <c r="L24" s="782"/>
    </row>
    <row r="25" ht="12.75">
      <c r="L25" s="782"/>
    </row>
    <row r="26" ht="12.75">
      <c r="L26" s="782"/>
    </row>
    <row r="27" ht="12.75">
      <c r="L27" s="782"/>
    </row>
  </sheetData>
  <conditionalFormatting sqref="F7">
    <cfRule type="dataBar" priority="8">
      <dataBar minLength="0" maxLength="100">
        <cfvo type="min"/>
        <cfvo type="max"/>
        <color rgb="FFFFB628"/>
      </dataBar>
      <extLst>
        <ext xmlns:x14="http://schemas.microsoft.com/office/spreadsheetml/2009/9/main" uri="{B025F937-C7B1-47D3-B67F-A62EFF666E3E}">
          <x14:id>{AFF14866-1260-46D8-880D-F185E76CD49E}</x14:id>
        </ext>
      </extLst>
    </cfRule>
  </conditionalFormatting>
  <conditionalFormatting sqref="F7:F10">
    <cfRule type="dataBar" priority="29">
      <dataBar minLength="0" maxLength="100">
        <cfvo type="min"/>
        <cfvo type="max"/>
        <color rgb="FFFFB628"/>
      </dataBar>
      <extLst>
        <ext xmlns:x14="http://schemas.microsoft.com/office/spreadsheetml/2009/9/main" uri="{B025F937-C7B1-47D3-B67F-A62EFF666E3E}">
          <x14:id>{0BCDBBCE-78C3-4686-AE27-7BDF955F4F0E}</x14:id>
        </ext>
      </extLst>
    </cfRule>
  </conditionalFormatting>
  <printOptions/>
  <pageMargins left="0.7" right="0.7" top="0.75" bottom="0.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dataBar" id="{AFF14866-1260-46D8-880D-F185E76CD49E}">
            <x14:dataBar minLength="0" maxLength="100" border="1" negativeBarBorderColorSameAsPositive="0">
              <x14:cfvo type="autoMin"/>
              <x14:cfvo type="autoMax"/>
              <x14:borderColor rgb="FFFFB628"/>
              <x14:negativeFillColor rgb="FFFF0000"/>
              <x14:negativeBorderColor rgb="FFFF0000"/>
              <x14:axisColor rgb="FF000000"/>
            </x14:dataBar>
            <x14:dxf/>
          </x14:cfRule>
          <xm:sqref>F7</xm:sqref>
        </x14:conditionalFormatting>
        <x14:conditionalFormatting xmlns:xm="http://schemas.microsoft.com/office/excel/2006/main">
          <x14:cfRule type="dataBar" id="{0BCDBBCE-78C3-4686-AE27-7BDF955F4F0E}">
            <x14:dataBar minLength="0" maxLength="100" border="1" negativeBarBorderColorSameAsPositive="0">
              <x14:cfvo type="autoMin"/>
              <x14:cfvo type="autoMax"/>
              <x14:borderColor rgb="FFFFB628"/>
              <x14:negativeFillColor rgb="FFFF0000"/>
              <x14:negativeBorderColor rgb="FFFF0000"/>
              <x14:axisColor rgb="FF000000"/>
            </x14:dataBar>
            <x14:dxf/>
          </x14:cfRule>
          <xm:sqref>F7:F10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A2:AH166"/>
  <sheetViews>
    <sheetView showGridLines="0" zoomScale="90" zoomScaleNormal="90" workbookViewId="0" topLeftCell="A103">
      <selection activeCell="D171" sqref="D171"/>
    </sheetView>
  </sheetViews>
  <sheetFormatPr defaultColWidth="11.57421875" defaultRowHeight="12.75"/>
  <cols>
    <col min="1" max="1" width="3.140625" style="166" customWidth="1"/>
    <col min="2" max="2" width="41.7109375" style="167" customWidth="1"/>
    <col min="3" max="3" width="32.421875" style="168" customWidth="1"/>
    <col min="4" max="4" width="15.7109375" style="168" customWidth="1"/>
    <col min="5" max="5" width="19.7109375" style="168" customWidth="1"/>
    <col min="6" max="6" width="13.00390625" style="168" bestFit="1" customWidth="1"/>
    <col min="7" max="7" width="8.28125" style="168" bestFit="1" customWidth="1"/>
    <col min="8" max="8" width="6.28125" style="166" bestFit="1" customWidth="1"/>
    <col min="9" max="9" width="7.8515625" style="166" bestFit="1" customWidth="1"/>
    <col min="10" max="11" width="8.00390625" style="166" bestFit="1" customWidth="1"/>
    <col min="12" max="12" width="8.28125" style="166" bestFit="1" customWidth="1"/>
    <col min="13" max="13" width="7.28125" style="166" bestFit="1" customWidth="1"/>
    <col min="14" max="14" width="9.28125" style="166" bestFit="1" customWidth="1"/>
    <col min="15" max="15" width="8.8515625" style="166" bestFit="1" customWidth="1"/>
    <col min="16" max="16" width="7.140625" style="166" bestFit="1" customWidth="1"/>
    <col min="17" max="17" width="8.7109375" style="166" bestFit="1" customWidth="1"/>
    <col min="18" max="19" width="7.28125" style="166" bestFit="1" customWidth="1"/>
    <col min="20" max="20" width="2.00390625" style="166" customWidth="1"/>
    <col min="21" max="21" width="7.28125" style="166" bestFit="1" customWidth="1"/>
    <col min="22" max="22" width="7.8515625" style="166" bestFit="1" customWidth="1"/>
    <col min="23" max="24" width="8.00390625" style="166" bestFit="1" customWidth="1"/>
    <col min="25" max="25" width="8.28125" style="166" bestFit="1" customWidth="1"/>
    <col min="26" max="26" width="7.28125" style="166" bestFit="1" customWidth="1"/>
    <col min="27" max="27" width="9.28125" style="166" bestFit="1" customWidth="1"/>
    <col min="28" max="28" width="8.7109375" style="166" bestFit="1" customWidth="1"/>
    <col min="29" max="29" width="7.140625" style="166" bestFit="1" customWidth="1"/>
    <col min="30" max="30" width="8.7109375" style="166" bestFit="1" customWidth="1"/>
    <col min="31" max="31" width="7.28125" style="166" bestFit="1" customWidth="1"/>
    <col min="32" max="32" width="3.7109375" style="442" customWidth="1"/>
    <col min="33" max="33" width="5.7109375" style="166" customWidth="1"/>
    <col min="34" max="16384" width="11.57421875" style="166" customWidth="1"/>
  </cols>
  <sheetData>
    <row r="2" spans="2:32" s="234" customFormat="1" ht="15">
      <c r="B2" s="233" t="s">
        <v>252</v>
      </c>
      <c r="AF2" s="822"/>
    </row>
    <row r="3" s="169" customFormat="1" ht="12.75" thickBot="1"/>
    <row r="4" spans="1:19" s="169" customFormat="1" ht="12">
      <c r="A4" s="74"/>
      <c r="B4" s="1138" t="s">
        <v>185</v>
      </c>
      <c r="C4" s="1139"/>
      <c r="D4" s="1139"/>
      <c r="E4" s="1139"/>
      <c r="F4" s="1139"/>
      <c r="G4" s="1139"/>
      <c r="H4" s="1139"/>
      <c r="I4" s="1139"/>
      <c r="J4" s="1139"/>
      <c r="K4" s="946"/>
      <c r="L4" s="946"/>
      <c r="M4" s="946"/>
      <c r="N4" s="946"/>
      <c r="O4" s="946"/>
      <c r="P4" s="946"/>
      <c r="Q4" s="946"/>
      <c r="R4" s="946"/>
      <c r="S4" s="947"/>
    </row>
    <row r="5" spans="1:21" s="169" customFormat="1" ht="12">
      <c r="A5" s="170"/>
      <c r="B5" s="928" t="s">
        <v>186</v>
      </c>
      <c r="C5" s="1132" t="s">
        <v>254</v>
      </c>
      <c r="D5" s="1132"/>
      <c r="E5" s="1132"/>
      <c r="F5" s="1132"/>
      <c r="G5" s="1132"/>
      <c r="H5" s="1132"/>
      <c r="I5" s="1132"/>
      <c r="J5" s="1132"/>
      <c r="S5" s="948"/>
      <c r="U5" s="820" t="s">
        <v>361</v>
      </c>
    </row>
    <row r="6" spans="1:19" s="169" customFormat="1" ht="12">
      <c r="A6" s="170"/>
      <c r="B6" s="928" t="s">
        <v>187</v>
      </c>
      <c r="C6" s="1132" t="s">
        <v>843</v>
      </c>
      <c r="D6" s="1132"/>
      <c r="E6" s="1132"/>
      <c r="F6" s="1132"/>
      <c r="G6" s="1132"/>
      <c r="H6" s="1132"/>
      <c r="I6" s="1132"/>
      <c r="J6" s="1132"/>
      <c r="S6" s="948"/>
    </row>
    <row r="7" spans="1:19" s="169" customFormat="1" ht="42.75" customHeight="1" thickBot="1">
      <c r="A7" s="170"/>
      <c r="B7" s="1140" t="s">
        <v>188</v>
      </c>
      <c r="C7" s="769" t="s">
        <v>189</v>
      </c>
      <c r="D7" s="1141" t="s">
        <v>935</v>
      </c>
      <c r="E7" s="1142"/>
      <c r="F7" s="1142"/>
      <c r="G7" s="1142"/>
      <c r="H7" s="1142"/>
      <c r="I7" s="1142"/>
      <c r="J7" s="1142"/>
      <c r="S7" s="948"/>
    </row>
    <row r="8" spans="1:22" s="169" customFormat="1" ht="12" customHeight="1" thickBot="1">
      <c r="A8" s="170"/>
      <c r="B8" s="1140"/>
      <c r="C8" s="770" t="s">
        <v>190</v>
      </c>
      <c r="D8" s="1132"/>
      <c r="E8" s="1132"/>
      <c r="F8" s="1132"/>
      <c r="G8" s="1132"/>
      <c r="H8" s="1132"/>
      <c r="I8" s="1132"/>
      <c r="J8" s="1132"/>
      <c r="L8" s="821"/>
      <c r="S8" s="948"/>
      <c r="U8" s="945"/>
      <c r="V8" s="824" t="s">
        <v>933</v>
      </c>
    </row>
    <row r="9" spans="1:19" s="169" customFormat="1" ht="12.75" customHeight="1">
      <c r="A9" s="170"/>
      <c r="B9" s="928" t="s">
        <v>193</v>
      </c>
      <c r="C9" s="890" t="s">
        <v>194</v>
      </c>
      <c r="D9" s="890"/>
      <c r="E9" s="890" t="s">
        <v>195</v>
      </c>
      <c r="F9" s="771" t="s">
        <v>848</v>
      </c>
      <c r="G9" s="1143"/>
      <c r="H9" s="1144"/>
      <c r="I9" s="1144"/>
      <c r="J9" s="1145"/>
      <c r="S9" s="948"/>
    </row>
    <row r="10" spans="1:34" s="603" customFormat="1" ht="12">
      <c r="A10" s="602"/>
      <c r="B10" s="1136" t="s">
        <v>866</v>
      </c>
      <c r="C10" s="1132"/>
      <c r="D10" s="1132"/>
      <c r="E10" s="1132"/>
      <c r="F10" s="1132"/>
      <c r="G10" s="1132"/>
      <c r="H10" s="1132"/>
      <c r="I10" s="1132"/>
      <c r="J10" s="1132"/>
      <c r="S10" s="948"/>
      <c r="T10" s="169"/>
      <c r="Z10" s="169"/>
      <c r="AA10" s="169"/>
      <c r="AB10" s="169"/>
      <c r="AC10" s="169"/>
      <c r="AD10" s="169"/>
      <c r="AE10" s="169"/>
      <c r="AF10" s="169"/>
      <c r="AG10" s="169"/>
      <c r="AH10" s="169"/>
    </row>
    <row r="11" spans="1:34" s="603" customFormat="1" ht="12">
      <c r="A11" s="602"/>
      <c r="B11" s="1137"/>
      <c r="C11" s="1133"/>
      <c r="D11" s="1134"/>
      <c r="E11" s="1134"/>
      <c r="F11" s="1134"/>
      <c r="G11" s="1134"/>
      <c r="H11" s="1134"/>
      <c r="I11" s="1134"/>
      <c r="J11" s="1135"/>
      <c r="S11" s="948"/>
      <c r="T11" s="169"/>
      <c r="U11" s="169"/>
      <c r="V11" s="169"/>
      <c r="W11" s="169"/>
      <c r="X11" s="169"/>
      <c r="Y11" s="169"/>
      <c r="Z11" s="169"/>
      <c r="AA11" s="169"/>
      <c r="AB11" s="169"/>
      <c r="AC11" s="169"/>
      <c r="AD11" s="169"/>
      <c r="AE11" s="169"/>
      <c r="AF11" s="169"/>
      <c r="AG11" s="169"/>
      <c r="AH11" s="169"/>
    </row>
    <row r="12" spans="2:34" s="76" customFormat="1" ht="12.75">
      <c r="B12" s="903" t="s">
        <v>929</v>
      </c>
      <c r="C12" s="835"/>
      <c r="D12" s="816"/>
      <c r="E12" s="816"/>
      <c r="F12" s="816"/>
      <c r="G12" s="816"/>
      <c r="H12" s="816"/>
      <c r="I12" s="816"/>
      <c r="J12" s="817"/>
      <c r="K12" s="876"/>
      <c r="L12" s="876"/>
      <c r="M12" s="876"/>
      <c r="N12" s="876"/>
      <c r="O12" s="876"/>
      <c r="P12" s="876"/>
      <c r="Q12" s="876"/>
      <c r="R12" s="876"/>
      <c r="S12" s="914"/>
      <c r="T12" s="876"/>
      <c r="AE12" s="169"/>
      <c r="AF12" s="169"/>
      <c r="AG12" s="169"/>
      <c r="AH12" s="169"/>
    </row>
    <row r="13" spans="2:34" s="76" customFormat="1" ht="12.75">
      <c r="B13" s="1125" t="s">
        <v>930</v>
      </c>
      <c r="C13" s="836"/>
      <c r="D13" s="816"/>
      <c r="E13" s="816"/>
      <c r="F13" s="816"/>
      <c r="G13" s="816"/>
      <c r="H13" s="816"/>
      <c r="I13" s="816"/>
      <c r="J13" s="817"/>
      <c r="K13" s="876"/>
      <c r="L13" s="876"/>
      <c r="M13" s="876"/>
      <c r="N13" s="876"/>
      <c r="O13" s="876"/>
      <c r="P13" s="876"/>
      <c r="Q13" s="876"/>
      <c r="R13" s="876"/>
      <c r="S13" s="914"/>
      <c r="T13" s="876"/>
      <c r="AE13" s="169"/>
      <c r="AF13" s="169"/>
      <c r="AG13" s="169"/>
      <c r="AH13" s="169"/>
    </row>
    <row r="14" spans="2:34" s="76" customFormat="1" ht="12.75">
      <c r="B14" s="1125"/>
      <c r="C14" s="836"/>
      <c r="D14" s="816"/>
      <c r="E14" s="816"/>
      <c r="F14" s="816"/>
      <c r="G14" s="816"/>
      <c r="H14" s="816"/>
      <c r="I14" s="816"/>
      <c r="J14" s="817"/>
      <c r="K14" s="876"/>
      <c r="L14" s="876"/>
      <c r="M14" s="876"/>
      <c r="N14" s="876"/>
      <c r="O14" s="876"/>
      <c r="P14" s="876"/>
      <c r="Q14" s="876"/>
      <c r="R14" s="876"/>
      <c r="S14" s="914"/>
      <c r="T14" s="876"/>
      <c r="AE14" s="169"/>
      <c r="AF14" s="169"/>
      <c r="AG14" s="169"/>
      <c r="AH14" s="169"/>
    </row>
    <row r="15" spans="2:34" s="442" customFormat="1" ht="23.25">
      <c r="B15" s="949"/>
      <c r="C15" s="818"/>
      <c r="D15" s="818"/>
      <c r="E15" s="818"/>
      <c r="F15" s="818"/>
      <c r="G15" s="818"/>
      <c r="H15" s="819"/>
      <c r="I15" s="819"/>
      <c r="J15" s="819"/>
      <c r="K15" s="819"/>
      <c r="L15" s="819"/>
      <c r="M15" s="819"/>
      <c r="N15" s="819"/>
      <c r="O15" s="819"/>
      <c r="P15" s="819"/>
      <c r="Q15" s="819"/>
      <c r="R15" s="819"/>
      <c r="S15" s="950"/>
      <c r="T15" s="819"/>
      <c r="U15" s="819"/>
      <c r="V15" s="819"/>
      <c r="W15" s="819"/>
      <c r="X15" s="819"/>
      <c r="Y15" s="819"/>
      <c r="Z15" s="819"/>
      <c r="AA15" s="819"/>
      <c r="AB15" s="819"/>
      <c r="AC15" s="819"/>
      <c r="AD15" s="819"/>
      <c r="AE15" s="169"/>
      <c r="AF15" s="169"/>
      <c r="AG15" s="169"/>
      <c r="AH15" s="169"/>
    </row>
    <row r="16" spans="2:34" ht="12.75">
      <c r="B16" s="951"/>
      <c r="C16" s="391"/>
      <c r="D16" s="391"/>
      <c r="E16" s="1146" t="s">
        <v>937</v>
      </c>
      <c r="F16" s="1147"/>
      <c r="G16" s="1147"/>
      <c r="H16" s="1147"/>
      <c r="I16" s="1147"/>
      <c r="J16" s="1147"/>
      <c r="K16" s="1147"/>
      <c r="L16" s="1147"/>
      <c r="M16" s="1147"/>
      <c r="N16" s="1147"/>
      <c r="O16" s="1147"/>
      <c r="P16" s="1147"/>
      <c r="Q16" s="1147"/>
      <c r="R16" s="1147"/>
      <c r="S16" s="941"/>
      <c r="T16" s="942"/>
      <c r="AE16" s="169"/>
      <c r="AF16" s="169"/>
      <c r="AG16" s="169"/>
      <c r="AH16" s="169"/>
    </row>
    <row r="17" spans="2:34" ht="15" thickBot="1">
      <c r="B17" s="952" t="s">
        <v>936</v>
      </c>
      <c r="C17" s="440" t="s">
        <v>794</v>
      </c>
      <c r="D17" s="440" t="s">
        <v>636</v>
      </c>
      <c r="E17" s="441" t="s">
        <v>639</v>
      </c>
      <c r="F17" s="441" t="s">
        <v>640</v>
      </c>
      <c r="G17" s="441" t="s">
        <v>641</v>
      </c>
      <c r="H17" s="441" t="s">
        <v>642</v>
      </c>
      <c r="I17" s="441" t="s">
        <v>643</v>
      </c>
      <c r="J17" s="441" t="s">
        <v>644</v>
      </c>
      <c r="K17" s="441" t="s">
        <v>645</v>
      </c>
      <c r="L17" s="441" t="s">
        <v>646</v>
      </c>
      <c r="M17" s="441" t="s">
        <v>647</v>
      </c>
      <c r="N17" s="441" t="s">
        <v>648</v>
      </c>
      <c r="O17" s="441" t="s">
        <v>649</v>
      </c>
      <c r="P17" s="441" t="s">
        <v>650</v>
      </c>
      <c r="Q17" s="441" t="s">
        <v>651</v>
      </c>
      <c r="R17" s="441" t="s">
        <v>652</v>
      </c>
      <c r="S17" s="941"/>
      <c r="T17" s="942"/>
      <c r="AE17" s="169"/>
      <c r="AF17" s="169"/>
      <c r="AG17" s="169"/>
      <c r="AH17" s="169"/>
    </row>
    <row r="18" spans="2:34" ht="12.75">
      <c r="B18" s="953" t="s">
        <v>375</v>
      </c>
      <c r="C18" s="438">
        <v>686</v>
      </c>
      <c r="D18" s="825"/>
      <c r="E18" s="826"/>
      <c r="F18" s="826"/>
      <c r="G18" s="826"/>
      <c r="H18" s="826"/>
      <c r="I18" s="826"/>
      <c r="J18" s="826"/>
      <c r="K18" s="826"/>
      <c r="L18" s="826"/>
      <c r="M18" s="826"/>
      <c r="N18" s="826"/>
      <c r="O18" s="826"/>
      <c r="P18" s="826"/>
      <c r="Q18" s="826"/>
      <c r="R18" s="827"/>
      <c r="S18" s="941"/>
      <c r="T18" s="942"/>
      <c r="AE18" s="169"/>
      <c r="AF18" s="169"/>
      <c r="AG18" s="169"/>
      <c r="AH18" s="169"/>
    </row>
    <row r="19" spans="2:34" ht="12.75">
      <c r="B19" s="954" t="s">
        <v>372</v>
      </c>
      <c r="C19" s="437">
        <v>865</v>
      </c>
      <c r="D19" s="828"/>
      <c r="E19" s="829"/>
      <c r="F19" s="829"/>
      <c r="G19" s="829"/>
      <c r="H19" s="829"/>
      <c r="I19" s="829"/>
      <c r="J19" s="829"/>
      <c r="K19" s="829"/>
      <c r="L19" s="829"/>
      <c r="M19" s="829"/>
      <c r="N19" s="829"/>
      <c r="O19" s="829"/>
      <c r="P19" s="829"/>
      <c r="Q19" s="829"/>
      <c r="R19" s="830"/>
      <c r="S19" s="941"/>
      <c r="T19" s="942"/>
      <c r="AE19" s="169"/>
      <c r="AF19" s="169"/>
      <c r="AG19" s="169"/>
      <c r="AH19" s="169"/>
    </row>
    <row r="20" spans="2:34" ht="12.75">
      <c r="B20" s="954" t="s">
        <v>385</v>
      </c>
      <c r="C20" s="437">
        <v>946</v>
      </c>
      <c r="D20" s="828"/>
      <c r="E20" s="829"/>
      <c r="F20" s="829"/>
      <c r="G20" s="829"/>
      <c r="H20" s="829"/>
      <c r="I20" s="829"/>
      <c r="J20" s="829"/>
      <c r="K20" s="829"/>
      <c r="L20" s="829"/>
      <c r="M20" s="829"/>
      <c r="N20" s="829"/>
      <c r="O20" s="829"/>
      <c r="P20" s="829"/>
      <c r="Q20" s="829"/>
      <c r="R20" s="830"/>
      <c r="S20" s="941"/>
      <c r="T20" s="942"/>
      <c r="AE20" s="169"/>
      <c r="AF20" s="169"/>
      <c r="AG20" s="169"/>
      <c r="AH20" s="169"/>
    </row>
    <row r="21" spans="2:34" ht="12.75">
      <c r="B21" s="954" t="s">
        <v>377</v>
      </c>
      <c r="C21" s="437">
        <v>1102</v>
      </c>
      <c r="D21" s="828"/>
      <c r="E21" s="829"/>
      <c r="F21" s="829"/>
      <c r="G21" s="829"/>
      <c r="H21" s="829"/>
      <c r="I21" s="829"/>
      <c r="J21" s="829"/>
      <c r="K21" s="829"/>
      <c r="L21" s="829"/>
      <c r="M21" s="829"/>
      <c r="N21" s="829"/>
      <c r="O21" s="829"/>
      <c r="P21" s="829"/>
      <c r="Q21" s="829"/>
      <c r="R21" s="830"/>
      <c r="S21" s="941"/>
      <c r="T21" s="942"/>
      <c r="AE21" s="169"/>
      <c r="AF21" s="169"/>
      <c r="AG21" s="169"/>
      <c r="AH21" s="169"/>
    </row>
    <row r="22" spans="2:34" ht="12.75">
      <c r="B22" s="954" t="s">
        <v>411</v>
      </c>
      <c r="C22" s="437">
        <v>505</v>
      </c>
      <c r="D22" s="828"/>
      <c r="E22" s="829"/>
      <c r="F22" s="829"/>
      <c r="G22" s="829"/>
      <c r="H22" s="829"/>
      <c r="I22" s="829"/>
      <c r="J22" s="829"/>
      <c r="K22" s="829"/>
      <c r="L22" s="829"/>
      <c r="M22" s="829"/>
      <c r="N22" s="829"/>
      <c r="O22" s="829"/>
      <c r="P22" s="829"/>
      <c r="Q22" s="829"/>
      <c r="R22" s="830"/>
      <c r="S22" s="941"/>
      <c r="T22" s="942"/>
      <c r="AE22" s="169"/>
      <c r="AF22" s="169"/>
      <c r="AG22" s="169"/>
      <c r="AH22" s="169"/>
    </row>
    <row r="23" spans="2:34" ht="12.75">
      <c r="B23" s="954" t="s">
        <v>382</v>
      </c>
      <c r="C23" s="437">
        <v>716</v>
      </c>
      <c r="D23" s="828"/>
      <c r="E23" s="829"/>
      <c r="F23" s="829"/>
      <c r="G23" s="829"/>
      <c r="H23" s="829"/>
      <c r="I23" s="829"/>
      <c r="J23" s="829"/>
      <c r="K23" s="829"/>
      <c r="L23" s="829"/>
      <c r="M23" s="829"/>
      <c r="N23" s="829"/>
      <c r="O23" s="829"/>
      <c r="P23" s="829"/>
      <c r="Q23" s="829"/>
      <c r="R23" s="830"/>
      <c r="S23" s="941"/>
      <c r="T23" s="942"/>
      <c r="AE23" s="169"/>
      <c r="AF23" s="169"/>
      <c r="AG23" s="169"/>
      <c r="AH23" s="169"/>
    </row>
    <row r="24" spans="2:34" ht="12.75">
      <c r="B24" s="954" t="s">
        <v>383</v>
      </c>
      <c r="C24" s="437">
        <v>538</v>
      </c>
      <c r="D24" s="828"/>
      <c r="E24" s="829"/>
      <c r="F24" s="829"/>
      <c r="G24" s="829"/>
      <c r="H24" s="829"/>
      <c r="I24" s="829"/>
      <c r="J24" s="829"/>
      <c r="K24" s="829"/>
      <c r="L24" s="829"/>
      <c r="M24" s="829"/>
      <c r="N24" s="829"/>
      <c r="O24" s="829"/>
      <c r="P24" s="829"/>
      <c r="Q24" s="829"/>
      <c r="R24" s="830"/>
      <c r="S24" s="941"/>
      <c r="T24" s="942"/>
      <c r="AE24" s="169"/>
      <c r="AF24" s="169"/>
      <c r="AG24" s="169"/>
      <c r="AH24" s="169"/>
    </row>
    <row r="25" spans="2:34" ht="12.75">
      <c r="B25" s="954" t="s">
        <v>374</v>
      </c>
      <c r="C25" s="437">
        <v>751</v>
      </c>
      <c r="D25" s="828"/>
      <c r="E25" s="829"/>
      <c r="F25" s="829"/>
      <c r="G25" s="829"/>
      <c r="H25" s="829"/>
      <c r="I25" s="829"/>
      <c r="J25" s="829"/>
      <c r="K25" s="829"/>
      <c r="L25" s="829"/>
      <c r="M25" s="829"/>
      <c r="N25" s="829"/>
      <c r="O25" s="829"/>
      <c r="P25" s="829"/>
      <c r="Q25" s="829"/>
      <c r="R25" s="830"/>
      <c r="S25" s="941"/>
      <c r="T25" s="942"/>
      <c r="AE25" s="169"/>
      <c r="AF25" s="169"/>
      <c r="AG25" s="169"/>
      <c r="AH25" s="169"/>
    </row>
    <row r="26" spans="2:34" ht="12.75">
      <c r="B26" s="954" t="s">
        <v>376</v>
      </c>
      <c r="C26" s="437">
        <v>362</v>
      </c>
      <c r="D26" s="828"/>
      <c r="E26" s="829"/>
      <c r="F26" s="829"/>
      <c r="G26" s="829"/>
      <c r="H26" s="829"/>
      <c r="I26" s="829"/>
      <c r="J26" s="829"/>
      <c r="K26" s="829"/>
      <c r="L26" s="829"/>
      <c r="M26" s="829"/>
      <c r="N26" s="829"/>
      <c r="O26" s="829"/>
      <c r="P26" s="829"/>
      <c r="Q26" s="829"/>
      <c r="R26" s="830"/>
      <c r="S26" s="941"/>
      <c r="T26" s="942"/>
      <c r="AE26" s="169"/>
      <c r="AF26" s="169"/>
      <c r="AG26" s="169"/>
      <c r="AH26" s="169"/>
    </row>
    <row r="27" spans="2:34" ht="12.75">
      <c r="B27" s="954" t="s">
        <v>373</v>
      </c>
      <c r="C27" s="437">
        <v>661</v>
      </c>
      <c r="D27" s="828"/>
      <c r="E27" s="829"/>
      <c r="F27" s="829"/>
      <c r="G27" s="829"/>
      <c r="H27" s="829"/>
      <c r="I27" s="829"/>
      <c r="J27" s="829"/>
      <c r="K27" s="829"/>
      <c r="L27" s="829"/>
      <c r="M27" s="829"/>
      <c r="N27" s="829"/>
      <c r="O27" s="829"/>
      <c r="P27" s="829"/>
      <c r="Q27" s="829"/>
      <c r="R27" s="830"/>
      <c r="S27" s="941"/>
      <c r="T27" s="942"/>
      <c r="AE27" s="169"/>
      <c r="AF27" s="169"/>
      <c r="AG27" s="169"/>
      <c r="AH27" s="169"/>
    </row>
    <row r="28" spans="2:34" ht="12.75">
      <c r="B28" s="954" t="s">
        <v>380</v>
      </c>
      <c r="C28" s="437">
        <v>540</v>
      </c>
      <c r="D28" s="828"/>
      <c r="E28" s="829"/>
      <c r="F28" s="829"/>
      <c r="G28" s="829"/>
      <c r="H28" s="829"/>
      <c r="I28" s="829"/>
      <c r="J28" s="829"/>
      <c r="K28" s="829"/>
      <c r="L28" s="829"/>
      <c r="M28" s="829"/>
      <c r="N28" s="829"/>
      <c r="O28" s="829"/>
      <c r="P28" s="829"/>
      <c r="Q28" s="829"/>
      <c r="R28" s="830"/>
      <c r="S28" s="941"/>
      <c r="T28" s="942"/>
      <c r="AE28" s="169"/>
      <c r="AF28" s="169"/>
      <c r="AG28" s="169"/>
      <c r="AH28" s="169"/>
    </row>
    <row r="29" spans="2:34" ht="12.75">
      <c r="B29" s="954" t="s">
        <v>401</v>
      </c>
      <c r="C29" s="437">
        <v>174</v>
      </c>
      <c r="D29" s="828"/>
      <c r="E29" s="829"/>
      <c r="F29" s="829"/>
      <c r="G29" s="829"/>
      <c r="H29" s="829"/>
      <c r="I29" s="829"/>
      <c r="J29" s="829"/>
      <c r="K29" s="829"/>
      <c r="L29" s="829"/>
      <c r="M29" s="829"/>
      <c r="N29" s="829"/>
      <c r="O29" s="829"/>
      <c r="P29" s="829"/>
      <c r="Q29" s="829"/>
      <c r="R29" s="830"/>
      <c r="S29" s="941"/>
      <c r="T29" s="942"/>
      <c r="AE29" s="169"/>
      <c r="AF29" s="169"/>
      <c r="AG29" s="169"/>
      <c r="AH29" s="169"/>
    </row>
    <row r="30" spans="2:34" ht="12.75">
      <c r="B30" s="954" t="s">
        <v>456</v>
      </c>
      <c r="C30" s="437">
        <v>486</v>
      </c>
      <c r="D30" s="828"/>
      <c r="E30" s="829"/>
      <c r="F30" s="829"/>
      <c r="G30" s="829"/>
      <c r="H30" s="829"/>
      <c r="I30" s="829"/>
      <c r="J30" s="829"/>
      <c r="K30" s="829"/>
      <c r="L30" s="829"/>
      <c r="M30" s="829"/>
      <c r="N30" s="829"/>
      <c r="O30" s="829"/>
      <c r="P30" s="829"/>
      <c r="Q30" s="829"/>
      <c r="R30" s="830"/>
      <c r="S30" s="941"/>
      <c r="T30" s="942"/>
      <c r="AE30" s="169"/>
      <c r="AF30" s="169"/>
      <c r="AG30" s="169"/>
      <c r="AH30" s="169"/>
    </row>
    <row r="31" spans="2:34" ht="12.75">
      <c r="B31" s="954" t="s">
        <v>390</v>
      </c>
      <c r="C31" s="437">
        <v>390</v>
      </c>
      <c r="D31" s="828"/>
      <c r="E31" s="829"/>
      <c r="F31" s="829"/>
      <c r="G31" s="829"/>
      <c r="H31" s="829"/>
      <c r="I31" s="829"/>
      <c r="J31" s="829"/>
      <c r="K31" s="829"/>
      <c r="L31" s="829"/>
      <c r="M31" s="829"/>
      <c r="N31" s="829"/>
      <c r="O31" s="829"/>
      <c r="P31" s="829"/>
      <c r="Q31" s="829"/>
      <c r="R31" s="830"/>
      <c r="S31" s="941"/>
      <c r="T31" s="942"/>
      <c r="AE31" s="169"/>
      <c r="AF31" s="169"/>
      <c r="AG31" s="169"/>
      <c r="AH31" s="169"/>
    </row>
    <row r="32" spans="2:34" ht="12.75">
      <c r="B32" s="954" t="s">
        <v>379</v>
      </c>
      <c r="C32" s="437">
        <v>942</v>
      </c>
      <c r="D32" s="828"/>
      <c r="E32" s="829"/>
      <c r="F32" s="829"/>
      <c r="G32" s="829"/>
      <c r="H32" s="829"/>
      <c r="I32" s="829"/>
      <c r="J32" s="829"/>
      <c r="K32" s="829"/>
      <c r="L32" s="829"/>
      <c r="M32" s="829"/>
      <c r="N32" s="829"/>
      <c r="O32" s="829"/>
      <c r="P32" s="829"/>
      <c r="Q32" s="829"/>
      <c r="R32" s="830"/>
      <c r="S32" s="941"/>
      <c r="T32" s="942"/>
      <c r="AE32" s="169"/>
      <c r="AF32" s="169"/>
      <c r="AG32" s="169"/>
      <c r="AH32" s="169"/>
    </row>
    <row r="33" spans="2:34" ht="12.75">
      <c r="B33" s="954" t="s">
        <v>381</v>
      </c>
      <c r="C33" s="437">
        <v>1092</v>
      </c>
      <c r="D33" s="828"/>
      <c r="E33" s="829"/>
      <c r="F33" s="829"/>
      <c r="G33" s="829"/>
      <c r="H33" s="829"/>
      <c r="I33" s="829"/>
      <c r="J33" s="829"/>
      <c r="K33" s="829"/>
      <c r="L33" s="829"/>
      <c r="M33" s="829"/>
      <c r="N33" s="829"/>
      <c r="O33" s="829"/>
      <c r="P33" s="829"/>
      <c r="Q33" s="829"/>
      <c r="R33" s="830"/>
      <c r="S33" s="941"/>
      <c r="T33" s="942"/>
      <c r="AE33" s="169"/>
      <c r="AF33" s="169"/>
      <c r="AG33" s="169"/>
      <c r="AH33" s="169"/>
    </row>
    <row r="34" spans="2:34" ht="12.75">
      <c r="B34" s="954" t="s">
        <v>391</v>
      </c>
      <c r="C34" s="437">
        <v>310</v>
      </c>
      <c r="D34" s="828"/>
      <c r="E34" s="829"/>
      <c r="F34" s="829"/>
      <c r="G34" s="829"/>
      <c r="H34" s="829"/>
      <c r="I34" s="829"/>
      <c r="J34" s="829"/>
      <c r="K34" s="829"/>
      <c r="L34" s="829"/>
      <c r="M34" s="829"/>
      <c r="N34" s="829"/>
      <c r="O34" s="829"/>
      <c r="P34" s="829"/>
      <c r="Q34" s="829"/>
      <c r="R34" s="830"/>
      <c r="S34" s="941"/>
      <c r="T34" s="942"/>
      <c r="AE34" s="169"/>
      <c r="AF34" s="169"/>
      <c r="AG34" s="169"/>
      <c r="AH34" s="169"/>
    </row>
    <row r="35" spans="2:34" ht="12.75">
      <c r="B35" s="954" t="s">
        <v>399</v>
      </c>
      <c r="C35" s="437">
        <v>325</v>
      </c>
      <c r="D35" s="828"/>
      <c r="E35" s="829"/>
      <c r="F35" s="829"/>
      <c r="G35" s="829"/>
      <c r="H35" s="829"/>
      <c r="I35" s="829"/>
      <c r="J35" s="829"/>
      <c r="K35" s="829"/>
      <c r="L35" s="829"/>
      <c r="M35" s="829"/>
      <c r="N35" s="829"/>
      <c r="O35" s="829"/>
      <c r="P35" s="829"/>
      <c r="Q35" s="829"/>
      <c r="R35" s="830"/>
      <c r="S35" s="941"/>
      <c r="T35" s="942"/>
      <c r="AE35" s="169"/>
      <c r="AF35" s="169"/>
      <c r="AG35" s="169"/>
      <c r="AH35" s="169"/>
    </row>
    <row r="36" spans="2:34" ht="12.75">
      <c r="B36" s="954" t="s">
        <v>392</v>
      </c>
      <c r="C36" s="437">
        <v>231</v>
      </c>
      <c r="D36" s="828"/>
      <c r="E36" s="829"/>
      <c r="F36" s="829"/>
      <c r="G36" s="829"/>
      <c r="H36" s="829"/>
      <c r="I36" s="829"/>
      <c r="J36" s="829"/>
      <c r="K36" s="829"/>
      <c r="L36" s="829"/>
      <c r="M36" s="829"/>
      <c r="N36" s="829"/>
      <c r="O36" s="829"/>
      <c r="P36" s="829"/>
      <c r="Q36" s="829"/>
      <c r="R36" s="830"/>
      <c r="S36" s="941"/>
      <c r="T36" s="942"/>
      <c r="AE36" s="169"/>
      <c r="AF36" s="169"/>
      <c r="AG36" s="169"/>
      <c r="AH36" s="169"/>
    </row>
    <row r="37" spans="2:34" ht="12.75">
      <c r="B37" s="954" t="s">
        <v>421</v>
      </c>
      <c r="C37" s="437">
        <v>178</v>
      </c>
      <c r="D37" s="828"/>
      <c r="E37" s="829"/>
      <c r="F37" s="829"/>
      <c r="G37" s="829"/>
      <c r="H37" s="829"/>
      <c r="I37" s="829"/>
      <c r="J37" s="829"/>
      <c r="K37" s="829"/>
      <c r="L37" s="829"/>
      <c r="M37" s="829"/>
      <c r="N37" s="829"/>
      <c r="O37" s="829"/>
      <c r="P37" s="829"/>
      <c r="Q37" s="829"/>
      <c r="R37" s="830"/>
      <c r="S37" s="941"/>
      <c r="T37" s="942"/>
      <c r="AE37" s="169"/>
      <c r="AF37" s="169"/>
      <c r="AG37" s="169"/>
      <c r="AH37" s="169"/>
    </row>
    <row r="38" spans="2:34" ht="12.75">
      <c r="B38" s="954" t="s">
        <v>378</v>
      </c>
      <c r="C38" s="437">
        <v>230</v>
      </c>
      <c r="D38" s="828"/>
      <c r="E38" s="829"/>
      <c r="F38" s="829"/>
      <c r="G38" s="829"/>
      <c r="H38" s="829"/>
      <c r="I38" s="829"/>
      <c r="J38" s="829"/>
      <c r="K38" s="829"/>
      <c r="L38" s="829"/>
      <c r="M38" s="829"/>
      <c r="N38" s="829"/>
      <c r="O38" s="829"/>
      <c r="P38" s="829"/>
      <c r="Q38" s="829"/>
      <c r="R38" s="830"/>
      <c r="S38" s="941"/>
      <c r="T38" s="942"/>
      <c r="AE38" s="169"/>
      <c r="AF38" s="169"/>
      <c r="AG38" s="169"/>
      <c r="AH38" s="169"/>
    </row>
    <row r="39" spans="2:34" ht="12.75">
      <c r="B39" s="954" t="s">
        <v>388</v>
      </c>
      <c r="C39" s="437">
        <v>499</v>
      </c>
      <c r="D39" s="828"/>
      <c r="E39" s="829"/>
      <c r="F39" s="829"/>
      <c r="G39" s="829"/>
      <c r="H39" s="829"/>
      <c r="I39" s="829"/>
      <c r="J39" s="829"/>
      <c r="K39" s="829"/>
      <c r="L39" s="829"/>
      <c r="M39" s="829"/>
      <c r="N39" s="829"/>
      <c r="O39" s="829"/>
      <c r="P39" s="829"/>
      <c r="Q39" s="829"/>
      <c r="R39" s="830"/>
      <c r="S39" s="941"/>
      <c r="T39" s="942"/>
      <c r="AE39" s="169"/>
      <c r="AF39" s="169"/>
      <c r="AG39" s="169"/>
      <c r="AH39" s="169"/>
    </row>
    <row r="40" spans="2:34" ht="12.75">
      <c r="B40" s="954" t="s">
        <v>384</v>
      </c>
      <c r="C40" s="437">
        <v>1102</v>
      </c>
      <c r="D40" s="828"/>
      <c r="E40" s="829"/>
      <c r="F40" s="829"/>
      <c r="G40" s="829"/>
      <c r="H40" s="829"/>
      <c r="I40" s="829"/>
      <c r="J40" s="829"/>
      <c r="K40" s="829"/>
      <c r="L40" s="829"/>
      <c r="M40" s="829"/>
      <c r="N40" s="829"/>
      <c r="O40" s="829"/>
      <c r="P40" s="829"/>
      <c r="Q40" s="829"/>
      <c r="R40" s="830"/>
      <c r="S40" s="941"/>
      <c r="T40" s="942"/>
      <c r="AE40" s="169"/>
      <c r="AF40" s="169"/>
      <c r="AG40" s="169"/>
      <c r="AH40" s="169"/>
    </row>
    <row r="41" spans="2:34" ht="12.75">
      <c r="B41" s="954" t="s">
        <v>397</v>
      </c>
      <c r="C41" s="437">
        <v>504</v>
      </c>
      <c r="D41" s="828"/>
      <c r="E41" s="829"/>
      <c r="F41" s="829"/>
      <c r="G41" s="829"/>
      <c r="H41" s="829"/>
      <c r="I41" s="829"/>
      <c r="J41" s="829"/>
      <c r="K41" s="829"/>
      <c r="L41" s="829"/>
      <c r="M41" s="829"/>
      <c r="N41" s="829"/>
      <c r="O41" s="829"/>
      <c r="P41" s="829"/>
      <c r="Q41" s="829"/>
      <c r="R41" s="830"/>
      <c r="S41" s="941"/>
      <c r="T41" s="942"/>
      <c r="AE41" s="169"/>
      <c r="AF41" s="169"/>
      <c r="AG41" s="169"/>
      <c r="AH41" s="169"/>
    </row>
    <row r="42" spans="2:34" ht="12.75">
      <c r="B42" s="954" t="s">
        <v>434</v>
      </c>
      <c r="C42" s="437">
        <v>214</v>
      </c>
      <c r="D42" s="828"/>
      <c r="E42" s="829"/>
      <c r="F42" s="829"/>
      <c r="G42" s="829"/>
      <c r="H42" s="829"/>
      <c r="I42" s="829"/>
      <c r="J42" s="829"/>
      <c r="K42" s="829"/>
      <c r="L42" s="829"/>
      <c r="M42" s="829"/>
      <c r="N42" s="829"/>
      <c r="O42" s="829"/>
      <c r="P42" s="829"/>
      <c r="Q42" s="829"/>
      <c r="R42" s="830"/>
      <c r="S42" s="941"/>
      <c r="T42" s="942"/>
      <c r="AE42" s="169"/>
      <c r="AF42" s="169"/>
      <c r="AG42" s="169"/>
      <c r="AH42" s="169"/>
    </row>
    <row r="43" spans="2:34" ht="12.75">
      <c r="B43" s="954" t="s">
        <v>462</v>
      </c>
      <c r="C43" s="437">
        <v>506</v>
      </c>
      <c r="D43" s="828"/>
      <c r="E43" s="829"/>
      <c r="F43" s="829"/>
      <c r="G43" s="829"/>
      <c r="H43" s="829"/>
      <c r="I43" s="829"/>
      <c r="J43" s="829"/>
      <c r="K43" s="829"/>
      <c r="L43" s="829"/>
      <c r="M43" s="829"/>
      <c r="N43" s="829"/>
      <c r="O43" s="829"/>
      <c r="P43" s="829"/>
      <c r="Q43" s="829"/>
      <c r="R43" s="830"/>
      <c r="S43" s="941"/>
      <c r="T43" s="942"/>
      <c r="AE43" s="169"/>
      <c r="AF43" s="169"/>
      <c r="AG43" s="169"/>
      <c r="AH43" s="169"/>
    </row>
    <row r="44" spans="2:34" ht="12.75">
      <c r="B44" s="954" t="s">
        <v>386</v>
      </c>
      <c r="C44" s="437">
        <v>337</v>
      </c>
      <c r="D44" s="828"/>
      <c r="E44" s="829"/>
      <c r="F44" s="829"/>
      <c r="G44" s="829"/>
      <c r="H44" s="829"/>
      <c r="I44" s="829"/>
      <c r="J44" s="829"/>
      <c r="K44" s="829"/>
      <c r="L44" s="829"/>
      <c r="M44" s="829"/>
      <c r="N44" s="829"/>
      <c r="O44" s="829"/>
      <c r="P44" s="829"/>
      <c r="Q44" s="829"/>
      <c r="R44" s="830"/>
      <c r="S44" s="941"/>
      <c r="T44" s="942"/>
      <c r="AE44" s="169"/>
      <c r="AF44" s="169"/>
      <c r="AG44" s="169"/>
      <c r="AH44" s="169"/>
    </row>
    <row r="45" spans="2:34" ht="12.75">
      <c r="B45" s="954" t="s">
        <v>435</v>
      </c>
      <c r="C45" s="437">
        <v>226</v>
      </c>
      <c r="D45" s="828"/>
      <c r="E45" s="829"/>
      <c r="F45" s="829"/>
      <c r="G45" s="829"/>
      <c r="H45" s="829"/>
      <c r="I45" s="829"/>
      <c r="J45" s="829"/>
      <c r="K45" s="829"/>
      <c r="L45" s="829"/>
      <c r="M45" s="829"/>
      <c r="N45" s="829"/>
      <c r="O45" s="829"/>
      <c r="P45" s="829"/>
      <c r="Q45" s="829"/>
      <c r="R45" s="830"/>
      <c r="S45" s="941"/>
      <c r="T45" s="942"/>
      <c r="AE45" s="169"/>
      <c r="AF45" s="169"/>
      <c r="AG45" s="169"/>
      <c r="AH45" s="169"/>
    </row>
    <row r="46" spans="2:34" ht="12.75">
      <c r="B46" s="954" t="s">
        <v>389</v>
      </c>
      <c r="C46" s="437">
        <v>351</v>
      </c>
      <c r="D46" s="828"/>
      <c r="E46" s="829"/>
      <c r="F46" s="829"/>
      <c r="G46" s="829"/>
      <c r="H46" s="829"/>
      <c r="I46" s="829"/>
      <c r="J46" s="829"/>
      <c r="K46" s="829"/>
      <c r="L46" s="829"/>
      <c r="M46" s="829"/>
      <c r="N46" s="829"/>
      <c r="O46" s="829"/>
      <c r="P46" s="829"/>
      <c r="Q46" s="829"/>
      <c r="R46" s="830"/>
      <c r="S46" s="941"/>
      <c r="T46" s="942"/>
      <c r="AE46" s="169"/>
      <c r="AF46" s="169"/>
      <c r="AG46" s="169"/>
      <c r="AH46" s="169"/>
    </row>
    <row r="47" spans="2:34" ht="12.75">
      <c r="B47" s="954" t="s">
        <v>414</v>
      </c>
      <c r="C47" s="437">
        <v>577</v>
      </c>
      <c r="D47" s="828"/>
      <c r="E47" s="829"/>
      <c r="F47" s="829"/>
      <c r="G47" s="829"/>
      <c r="H47" s="829"/>
      <c r="I47" s="829"/>
      <c r="J47" s="829"/>
      <c r="K47" s="829"/>
      <c r="L47" s="829"/>
      <c r="M47" s="829"/>
      <c r="N47" s="829"/>
      <c r="O47" s="829"/>
      <c r="P47" s="829"/>
      <c r="Q47" s="829"/>
      <c r="R47" s="830"/>
      <c r="S47" s="941"/>
      <c r="T47" s="942"/>
      <c r="AE47" s="169"/>
      <c r="AF47" s="169"/>
      <c r="AG47" s="169"/>
      <c r="AH47" s="169"/>
    </row>
    <row r="48" spans="2:34" ht="12.75">
      <c r="B48" s="954" t="s">
        <v>425</v>
      </c>
      <c r="C48" s="437">
        <v>535</v>
      </c>
      <c r="D48" s="828"/>
      <c r="E48" s="829"/>
      <c r="F48" s="829"/>
      <c r="G48" s="829"/>
      <c r="H48" s="829"/>
      <c r="I48" s="829"/>
      <c r="J48" s="829"/>
      <c r="K48" s="829"/>
      <c r="L48" s="829"/>
      <c r="M48" s="829"/>
      <c r="N48" s="829"/>
      <c r="O48" s="829"/>
      <c r="P48" s="829"/>
      <c r="Q48" s="829"/>
      <c r="R48" s="830"/>
      <c r="S48" s="941"/>
      <c r="T48" s="942"/>
      <c r="AE48" s="169"/>
      <c r="AF48" s="169"/>
      <c r="AG48" s="169"/>
      <c r="AH48" s="169"/>
    </row>
    <row r="49" spans="2:34" ht="12.75">
      <c r="B49" s="954" t="s">
        <v>420</v>
      </c>
      <c r="C49" s="437">
        <v>123</v>
      </c>
      <c r="D49" s="828"/>
      <c r="E49" s="829"/>
      <c r="F49" s="829"/>
      <c r="G49" s="829"/>
      <c r="H49" s="829"/>
      <c r="I49" s="829"/>
      <c r="J49" s="829"/>
      <c r="K49" s="829"/>
      <c r="L49" s="829"/>
      <c r="M49" s="829"/>
      <c r="N49" s="829"/>
      <c r="O49" s="829"/>
      <c r="P49" s="829"/>
      <c r="Q49" s="829"/>
      <c r="R49" s="830"/>
      <c r="S49" s="941"/>
      <c r="T49" s="942"/>
      <c r="AE49" s="169"/>
      <c r="AF49" s="169"/>
      <c r="AG49" s="169"/>
      <c r="AH49" s="169"/>
    </row>
    <row r="50" spans="2:34" ht="12.75">
      <c r="B50" s="954" t="s">
        <v>429</v>
      </c>
      <c r="C50" s="437">
        <v>418</v>
      </c>
      <c r="D50" s="828"/>
      <c r="E50" s="829"/>
      <c r="F50" s="829"/>
      <c r="G50" s="829"/>
      <c r="H50" s="829"/>
      <c r="I50" s="829"/>
      <c r="J50" s="829"/>
      <c r="K50" s="829"/>
      <c r="L50" s="829"/>
      <c r="M50" s="829"/>
      <c r="N50" s="829"/>
      <c r="O50" s="829"/>
      <c r="P50" s="829"/>
      <c r="Q50" s="829"/>
      <c r="R50" s="830"/>
      <c r="S50" s="941"/>
      <c r="T50" s="942"/>
      <c r="AE50" s="169"/>
      <c r="AF50" s="169"/>
      <c r="AG50" s="169"/>
      <c r="AH50" s="169"/>
    </row>
    <row r="51" spans="2:34" ht="12.75">
      <c r="B51" s="954" t="s">
        <v>396</v>
      </c>
      <c r="C51" s="437">
        <v>284</v>
      </c>
      <c r="D51" s="828"/>
      <c r="E51" s="829"/>
      <c r="F51" s="829"/>
      <c r="G51" s="829"/>
      <c r="H51" s="829"/>
      <c r="I51" s="829"/>
      <c r="J51" s="829"/>
      <c r="K51" s="829"/>
      <c r="L51" s="829"/>
      <c r="M51" s="829"/>
      <c r="N51" s="829"/>
      <c r="O51" s="829"/>
      <c r="P51" s="829"/>
      <c r="Q51" s="829"/>
      <c r="R51" s="830"/>
      <c r="S51" s="941"/>
      <c r="T51" s="942"/>
      <c r="AE51" s="169"/>
      <c r="AF51" s="169"/>
      <c r="AG51" s="169"/>
      <c r="AH51" s="169"/>
    </row>
    <row r="52" spans="2:34" ht="12.75">
      <c r="B52" s="954" t="s">
        <v>413</v>
      </c>
      <c r="C52" s="437">
        <v>242</v>
      </c>
      <c r="D52" s="828"/>
      <c r="E52" s="829"/>
      <c r="F52" s="829"/>
      <c r="G52" s="829"/>
      <c r="H52" s="829"/>
      <c r="I52" s="829"/>
      <c r="J52" s="829"/>
      <c r="K52" s="829"/>
      <c r="L52" s="829"/>
      <c r="M52" s="829"/>
      <c r="N52" s="829"/>
      <c r="O52" s="829"/>
      <c r="P52" s="829"/>
      <c r="Q52" s="829"/>
      <c r="R52" s="830"/>
      <c r="S52" s="941"/>
      <c r="T52" s="942"/>
      <c r="AE52" s="169"/>
      <c r="AF52" s="169"/>
      <c r="AG52" s="169"/>
      <c r="AH52" s="169"/>
    </row>
    <row r="53" spans="2:34" ht="12.75">
      <c r="B53" s="954" t="s">
        <v>424</v>
      </c>
      <c r="C53" s="437">
        <v>204</v>
      </c>
      <c r="D53" s="828"/>
      <c r="E53" s="829"/>
      <c r="F53" s="829"/>
      <c r="G53" s="829"/>
      <c r="H53" s="829"/>
      <c r="I53" s="829"/>
      <c r="J53" s="829"/>
      <c r="K53" s="829"/>
      <c r="L53" s="829"/>
      <c r="M53" s="829"/>
      <c r="N53" s="829"/>
      <c r="O53" s="829"/>
      <c r="P53" s="829"/>
      <c r="Q53" s="829"/>
      <c r="R53" s="830"/>
      <c r="S53" s="941"/>
      <c r="T53" s="942"/>
      <c r="AE53" s="169"/>
      <c r="AF53" s="169"/>
      <c r="AG53" s="169"/>
      <c r="AH53" s="169"/>
    </row>
    <row r="54" spans="2:34" ht="12.75">
      <c r="B54" s="954" t="s">
        <v>400</v>
      </c>
      <c r="C54" s="437">
        <v>245</v>
      </c>
      <c r="D54" s="828"/>
      <c r="E54" s="829"/>
      <c r="F54" s="829"/>
      <c r="G54" s="829"/>
      <c r="H54" s="829"/>
      <c r="I54" s="829"/>
      <c r="J54" s="829"/>
      <c r="K54" s="829"/>
      <c r="L54" s="829"/>
      <c r="M54" s="829"/>
      <c r="N54" s="829"/>
      <c r="O54" s="829"/>
      <c r="P54" s="829"/>
      <c r="Q54" s="829"/>
      <c r="R54" s="830"/>
      <c r="S54" s="941"/>
      <c r="T54" s="942"/>
      <c r="AE54" s="169"/>
      <c r="AF54" s="169"/>
      <c r="AG54" s="169"/>
      <c r="AH54" s="169"/>
    </row>
    <row r="55" spans="2:34" ht="12.75">
      <c r="B55" s="954" t="s">
        <v>398</v>
      </c>
      <c r="C55" s="437">
        <v>130</v>
      </c>
      <c r="D55" s="828"/>
      <c r="E55" s="829"/>
      <c r="F55" s="829"/>
      <c r="G55" s="829"/>
      <c r="H55" s="829"/>
      <c r="I55" s="829"/>
      <c r="J55" s="829"/>
      <c r="K55" s="829"/>
      <c r="L55" s="829"/>
      <c r="M55" s="829"/>
      <c r="N55" s="829"/>
      <c r="O55" s="829"/>
      <c r="P55" s="829"/>
      <c r="Q55" s="829"/>
      <c r="R55" s="830"/>
      <c r="S55" s="941"/>
      <c r="T55" s="942"/>
      <c r="AE55" s="169"/>
      <c r="AF55" s="169"/>
      <c r="AG55" s="169"/>
      <c r="AH55" s="169"/>
    </row>
    <row r="56" spans="2:34" ht="12.75">
      <c r="B56" s="954" t="s">
        <v>433</v>
      </c>
      <c r="C56" s="437">
        <v>521</v>
      </c>
      <c r="D56" s="828"/>
      <c r="E56" s="829"/>
      <c r="F56" s="829"/>
      <c r="G56" s="829"/>
      <c r="H56" s="829"/>
      <c r="I56" s="829"/>
      <c r="J56" s="829"/>
      <c r="K56" s="829"/>
      <c r="L56" s="829"/>
      <c r="M56" s="829"/>
      <c r="N56" s="829"/>
      <c r="O56" s="829"/>
      <c r="P56" s="829"/>
      <c r="Q56" s="829"/>
      <c r="R56" s="830"/>
      <c r="S56" s="941"/>
      <c r="T56" s="942"/>
      <c r="AE56" s="169"/>
      <c r="AF56" s="169"/>
      <c r="AG56" s="169"/>
      <c r="AH56" s="169"/>
    </row>
    <row r="57" spans="2:34" ht="12.75">
      <c r="B57" s="954" t="s">
        <v>457</v>
      </c>
      <c r="C57" s="437">
        <v>376</v>
      </c>
      <c r="D57" s="828"/>
      <c r="E57" s="829"/>
      <c r="F57" s="829"/>
      <c r="G57" s="829"/>
      <c r="H57" s="829"/>
      <c r="I57" s="829"/>
      <c r="J57" s="829"/>
      <c r="K57" s="829"/>
      <c r="L57" s="829"/>
      <c r="M57" s="829"/>
      <c r="N57" s="829"/>
      <c r="O57" s="829"/>
      <c r="P57" s="829"/>
      <c r="Q57" s="829"/>
      <c r="R57" s="830"/>
      <c r="S57" s="941"/>
      <c r="T57" s="942"/>
      <c r="AE57" s="169"/>
      <c r="AF57" s="169"/>
      <c r="AG57" s="169"/>
      <c r="AH57" s="169"/>
    </row>
    <row r="58" spans="2:34" ht="12.75">
      <c r="B58" s="954" t="s">
        <v>410</v>
      </c>
      <c r="C58" s="437">
        <v>1093</v>
      </c>
      <c r="D58" s="828"/>
      <c r="E58" s="829"/>
      <c r="F58" s="829"/>
      <c r="G58" s="829"/>
      <c r="H58" s="829"/>
      <c r="I58" s="829"/>
      <c r="J58" s="829"/>
      <c r="K58" s="829"/>
      <c r="L58" s="829"/>
      <c r="M58" s="829"/>
      <c r="N58" s="829"/>
      <c r="O58" s="829"/>
      <c r="P58" s="829"/>
      <c r="Q58" s="829"/>
      <c r="R58" s="830"/>
      <c r="S58" s="941"/>
      <c r="T58" s="942"/>
      <c r="AE58" s="169"/>
      <c r="AF58" s="169"/>
      <c r="AG58" s="169"/>
      <c r="AH58" s="169"/>
    </row>
    <row r="59" spans="2:34" ht="12.75">
      <c r="B59" s="954" t="s">
        <v>431</v>
      </c>
      <c r="C59" s="437">
        <v>336</v>
      </c>
      <c r="D59" s="828"/>
      <c r="E59" s="829"/>
      <c r="F59" s="829"/>
      <c r="G59" s="829"/>
      <c r="H59" s="829"/>
      <c r="I59" s="829"/>
      <c r="J59" s="829"/>
      <c r="K59" s="829"/>
      <c r="L59" s="829"/>
      <c r="M59" s="829"/>
      <c r="N59" s="829"/>
      <c r="O59" s="829"/>
      <c r="P59" s="829"/>
      <c r="Q59" s="829"/>
      <c r="R59" s="830"/>
      <c r="S59" s="941"/>
      <c r="T59" s="942"/>
      <c r="AE59" s="169"/>
      <c r="AF59" s="169"/>
      <c r="AG59" s="169"/>
      <c r="AH59" s="169"/>
    </row>
    <row r="60" spans="2:34" ht="12.75">
      <c r="B60" s="954" t="s">
        <v>393</v>
      </c>
      <c r="C60" s="437">
        <v>510</v>
      </c>
      <c r="D60" s="828"/>
      <c r="E60" s="829"/>
      <c r="F60" s="829"/>
      <c r="G60" s="829"/>
      <c r="H60" s="829"/>
      <c r="I60" s="829"/>
      <c r="J60" s="829"/>
      <c r="K60" s="829"/>
      <c r="L60" s="829"/>
      <c r="M60" s="829"/>
      <c r="N60" s="829"/>
      <c r="O60" s="829"/>
      <c r="P60" s="829"/>
      <c r="Q60" s="829"/>
      <c r="R60" s="830"/>
      <c r="S60" s="941"/>
      <c r="T60" s="942"/>
      <c r="AE60" s="169"/>
      <c r="AF60" s="169"/>
      <c r="AG60" s="169"/>
      <c r="AH60" s="169"/>
    </row>
    <row r="61" spans="2:34" ht="12.75">
      <c r="B61" s="954" t="s">
        <v>428</v>
      </c>
      <c r="C61" s="437">
        <v>363</v>
      </c>
      <c r="D61" s="828"/>
      <c r="E61" s="829"/>
      <c r="F61" s="829"/>
      <c r="G61" s="829"/>
      <c r="H61" s="829"/>
      <c r="I61" s="829"/>
      <c r="J61" s="829"/>
      <c r="K61" s="829"/>
      <c r="L61" s="829"/>
      <c r="M61" s="829"/>
      <c r="N61" s="829"/>
      <c r="O61" s="829"/>
      <c r="P61" s="829"/>
      <c r="Q61" s="829"/>
      <c r="R61" s="830"/>
      <c r="S61" s="941"/>
      <c r="T61" s="942"/>
      <c r="AE61" s="169"/>
      <c r="AF61" s="169"/>
      <c r="AG61" s="169"/>
      <c r="AH61" s="169"/>
    </row>
    <row r="62" spans="2:34" ht="12.75">
      <c r="B62" s="954" t="s">
        <v>394</v>
      </c>
      <c r="C62" s="437">
        <v>287</v>
      </c>
      <c r="D62" s="828"/>
      <c r="E62" s="829"/>
      <c r="F62" s="829"/>
      <c r="G62" s="829"/>
      <c r="H62" s="829"/>
      <c r="I62" s="829"/>
      <c r="J62" s="829"/>
      <c r="K62" s="829"/>
      <c r="L62" s="829"/>
      <c r="M62" s="829"/>
      <c r="N62" s="829"/>
      <c r="O62" s="829"/>
      <c r="P62" s="829"/>
      <c r="Q62" s="829"/>
      <c r="R62" s="830"/>
      <c r="S62" s="941"/>
      <c r="T62" s="942"/>
      <c r="AE62" s="169"/>
      <c r="AF62" s="169"/>
      <c r="AG62" s="169"/>
      <c r="AH62" s="169"/>
    </row>
    <row r="63" spans="2:34" ht="12.75">
      <c r="B63" s="954" t="s">
        <v>423</v>
      </c>
      <c r="C63" s="437">
        <v>111</v>
      </c>
      <c r="D63" s="828"/>
      <c r="E63" s="829"/>
      <c r="F63" s="829"/>
      <c r="G63" s="829"/>
      <c r="H63" s="829"/>
      <c r="I63" s="829"/>
      <c r="J63" s="829"/>
      <c r="K63" s="829"/>
      <c r="L63" s="829"/>
      <c r="M63" s="829"/>
      <c r="N63" s="829"/>
      <c r="O63" s="829"/>
      <c r="P63" s="829"/>
      <c r="Q63" s="829"/>
      <c r="R63" s="830"/>
      <c r="S63" s="941"/>
      <c r="T63" s="942"/>
      <c r="AE63" s="169"/>
      <c r="AF63" s="169"/>
      <c r="AG63" s="169"/>
      <c r="AH63" s="169"/>
    </row>
    <row r="64" spans="2:34" ht="12.75">
      <c r="B64" s="954" t="s">
        <v>395</v>
      </c>
      <c r="C64" s="437">
        <v>392</v>
      </c>
      <c r="D64" s="828"/>
      <c r="E64" s="829"/>
      <c r="F64" s="829"/>
      <c r="G64" s="829"/>
      <c r="H64" s="829"/>
      <c r="I64" s="829"/>
      <c r="J64" s="829"/>
      <c r="K64" s="829"/>
      <c r="L64" s="829"/>
      <c r="M64" s="829"/>
      <c r="N64" s="829"/>
      <c r="O64" s="829"/>
      <c r="P64" s="829"/>
      <c r="Q64" s="829"/>
      <c r="R64" s="830"/>
      <c r="S64" s="941"/>
      <c r="T64" s="942"/>
      <c r="AE64" s="169"/>
      <c r="AF64" s="169"/>
      <c r="AG64" s="169"/>
      <c r="AH64" s="169"/>
    </row>
    <row r="65" spans="2:34" ht="12.75">
      <c r="B65" s="954" t="s">
        <v>459</v>
      </c>
      <c r="C65" s="437">
        <v>176</v>
      </c>
      <c r="D65" s="828"/>
      <c r="E65" s="829"/>
      <c r="F65" s="829"/>
      <c r="G65" s="829"/>
      <c r="H65" s="829"/>
      <c r="I65" s="829"/>
      <c r="J65" s="829"/>
      <c r="K65" s="829"/>
      <c r="L65" s="829"/>
      <c r="M65" s="829"/>
      <c r="N65" s="829"/>
      <c r="O65" s="829"/>
      <c r="P65" s="829"/>
      <c r="Q65" s="829"/>
      <c r="R65" s="830"/>
      <c r="S65" s="941"/>
      <c r="T65" s="942"/>
      <c r="AE65" s="169"/>
      <c r="AF65" s="169"/>
      <c r="AG65" s="169"/>
      <c r="AH65" s="169"/>
    </row>
    <row r="66" spans="2:34" ht="12.75">
      <c r="B66" s="954" t="s">
        <v>430</v>
      </c>
      <c r="C66" s="437">
        <v>1050</v>
      </c>
      <c r="D66" s="828"/>
      <c r="E66" s="829"/>
      <c r="F66" s="829"/>
      <c r="G66" s="829"/>
      <c r="H66" s="829"/>
      <c r="I66" s="829"/>
      <c r="J66" s="829"/>
      <c r="K66" s="829"/>
      <c r="L66" s="829"/>
      <c r="M66" s="829"/>
      <c r="N66" s="829"/>
      <c r="O66" s="829"/>
      <c r="P66" s="829"/>
      <c r="Q66" s="829"/>
      <c r="R66" s="830"/>
      <c r="S66" s="941"/>
      <c r="T66" s="942"/>
      <c r="AE66" s="169"/>
      <c r="AF66" s="169"/>
      <c r="AG66" s="169"/>
      <c r="AH66" s="169"/>
    </row>
    <row r="67" spans="2:34" ht="12.75">
      <c r="B67" s="954" t="s">
        <v>426</v>
      </c>
      <c r="C67" s="437">
        <v>288</v>
      </c>
      <c r="D67" s="828"/>
      <c r="E67" s="829"/>
      <c r="F67" s="829"/>
      <c r="G67" s="829"/>
      <c r="H67" s="829"/>
      <c r="I67" s="829"/>
      <c r="J67" s="829"/>
      <c r="K67" s="829"/>
      <c r="L67" s="829"/>
      <c r="M67" s="829"/>
      <c r="N67" s="829"/>
      <c r="O67" s="829"/>
      <c r="P67" s="829"/>
      <c r="Q67" s="829"/>
      <c r="R67" s="830"/>
      <c r="S67" s="941"/>
      <c r="T67" s="942"/>
      <c r="AE67" s="169"/>
      <c r="AF67" s="169"/>
      <c r="AG67" s="169"/>
      <c r="AH67" s="169"/>
    </row>
    <row r="68" spans="2:34" ht="12.75">
      <c r="B68" s="954" t="s">
        <v>422</v>
      </c>
      <c r="C68" s="437">
        <v>130</v>
      </c>
      <c r="D68" s="828"/>
      <c r="E68" s="829"/>
      <c r="F68" s="829"/>
      <c r="G68" s="829"/>
      <c r="H68" s="829"/>
      <c r="I68" s="829"/>
      <c r="J68" s="829"/>
      <c r="K68" s="829"/>
      <c r="L68" s="829"/>
      <c r="M68" s="829"/>
      <c r="N68" s="829"/>
      <c r="O68" s="829"/>
      <c r="P68" s="829"/>
      <c r="Q68" s="829"/>
      <c r="R68" s="830"/>
      <c r="S68" s="941"/>
      <c r="T68" s="942"/>
      <c r="AE68" s="169"/>
      <c r="AF68" s="169"/>
      <c r="AG68" s="169"/>
      <c r="AH68" s="169"/>
    </row>
    <row r="69" spans="2:34" ht="12.75">
      <c r="B69" s="954" t="s">
        <v>440</v>
      </c>
      <c r="C69" s="437">
        <v>139</v>
      </c>
      <c r="D69" s="828"/>
      <c r="E69" s="829"/>
      <c r="F69" s="829"/>
      <c r="G69" s="829"/>
      <c r="H69" s="829"/>
      <c r="I69" s="829"/>
      <c r="J69" s="829"/>
      <c r="K69" s="829"/>
      <c r="L69" s="829"/>
      <c r="M69" s="829"/>
      <c r="N69" s="829"/>
      <c r="O69" s="829"/>
      <c r="P69" s="829"/>
      <c r="Q69" s="829"/>
      <c r="R69" s="830"/>
      <c r="S69" s="941"/>
      <c r="T69" s="942"/>
      <c r="AE69" s="169"/>
      <c r="AF69" s="169"/>
      <c r="AG69" s="169"/>
      <c r="AH69" s="169"/>
    </row>
    <row r="70" spans="2:34" ht="12.75">
      <c r="B70" s="954" t="s">
        <v>452</v>
      </c>
      <c r="C70" s="437">
        <v>264</v>
      </c>
      <c r="D70" s="828"/>
      <c r="E70" s="829"/>
      <c r="F70" s="829"/>
      <c r="G70" s="829"/>
      <c r="H70" s="829"/>
      <c r="I70" s="829"/>
      <c r="J70" s="829"/>
      <c r="K70" s="829"/>
      <c r="L70" s="829"/>
      <c r="M70" s="829"/>
      <c r="N70" s="829"/>
      <c r="O70" s="829"/>
      <c r="P70" s="829"/>
      <c r="Q70" s="829"/>
      <c r="R70" s="830"/>
      <c r="S70" s="941"/>
      <c r="T70" s="942"/>
      <c r="AE70" s="169"/>
      <c r="AF70" s="169"/>
      <c r="AG70" s="169"/>
      <c r="AH70" s="169"/>
    </row>
    <row r="71" spans="2:34" ht="12.75">
      <c r="B71" s="954" t="s">
        <v>412</v>
      </c>
      <c r="C71" s="437">
        <v>444</v>
      </c>
      <c r="D71" s="828"/>
      <c r="E71" s="829"/>
      <c r="F71" s="829"/>
      <c r="G71" s="829"/>
      <c r="H71" s="829"/>
      <c r="I71" s="829"/>
      <c r="J71" s="829"/>
      <c r="K71" s="829"/>
      <c r="L71" s="829"/>
      <c r="M71" s="829"/>
      <c r="N71" s="829"/>
      <c r="O71" s="829"/>
      <c r="P71" s="829"/>
      <c r="Q71" s="829"/>
      <c r="R71" s="830"/>
      <c r="S71" s="941"/>
      <c r="T71" s="942"/>
      <c r="AE71" s="169"/>
      <c r="AF71" s="169"/>
      <c r="AG71" s="169"/>
      <c r="AH71" s="169"/>
    </row>
    <row r="72" spans="2:34" ht="12.75">
      <c r="B72" s="954" t="s">
        <v>464</v>
      </c>
      <c r="C72" s="437">
        <v>704</v>
      </c>
      <c r="D72" s="828"/>
      <c r="E72" s="829"/>
      <c r="F72" s="829"/>
      <c r="G72" s="829"/>
      <c r="H72" s="829"/>
      <c r="I72" s="829"/>
      <c r="J72" s="829"/>
      <c r="K72" s="829"/>
      <c r="L72" s="829"/>
      <c r="M72" s="829"/>
      <c r="N72" s="829"/>
      <c r="O72" s="829"/>
      <c r="P72" s="829"/>
      <c r="Q72" s="829"/>
      <c r="R72" s="830"/>
      <c r="S72" s="941"/>
      <c r="T72" s="942"/>
      <c r="AE72" s="169"/>
      <c r="AF72" s="169"/>
      <c r="AG72" s="169"/>
      <c r="AH72" s="169"/>
    </row>
    <row r="73" spans="2:34" ht="12.75">
      <c r="B73" s="954" t="s">
        <v>432</v>
      </c>
      <c r="C73" s="437">
        <v>159</v>
      </c>
      <c r="D73" s="828"/>
      <c r="E73" s="829"/>
      <c r="F73" s="829"/>
      <c r="G73" s="829"/>
      <c r="H73" s="829"/>
      <c r="I73" s="829"/>
      <c r="J73" s="829"/>
      <c r="K73" s="829"/>
      <c r="L73" s="829"/>
      <c r="M73" s="829"/>
      <c r="N73" s="829"/>
      <c r="O73" s="829"/>
      <c r="P73" s="829"/>
      <c r="Q73" s="829"/>
      <c r="R73" s="830"/>
      <c r="S73" s="941"/>
      <c r="T73" s="942"/>
      <c r="AE73" s="169"/>
      <c r="AF73" s="169"/>
      <c r="AG73" s="169"/>
      <c r="AH73" s="169"/>
    </row>
    <row r="74" spans="2:34" ht="12.75">
      <c r="B74" s="954" t="s">
        <v>404</v>
      </c>
      <c r="C74" s="437">
        <v>210</v>
      </c>
      <c r="D74" s="828"/>
      <c r="E74" s="829"/>
      <c r="F74" s="829"/>
      <c r="G74" s="829"/>
      <c r="H74" s="829"/>
      <c r="I74" s="829"/>
      <c r="J74" s="829"/>
      <c r="K74" s="829"/>
      <c r="L74" s="829"/>
      <c r="M74" s="829"/>
      <c r="N74" s="829"/>
      <c r="O74" s="829"/>
      <c r="P74" s="829"/>
      <c r="Q74" s="829"/>
      <c r="R74" s="830"/>
      <c r="S74" s="941"/>
      <c r="T74" s="942"/>
      <c r="AE74" s="169"/>
      <c r="AF74" s="169"/>
      <c r="AG74" s="169"/>
      <c r="AH74" s="169"/>
    </row>
    <row r="75" spans="2:34" ht="12.75">
      <c r="B75" s="954" t="s">
        <v>458</v>
      </c>
      <c r="C75" s="437">
        <v>263</v>
      </c>
      <c r="D75" s="828"/>
      <c r="E75" s="829"/>
      <c r="F75" s="829"/>
      <c r="G75" s="829"/>
      <c r="H75" s="829"/>
      <c r="I75" s="829"/>
      <c r="J75" s="829"/>
      <c r="K75" s="829"/>
      <c r="L75" s="829"/>
      <c r="M75" s="829"/>
      <c r="N75" s="829"/>
      <c r="O75" s="829"/>
      <c r="P75" s="829"/>
      <c r="Q75" s="829"/>
      <c r="R75" s="830"/>
      <c r="S75" s="941"/>
      <c r="T75" s="942"/>
      <c r="AE75" s="169"/>
      <c r="AF75" s="169"/>
      <c r="AG75" s="169"/>
      <c r="AH75" s="169"/>
    </row>
    <row r="76" spans="2:34" ht="12.75">
      <c r="B76" s="954" t="s">
        <v>466</v>
      </c>
      <c r="C76" s="437">
        <v>561</v>
      </c>
      <c r="D76" s="828"/>
      <c r="E76" s="829"/>
      <c r="F76" s="829"/>
      <c r="G76" s="829"/>
      <c r="H76" s="829"/>
      <c r="I76" s="829"/>
      <c r="J76" s="829"/>
      <c r="K76" s="829"/>
      <c r="L76" s="829"/>
      <c r="M76" s="829"/>
      <c r="N76" s="829"/>
      <c r="O76" s="829"/>
      <c r="P76" s="829"/>
      <c r="Q76" s="829"/>
      <c r="R76" s="830"/>
      <c r="S76" s="941"/>
      <c r="T76" s="942"/>
      <c r="AE76" s="169"/>
      <c r="AF76" s="169"/>
      <c r="AG76" s="169"/>
      <c r="AH76" s="169"/>
    </row>
    <row r="77" spans="2:34" ht="12.75">
      <c r="B77" s="954" t="s">
        <v>449</v>
      </c>
      <c r="C77" s="437">
        <v>393</v>
      </c>
      <c r="D77" s="828"/>
      <c r="E77" s="829"/>
      <c r="F77" s="829"/>
      <c r="G77" s="829"/>
      <c r="H77" s="829"/>
      <c r="I77" s="829"/>
      <c r="J77" s="829"/>
      <c r="K77" s="829"/>
      <c r="L77" s="829"/>
      <c r="M77" s="829"/>
      <c r="N77" s="829"/>
      <c r="O77" s="829"/>
      <c r="P77" s="829"/>
      <c r="Q77" s="829"/>
      <c r="R77" s="830"/>
      <c r="S77" s="941"/>
      <c r="T77" s="942"/>
      <c r="AE77" s="169"/>
      <c r="AF77" s="169"/>
      <c r="AG77" s="169"/>
      <c r="AH77" s="169"/>
    </row>
    <row r="78" spans="2:34" ht="12.75">
      <c r="B78" s="954" t="s">
        <v>453</v>
      </c>
      <c r="C78" s="437">
        <v>431</v>
      </c>
      <c r="D78" s="828"/>
      <c r="E78" s="829"/>
      <c r="F78" s="829"/>
      <c r="G78" s="829"/>
      <c r="H78" s="829"/>
      <c r="I78" s="829"/>
      <c r="J78" s="829"/>
      <c r="K78" s="829"/>
      <c r="L78" s="829"/>
      <c r="M78" s="829"/>
      <c r="N78" s="829"/>
      <c r="O78" s="829"/>
      <c r="P78" s="829"/>
      <c r="Q78" s="829"/>
      <c r="R78" s="830"/>
      <c r="S78" s="941"/>
      <c r="T78" s="942"/>
      <c r="AE78" s="169"/>
      <c r="AF78" s="169"/>
      <c r="AG78" s="169"/>
      <c r="AH78" s="169"/>
    </row>
    <row r="79" spans="2:34" ht="12.75">
      <c r="B79" s="954" t="s">
        <v>427</v>
      </c>
      <c r="C79" s="437">
        <v>1052</v>
      </c>
      <c r="D79" s="828"/>
      <c r="E79" s="829"/>
      <c r="F79" s="829"/>
      <c r="G79" s="829"/>
      <c r="H79" s="829"/>
      <c r="I79" s="829"/>
      <c r="J79" s="829"/>
      <c r="K79" s="829"/>
      <c r="L79" s="829"/>
      <c r="M79" s="829"/>
      <c r="N79" s="829"/>
      <c r="O79" s="829"/>
      <c r="P79" s="829"/>
      <c r="Q79" s="829"/>
      <c r="R79" s="830"/>
      <c r="S79" s="941"/>
      <c r="T79" s="942"/>
      <c r="AE79" s="169"/>
      <c r="AF79" s="169"/>
      <c r="AG79" s="169"/>
      <c r="AH79" s="169"/>
    </row>
    <row r="80" spans="2:34" ht="12.75">
      <c r="B80" s="954" t="s">
        <v>405</v>
      </c>
      <c r="C80" s="437">
        <v>441</v>
      </c>
      <c r="D80" s="828"/>
      <c r="E80" s="829"/>
      <c r="F80" s="829"/>
      <c r="G80" s="829"/>
      <c r="H80" s="829"/>
      <c r="I80" s="829"/>
      <c r="J80" s="829"/>
      <c r="K80" s="829"/>
      <c r="L80" s="829"/>
      <c r="M80" s="829"/>
      <c r="N80" s="829"/>
      <c r="O80" s="829"/>
      <c r="P80" s="829"/>
      <c r="Q80" s="829"/>
      <c r="R80" s="830"/>
      <c r="S80" s="941"/>
      <c r="T80" s="942"/>
      <c r="AE80" s="169"/>
      <c r="AF80" s="169"/>
      <c r="AG80" s="169"/>
      <c r="AH80" s="169"/>
    </row>
    <row r="81" spans="2:34" ht="12.75">
      <c r="B81" s="954" t="s">
        <v>415</v>
      </c>
      <c r="C81" s="437">
        <v>60</v>
      </c>
      <c r="D81" s="828"/>
      <c r="E81" s="829"/>
      <c r="F81" s="829"/>
      <c r="G81" s="829"/>
      <c r="H81" s="829"/>
      <c r="I81" s="829"/>
      <c r="J81" s="829"/>
      <c r="K81" s="829"/>
      <c r="L81" s="829"/>
      <c r="M81" s="829"/>
      <c r="N81" s="829"/>
      <c r="O81" s="829"/>
      <c r="P81" s="829"/>
      <c r="Q81" s="829"/>
      <c r="R81" s="830"/>
      <c r="S81" s="941"/>
      <c r="T81" s="942"/>
      <c r="AE81" s="169"/>
      <c r="AF81" s="169"/>
      <c r="AG81" s="169"/>
      <c r="AH81" s="169"/>
    </row>
    <row r="82" spans="2:34" ht="12.75">
      <c r="B82" s="954" t="s">
        <v>448</v>
      </c>
      <c r="C82" s="437">
        <v>344</v>
      </c>
      <c r="D82" s="828"/>
      <c r="E82" s="829"/>
      <c r="F82" s="829"/>
      <c r="G82" s="829"/>
      <c r="H82" s="829"/>
      <c r="I82" s="829"/>
      <c r="J82" s="829"/>
      <c r="K82" s="829"/>
      <c r="L82" s="829"/>
      <c r="M82" s="829"/>
      <c r="N82" s="829"/>
      <c r="O82" s="829"/>
      <c r="P82" s="829"/>
      <c r="Q82" s="829"/>
      <c r="R82" s="830"/>
      <c r="S82" s="941"/>
      <c r="T82" s="942"/>
      <c r="AE82" s="169"/>
      <c r="AF82" s="169"/>
      <c r="AG82" s="169"/>
      <c r="AH82" s="169"/>
    </row>
    <row r="83" spans="2:34" ht="12.75">
      <c r="B83" s="954" t="s">
        <v>387</v>
      </c>
      <c r="C83" s="437">
        <v>960</v>
      </c>
      <c r="D83" s="828"/>
      <c r="E83" s="829"/>
      <c r="F83" s="829"/>
      <c r="G83" s="829"/>
      <c r="H83" s="829"/>
      <c r="I83" s="829"/>
      <c r="J83" s="829"/>
      <c r="K83" s="829"/>
      <c r="L83" s="829"/>
      <c r="M83" s="829"/>
      <c r="N83" s="829"/>
      <c r="O83" s="829"/>
      <c r="P83" s="829"/>
      <c r="Q83" s="829"/>
      <c r="R83" s="830"/>
      <c r="S83" s="941"/>
      <c r="T83" s="942"/>
      <c r="AE83" s="169"/>
      <c r="AF83" s="169"/>
      <c r="AG83" s="169"/>
      <c r="AH83" s="169"/>
    </row>
    <row r="84" spans="2:34" ht="12.75">
      <c r="B84" s="954" t="s">
        <v>418</v>
      </c>
      <c r="C84" s="437">
        <v>241</v>
      </c>
      <c r="D84" s="828"/>
      <c r="E84" s="829"/>
      <c r="F84" s="829"/>
      <c r="G84" s="829"/>
      <c r="H84" s="829"/>
      <c r="I84" s="829"/>
      <c r="J84" s="829"/>
      <c r="K84" s="829"/>
      <c r="L84" s="829"/>
      <c r="M84" s="829"/>
      <c r="N84" s="829"/>
      <c r="O84" s="829"/>
      <c r="P84" s="829"/>
      <c r="Q84" s="829"/>
      <c r="R84" s="830"/>
      <c r="S84" s="941"/>
      <c r="T84" s="942"/>
      <c r="AE84" s="169"/>
      <c r="AF84" s="169"/>
      <c r="AG84" s="169"/>
      <c r="AH84" s="169"/>
    </row>
    <row r="85" spans="2:34" ht="12.75">
      <c r="B85" s="954" t="s">
        <v>402</v>
      </c>
      <c r="C85" s="437">
        <v>167</v>
      </c>
      <c r="D85" s="828"/>
      <c r="E85" s="829"/>
      <c r="F85" s="829"/>
      <c r="G85" s="829"/>
      <c r="H85" s="829"/>
      <c r="I85" s="829"/>
      <c r="J85" s="829"/>
      <c r="K85" s="829"/>
      <c r="L85" s="829"/>
      <c r="M85" s="829"/>
      <c r="N85" s="829"/>
      <c r="O85" s="829"/>
      <c r="P85" s="829"/>
      <c r="Q85" s="829"/>
      <c r="R85" s="830"/>
      <c r="S85" s="941"/>
      <c r="T85" s="942"/>
      <c r="AE85" s="169"/>
      <c r="AF85" s="169"/>
      <c r="AG85" s="169"/>
      <c r="AH85" s="169"/>
    </row>
    <row r="86" spans="2:34" ht="12.75">
      <c r="B86" s="954" t="s">
        <v>417</v>
      </c>
      <c r="C86" s="437">
        <v>192</v>
      </c>
      <c r="D86" s="828"/>
      <c r="E86" s="829"/>
      <c r="F86" s="829"/>
      <c r="G86" s="829"/>
      <c r="H86" s="829"/>
      <c r="I86" s="829"/>
      <c r="J86" s="829"/>
      <c r="K86" s="829"/>
      <c r="L86" s="829"/>
      <c r="M86" s="829"/>
      <c r="N86" s="829"/>
      <c r="O86" s="829"/>
      <c r="P86" s="829"/>
      <c r="Q86" s="829"/>
      <c r="R86" s="830"/>
      <c r="S86" s="941"/>
      <c r="T86" s="942"/>
      <c r="AE86" s="169"/>
      <c r="AF86" s="169"/>
      <c r="AG86" s="169"/>
      <c r="AH86" s="169"/>
    </row>
    <row r="87" spans="2:34" ht="12.75">
      <c r="B87" s="954" t="s">
        <v>406</v>
      </c>
      <c r="C87" s="437">
        <v>217</v>
      </c>
      <c r="D87" s="828"/>
      <c r="E87" s="829"/>
      <c r="F87" s="829"/>
      <c r="G87" s="829"/>
      <c r="H87" s="829"/>
      <c r="I87" s="829"/>
      <c r="J87" s="829"/>
      <c r="K87" s="829"/>
      <c r="L87" s="829"/>
      <c r="M87" s="829"/>
      <c r="N87" s="829"/>
      <c r="O87" s="829"/>
      <c r="P87" s="829"/>
      <c r="Q87" s="829"/>
      <c r="R87" s="830"/>
      <c r="S87" s="941"/>
      <c r="T87" s="942"/>
      <c r="AE87" s="169"/>
      <c r="AF87" s="169"/>
      <c r="AG87" s="169"/>
      <c r="AH87" s="169"/>
    </row>
    <row r="88" spans="2:34" ht="12.75">
      <c r="B88" s="954" t="s">
        <v>455</v>
      </c>
      <c r="C88" s="437">
        <v>148</v>
      </c>
      <c r="D88" s="828"/>
      <c r="E88" s="829"/>
      <c r="F88" s="829"/>
      <c r="G88" s="829"/>
      <c r="H88" s="829"/>
      <c r="I88" s="829"/>
      <c r="J88" s="829"/>
      <c r="K88" s="829"/>
      <c r="L88" s="829"/>
      <c r="M88" s="829"/>
      <c r="N88" s="829"/>
      <c r="O88" s="829"/>
      <c r="P88" s="829"/>
      <c r="Q88" s="829"/>
      <c r="R88" s="830"/>
      <c r="S88" s="941"/>
      <c r="T88" s="942"/>
      <c r="AE88" s="169"/>
      <c r="AF88" s="169"/>
      <c r="AG88" s="169"/>
      <c r="AH88" s="169"/>
    </row>
    <row r="89" spans="2:34" ht="12.75">
      <c r="B89" s="954" t="s">
        <v>441</v>
      </c>
      <c r="C89" s="437">
        <v>345</v>
      </c>
      <c r="D89" s="828"/>
      <c r="E89" s="829"/>
      <c r="F89" s="829"/>
      <c r="G89" s="829"/>
      <c r="H89" s="829"/>
      <c r="I89" s="829"/>
      <c r="J89" s="829"/>
      <c r="K89" s="829"/>
      <c r="L89" s="829"/>
      <c r="M89" s="829"/>
      <c r="N89" s="829"/>
      <c r="O89" s="829"/>
      <c r="P89" s="829"/>
      <c r="Q89" s="829"/>
      <c r="R89" s="830"/>
      <c r="S89" s="941"/>
      <c r="T89" s="942"/>
      <c r="AE89" s="169"/>
      <c r="AF89" s="169"/>
      <c r="AG89" s="169"/>
      <c r="AH89" s="169"/>
    </row>
    <row r="90" spans="2:34" ht="12.75">
      <c r="B90" s="954" t="s">
        <v>408</v>
      </c>
      <c r="C90" s="437">
        <v>232</v>
      </c>
      <c r="D90" s="828"/>
      <c r="E90" s="829"/>
      <c r="F90" s="829"/>
      <c r="G90" s="829"/>
      <c r="H90" s="829"/>
      <c r="I90" s="829"/>
      <c r="J90" s="829"/>
      <c r="K90" s="829"/>
      <c r="L90" s="829"/>
      <c r="M90" s="829"/>
      <c r="N90" s="829"/>
      <c r="O90" s="829"/>
      <c r="P90" s="829"/>
      <c r="Q90" s="829"/>
      <c r="R90" s="830"/>
      <c r="S90" s="941"/>
      <c r="T90" s="942"/>
      <c r="AE90" s="169"/>
      <c r="AF90" s="169"/>
      <c r="AG90" s="169"/>
      <c r="AH90" s="169"/>
    </row>
    <row r="91" spans="2:34" ht="12.75">
      <c r="B91" s="954" t="s">
        <v>463</v>
      </c>
      <c r="C91" s="437">
        <v>410</v>
      </c>
      <c r="D91" s="828"/>
      <c r="E91" s="829"/>
      <c r="F91" s="829"/>
      <c r="G91" s="829"/>
      <c r="H91" s="829"/>
      <c r="I91" s="829"/>
      <c r="J91" s="829"/>
      <c r="K91" s="829"/>
      <c r="L91" s="829"/>
      <c r="M91" s="829"/>
      <c r="N91" s="829"/>
      <c r="O91" s="829"/>
      <c r="P91" s="829"/>
      <c r="Q91" s="829"/>
      <c r="R91" s="830"/>
      <c r="S91" s="941"/>
      <c r="T91" s="942"/>
      <c r="AE91" s="169"/>
      <c r="AF91" s="169"/>
      <c r="AG91" s="169"/>
      <c r="AH91" s="169"/>
    </row>
    <row r="92" spans="2:34" ht="12.75">
      <c r="B92" s="954" t="s">
        <v>444</v>
      </c>
      <c r="C92" s="437">
        <v>211</v>
      </c>
      <c r="D92" s="828"/>
      <c r="E92" s="829"/>
      <c r="F92" s="829"/>
      <c r="G92" s="829"/>
      <c r="H92" s="829"/>
      <c r="I92" s="829"/>
      <c r="J92" s="829"/>
      <c r="K92" s="829"/>
      <c r="L92" s="829"/>
      <c r="M92" s="829"/>
      <c r="N92" s="829"/>
      <c r="O92" s="829"/>
      <c r="P92" s="829"/>
      <c r="Q92" s="829"/>
      <c r="R92" s="830"/>
      <c r="S92" s="941"/>
      <c r="T92" s="942"/>
      <c r="AE92" s="169"/>
      <c r="AF92" s="169"/>
      <c r="AG92" s="169"/>
      <c r="AH92" s="169"/>
    </row>
    <row r="93" spans="2:34" ht="12.75">
      <c r="B93" s="954" t="s">
        <v>403</v>
      </c>
      <c r="C93" s="437">
        <v>102</v>
      </c>
      <c r="D93" s="828"/>
      <c r="E93" s="829"/>
      <c r="F93" s="829"/>
      <c r="G93" s="829"/>
      <c r="H93" s="829"/>
      <c r="I93" s="829"/>
      <c r="J93" s="829"/>
      <c r="K93" s="829"/>
      <c r="L93" s="829"/>
      <c r="M93" s="829"/>
      <c r="N93" s="829"/>
      <c r="O93" s="829"/>
      <c r="P93" s="829"/>
      <c r="Q93" s="829"/>
      <c r="R93" s="830"/>
      <c r="S93" s="941"/>
      <c r="T93" s="942"/>
      <c r="AE93" s="169"/>
      <c r="AF93" s="169"/>
      <c r="AG93" s="169"/>
      <c r="AH93" s="169"/>
    </row>
    <row r="94" spans="2:34" ht="12.75">
      <c r="B94" s="954" t="s">
        <v>461</v>
      </c>
      <c r="C94" s="437">
        <v>373</v>
      </c>
      <c r="D94" s="828"/>
      <c r="E94" s="829"/>
      <c r="F94" s="829"/>
      <c r="G94" s="829"/>
      <c r="H94" s="829"/>
      <c r="I94" s="829"/>
      <c r="J94" s="829"/>
      <c r="K94" s="829"/>
      <c r="L94" s="829"/>
      <c r="M94" s="829"/>
      <c r="N94" s="829"/>
      <c r="O94" s="829"/>
      <c r="P94" s="829"/>
      <c r="Q94" s="829"/>
      <c r="R94" s="830"/>
      <c r="S94" s="941"/>
      <c r="T94" s="942"/>
      <c r="AE94" s="169"/>
      <c r="AF94" s="169"/>
      <c r="AG94" s="169"/>
      <c r="AH94" s="169"/>
    </row>
    <row r="95" spans="2:34" ht="12.75">
      <c r="B95" s="954" t="s">
        <v>409</v>
      </c>
      <c r="C95" s="437">
        <v>236</v>
      </c>
      <c r="D95" s="828"/>
      <c r="E95" s="829"/>
      <c r="F95" s="829"/>
      <c r="G95" s="829"/>
      <c r="H95" s="829"/>
      <c r="I95" s="829"/>
      <c r="J95" s="829"/>
      <c r="K95" s="829"/>
      <c r="L95" s="829"/>
      <c r="M95" s="829"/>
      <c r="N95" s="829"/>
      <c r="O95" s="829"/>
      <c r="P95" s="829"/>
      <c r="Q95" s="829"/>
      <c r="R95" s="830"/>
      <c r="S95" s="941"/>
      <c r="T95" s="942"/>
      <c r="AE95" s="169"/>
      <c r="AF95" s="169"/>
      <c r="AG95" s="169"/>
      <c r="AH95" s="169"/>
    </row>
    <row r="96" spans="2:34" ht="12.75">
      <c r="B96" s="954" t="s">
        <v>445</v>
      </c>
      <c r="C96" s="437">
        <v>150</v>
      </c>
      <c r="D96" s="828"/>
      <c r="E96" s="829"/>
      <c r="F96" s="829"/>
      <c r="G96" s="829"/>
      <c r="H96" s="829"/>
      <c r="I96" s="829"/>
      <c r="J96" s="829"/>
      <c r="K96" s="829"/>
      <c r="L96" s="829"/>
      <c r="M96" s="829"/>
      <c r="N96" s="829"/>
      <c r="O96" s="829"/>
      <c r="P96" s="829"/>
      <c r="Q96" s="829"/>
      <c r="R96" s="830"/>
      <c r="S96" s="941"/>
      <c r="T96" s="942"/>
      <c r="AE96" s="169"/>
      <c r="AF96" s="169"/>
      <c r="AG96" s="169"/>
      <c r="AH96" s="169"/>
    </row>
    <row r="97" spans="2:34" ht="12.75">
      <c r="B97" s="954" t="s">
        <v>407</v>
      </c>
      <c r="C97" s="437">
        <v>297</v>
      </c>
      <c r="D97" s="828"/>
      <c r="E97" s="829"/>
      <c r="F97" s="829"/>
      <c r="G97" s="829"/>
      <c r="H97" s="829"/>
      <c r="I97" s="829"/>
      <c r="J97" s="829"/>
      <c r="K97" s="829"/>
      <c r="L97" s="829"/>
      <c r="M97" s="829"/>
      <c r="N97" s="829"/>
      <c r="O97" s="829"/>
      <c r="P97" s="829"/>
      <c r="Q97" s="829"/>
      <c r="R97" s="830"/>
      <c r="S97" s="941"/>
      <c r="T97" s="942"/>
      <c r="AE97" s="169"/>
      <c r="AF97" s="169"/>
      <c r="AG97" s="169"/>
      <c r="AH97" s="169"/>
    </row>
    <row r="98" spans="2:34" ht="12.75">
      <c r="B98" s="954" t="s">
        <v>419</v>
      </c>
      <c r="C98" s="437">
        <v>238</v>
      </c>
      <c r="D98" s="828"/>
      <c r="E98" s="829"/>
      <c r="F98" s="829"/>
      <c r="G98" s="829"/>
      <c r="H98" s="829"/>
      <c r="I98" s="829"/>
      <c r="J98" s="829"/>
      <c r="K98" s="829"/>
      <c r="L98" s="829"/>
      <c r="M98" s="829"/>
      <c r="N98" s="829"/>
      <c r="O98" s="829"/>
      <c r="P98" s="829"/>
      <c r="Q98" s="829"/>
      <c r="R98" s="830"/>
      <c r="S98" s="941"/>
      <c r="T98" s="942"/>
      <c r="AE98" s="169"/>
      <c r="AF98" s="169"/>
      <c r="AG98" s="169"/>
      <c r="AH98" s="169"/>
    </row>
    <row r="99" spans="2:34" ht="12.75">
      <c r="B99" s="954" t="s">
        <v>416</v>
      </c>
      <c r="C99" s="437">
        <v>163</v>
      </c>
      <c r="D99" s="828"/>
      <c r="E99" s="829"/>
      <c r="F99" s="829"/>
      <c r="G99" s="829"/>
      <c r="H99" s="829"/>
      <c r="I99" s="829"/>
      <c r="J99" s="829"/>
      <c r="K99" s="829"/>
      <c r="L99" s="829"/>
      <c r="M99" s="829"/>
      <c r="N99" s="829"/>
      <c r="O99" s="829"/>
      <c r="P99" s="829"/>
      <c r="Q99" s="829"/>
      <c r="R99" s="830"/>
      <c r="S99" s="941"/>
      <c r="T99" s="942"/>
      <c r="AE99" s="169"/>
      <c r="AF99" s="169"/>
      <c r="AG99" s="169"/>
      <c r="AH99" s="169"/>
    </row>
    <row r="100" spans="2:34" ht="12.75">
      <c r="B100" s="954" t="s">
        <v>436</v>
      </c>
      <c r="C100" s="437">
        <v>473</v>
      </c>
      <c r="D100" s="828"/>
      <c r="E100" s="829"/>
      <c r="F100" s="829"/>
      <c r="G100" s="829"/>
      <c r="H100" s="829"/>
      <c r="I100" s="829"/>
      <c r="J100" s="829"/>
      <c r="K100" s="829"/>
      <c r="L100" s="829"/>
      <c r="M100" s="829"/>
      <c r="N100" s="829"/>
      <c r="O100" s="829"/>
      <c r="P100" s="829"/>
      <c r="Q100" s="829"/>
      <c r="R100" s="830"/>
      <c r="S100" s="941"/>
      <c r="T100" s="942"/>
      <c r="AE100" s="169"/>
      <c r="AF100" s="169"/>
      <c r="AG100" s="169"/>
      <c r="AH100" s="169"/>
    </row>
    <row r="101" spans="2:34" ht="12.75">
      <c r="B101" s="954" t="s">
        <v>451</v>
      </c>
      <c r="C101" s="437">
        <v>214</v>
      </c>
      <c r="D101" s="828"/>
      <c r="E101" s="829"/>
      <c r="F101" s="829"/>
      <c r="G101" s="829"/>
      <c r="H101" s="829"/>
      <c r="I101" s="829"/>
      <c r="J101" s="829"/>
      <c r="K101" s="829"/>
      <c r="L101" s="829"/>
      <c r="M101" s="829"/>
      <c r="N101" s="829"/>
      <c r="O101" s="829"/>
      <c r="P101" s="829"/>
      <c r="Q101" s="829"/>
      <c r="R101" s="830"/>
      <c r="S101" s="941"/>
      <c r="T101" s="942"/>
      <c r="AE101" s="169"/>
      <c r="AF101" s="169"/>
      <c r="AG101" s="169"/>
      <c r="AH101" s="169"/>
    </row>
    <row r="102" spans="2:34" ht="12.75">
      <c r="B102" s="954" t="s">
        <v>439</v>
      </c>
      <c r="C102" s="437">
        <v>233</v>
      </c>
      <c r="D102" s="828"/>
      <c r="E102" s="829"/>
      <c r="F102" s="829"/>
      <c r="G102" s="829"/>
      <c r="H102" s="829"/>
      <c r="I102" s="829"/>
      <c r="J102" s="829"/>
      <c r="K102" s="829"/>
      <c r="L102" s="829"/>
      <c r="M102" s="829"/>
      <c r="N102" s="829"/>
      <c r="O102" s="829"/>
      <c r="P102" s="829"/>
      <c r="Q102" s="829"/>
      <c r="R102" s="830"/>
      <c r="S102" s="941"/>
      <c r="T102" s="942"/>
      <c r="AE102" s="169"/>
      <c r="AF102" s="169"/>
      <c r="AG102" s="169"/>
      <c r="AH102" s="169"/>
    </row>
    <row r="103" spans="2:34" ht="12.75">
      <c r="B103" s="954" t="s">
        <v>446</v>
      </c>
      <c r="C103" s="437">
        <v>210</v>
      </c>
      <c r="D103" s="828"/>
      <c r="E103" s="829"/>
      <c r="F103" s="829"/>
      <c r="G103" s="829"/>
      <c r="H103" s="829"/>
      <c r="I103" s="829"/>
      <c r="J103" s="829"/>
      <c r="K103" s="829"/>
      <c r="L103" s="829"/>
      <c r="M103" s="829"/>
      <c r="N103" s="829"/>
      <c r="O103" s="829"/>
      <c r="P103" s="829"/>
      <c r="Q103" s="829"/>
      <c r="R103" s="830"/>
      <c r="S103" s="941"/>
      <c r="T103" s="942"/>
      <c r="AE103" s="169"/>
      <c r="AF103" s="169"/>
      <c r="AG103" s="169"/>
      <c r="AH103" s="169"/>
    </row>
    <row r="104" spans="2:34" ht="12.75">
      <c r="B104" s="954" t="s">
        <v>467</v>
      </c>
      <c r="C104" s="437">
        <v>785</v>
      </c>
      <c r="D104" s="828"/>
      <c r="E104" s="829"/>
      <c r="F104" s="829"/>
      <c r="G104" s="829"/>
      <c r="H104" s="829"/>
      <c r="I104" s="829"/>
      <c r="J104" s="829"/>
      <c r="K104" s="829"/>
      <c r="L104" s="829"/>
      <c r="M104" s="829"/>
      <c r="N104" s="829"/>
      <c r="O104" s="829"/>
      <c r="P104" s="829"/>
      <c r="Q104" s="829"/>
      <c r="R104" s="830"/>
      <c r="S104" s="941"/>
      <c r="T104" s="942"/>
      <c r="AE104" s="169"/>
      <c r="AF104" s="169"/>
      <c r="AG104" s="169"/>
      <c r="AH104" s="169"/>
    </row>
    <row r="105" spans="2:34" ht="12.75">
      <c r="B105" s="954" t="s">
        <v>469</v>
      </c>
      <c r="C105" s="437">
        <v>312</v>
      </c>
      <c r="D105" s="828"/>
      <c r="E105" s="829"/>
      <c r="F105" s="829"/>
      <c r="G105" s="829"/>
      <c r="H105" s="829"/>
      <c r="I105" s="829"/>
      <c r="J105" s="829"/>
      <c r="K105" s="829"/>
      <c r="L105" s="829"/>
      <c r="M105" s="829"/>
      <c r="N105" s="829"/>
      <c r="O105" s="829"/>
      <c r="P105" s="829"/>
      <c r="Q105" s="829"/>
      <c r="R105" s="830"/>
      <c r="S105" s="941"/>
      <c r="T105" s="942"/>
      <c r="AE105" s="169"/>
      <c r="AF105" s="169"/>
      <c r="AG105" s="169"/>
      <c r="AH105" s="169"/>
    </row>
    <row r="106" spans="2:34" ht="12.75">
      <c r="B106" s="954" t="s">
        <v>442</v>
      </c>
      <c r="C106" s="437">
        <v>242</v>
      </c>
      <c r="D106" s="828"/>
      <c r="E106" s="829"/>
      <c r="F106" s="829"/>
      <c r="G106" s="829"/>
      <c r="H106" s="829"/>
      <c r="I106" s="829"/>
      <c r="J106" s="829"/>
      <c r="K106" s="829"/>
      <c r="L106" s="829"/>
      <c r="M106" s="829"/>
      <c r="N106" s="829"/>
      <c r="O106" s="829"/>
      <c r="P106" s="829"/>
      <c r="Q106" s="829"/>
      <c r="R106" s="830"/>
      <c r="S106" s="941"/>
      <c r="T106" s="942"/>
      <c r="AE106" s="169"/>
      <c r="AF106" s="169"/>
      <c r="AG106" s="169"/>
      <c r="AH106" s="169"/>
    </row>
    <row r="107" spans="2:34" ht="12.75">
      <c r="B107" s="954" t="s">
        <v>465</v>
      </c>
      <c r="C107" s="437">
        <v>202</v>
      </c>
      <c r="D107" s="828"/>
      <c r="E107" s="829"/>
      <c r="F107" s="829"/>
      <c r="G107" s="829"/>
      <c r="H107" s="829"/>
      <c r="I107" s="829"/>
      <c r="J107" s="829"/>
      <c r="K107" s="829"/>
      <c r="L107" s="829"/>
      <c r="M107" s="829"/>
      <c r="N107" s="829"/>
      <c r="O107" s="829"/>
      <c r="P107" s="829"/>
      <c r="Q107" s="829"/>
      <c r="R107" s="830"/>
      <c r="S107" s="941"/>
      <c r="T107" s="942"/>
      <c r="AE107" s="169"/>
      <c r="AF107" s="169"/>
      <c r="AG107" s="169"/>
      <c r="AH107" s="169"/>
    </row>
    <row r="108" spans="2:34" ht="12.75">
      <c r="B108" s="954" t="s">
        <v>438</v>
      </c>
      <c r="C108" s="437">
        <v>227</v>
      </c>
      <c r="D108" s="828"/>
      <c r="E108" s="829"/>
      <c r="F108" s="829"/>
      <c r="G108" s="829"/>
      <c r="H108" s="829"/>
      <c r="I108" s="829"/>
      <c r="J108" s="829"/>
      <c r="K108" s="829"/>
      <c r="L108" s="829"/>
      <c r="M108" s="829"/>
      <c r="N108" s="829"/>
      <c r="O108" s="829"/>
      <c r="P108" s="829"/>
      <c r="Q108" s="829"/>
      <c r="R108" s="830"/>
      <c r="S108" s="941"/>
      <c r="T108" s="942"/>
      <c r="AE108" s="169"/>
      <c r="AF108" s="169"/>
      <c r="AG108" s="169"/>
      <c r="AH108" s="169"/>
    </row>
    <row r="109" spans="2:34" ht="12.75">
      <c r="B109" s="954" t="s">
        <v>450</v>
      </c>
      <c r="C109" s="437">
        <v>150</v>
      </c>
      <c r="D109" s="828"/>
      <c r="E109" s="829"/>
      <c r="F109" s="829"/>
      <c r="G109" s="829"/>
      <c r="H109" s="829"/>
      <c r="I109" s="829"/>
      <c r="J109" s="829"/>
      <c r="K109" s="829"/>
      <c r="L109" s="829"/>
      <c r="M109" s="829"/>
      <c r="N109" s="829"/>
      <c r="O109" s="829"/>
      <c r="P109" s="829"/>
      <c r="Q109" s="829"/>
      <c r="R109" s="830"/>
      <c r="S109" s="941"/>
      <c r="T109" s="942"/>
      <c r="AE109" s="169"/>
      <c r="AF109" s="169"/>
      <c r="AG109" s="169"/>
      <c r="AH109" s="169"/>
    </row>
    <row r="110" spans="2:34" ht="12.75">
      <c r="B110" s="954" t="s">
        <v>468</v>
      </c>
      <c r="C110" s="437">
        <v>700</v>
      </c>
      <c r="D110" s="828"/>
      <c r="E110" s="829"/>
      <c r="F110" s="829"/>
      <c r="G110" s="829"/>
      <c r="H110" s="829"/>
      <c r="I110" s="829"/>
      <c r="J110" s="829"/>
      <c r="K110" s="829"/>
      <c r="L110" s="829"/>
      <c r="M110" s="829"/>
      <c r="N110" s="829"/>
      <c r="O110" s="829"/>
      <c r="P110" s="829"/>
      <c r="Q110" s="829"/>
      <c r="R110" s="830"/>
      <c r="S110" s="941"/>
      <c r="T110" s="942"/>
      <c r="AE110" s="169"/>
      <c r="AF110" s="169"/>
      <c r="AG110" s="169"/>
      <c r="AH110" s="169"/>
    </row>
    <row r="111" spans="2:34" ht="12.75">
      <c r="B111" s="954" t="s">
        <v>443</v>
      </c>
      <c r="C111" s="437">
        <v>198</v>
      </c>
      <c r="D111" s="828"/>
      <c r="E111" s="829"/>
      <c r="F111" s="829"/>
      <c r="G111" s="829"/>
      <c r="H111" s="829"/>
      <c r="I111" s="829"/>
      <c r="J111" s="829"/>
      <c r="K111" s="829"/>
      <c r="L111" s="829"/>
      <c r="M111" s="829"/>
      <c r="N111" s="829"/>
      <c r="O111" s="829"/>
      <c r="P111" s="829"/>
      <c r="Q111" s="829"/>
      <c r="R111" s="830"/>
      <c r="S111" s="941"/>
      <c r="T111" s="942"/>
      <c r="AE111" s="169"/>
      <c r="AF111" s="169"/>
      <c r="AG111" s="169"/>
      <c r="AH111" s="169"/>
    </row>
    <row r="112" spans="2:34" ht="12.75">
      <c r="B112" s="954" t="s">
        <v>460</v>
      </c>
      <c r="C112" s="437">
        <v>355</v>
      </c>
      <c r="D112" s="828"/>
      <c r="E112" s="829"/>
      <c r="F112" s="829"/>
      <c r="G112" s="829"/>
      <c r="H112" s="829"/>
      <c r="I112" s="829"/>
      <c r="J112" s="829"/>
      <c r="K112" s="829"/>
      <c r="L112" s="829"/>
      <c r="M112" s="829"/>
      <c r="N112" s="829"/>
      <c r="O112" s="829"/>
      <c r="P112" s="829"/>
      <c r="Q112" s="829"/>
      <c r="R112" s="830"/>
      <c r="S112" s="941"/>
      <c r="T112" s="942"/>
      <c r="AE112" s="169"/>
      <c r="AF112" s="169"/>
      <c r="AG112" s="169"/>
      <c r="AH112" s="169"/>
    </row>
    <row r="113" spans="2:34" ht="12.75">
      <c r="B113" s="954" t="s">
        <v>454</v>
      </c>
      <c r="C113" s="437">
        <v>150</v>
      </c>
      <c r="D113" s="828"/>
      <c r="E113" s="829"/>
      <c r="F113" s="829"/>
      <c r="G113" s="829"/>
      <c r="H113" s="829"/>
      <c r="I113" s="829"/>
      <c r="J113" s="829"/>
      <c r="K113" s="829"/>
      <c r="L113" s="829"/>
      <c r="M113" s="829"/>
      <c r="N113" s="829"/>
      <c r="O113" s="829"/>
      <c r="P113" s="829"/>
      <c r="Q113" s="829"/>
      <c r="R113" s="830"/>
      <c r="S113" s="941"/>
      <c r="T113" s="942"/>
      <c r="AE113" s="169"/>
      <c r="AF113" s="169"/>
      <c r="AG113" s="169"/>
      <c r="AH113" s="169"/>
    </row>
    <row r="114" spans="2:34" ht="12.75">
      <c r="B114" s="954" t="s">
        <v>437</v>
      </c>
      <c r="C114" s="437">
        <v>275</v>
      </c>
      <c r="D114" s="828"/>
      <c r="E114" s="829"/>
      <c r="F114" s="829"/>
      <c r="G114" s="829"/>
      <c r="H114" s="829"/>
      <c r="I114" s="829"/>
      <c r="J114" s="829"/>
      <c r="K114" s="829"/>
      <c r="L114" s="829"/>
      <c r="M114" s="829"/>
      <c r="N114" s="829"/>
      <c r="O114" s="829"/>
      <c r="P114" s="829"/>
      <c r="Q114" s="829"/>
      <c r="R114" s="830"/>
      <c r="S114" s="941"/>
      <c r="T114" s="942"/>
      <c r="AE114" s="169"/>
      <c r="AF114" s="169"/>
      <c r="AG114" s="169"/>
      <c r="AH114" s="169"/>
    </row>
    <row r="115" spans="2:34" ht="12.75">
      <c r="B115" s="954" t="s">
        <v>447</v>
      </c>
      <c r="C115" s="437">
        <v>213</v>
      </c>
      <c r="D115" s="828"/>
      <c r="E115" s="829"/>
      <c r="F115" s="829"/>
      <c r="G115" s="829"/>
      <c r="H115" s="829"/>
      <c r="I115" s="829"/>
      <c r="J115" s="829"/>
      <c r="K115" s="829"/>
      <c r="L115" s="829"/>
      <c r="M115" s="829"/>
      <c r="N115" s="829"/>
      <c r="O115" s="829"/>
      <c r="P115" s="829"/>
      <c r="Q115" s="829"/>
      <c r="R115" s="830"/>
      <c r="S115" s="941"/>
      <c r="T115" s="942"/>
      <c r="AE115" s="169"/>
      <c r="AF115" s="169"/>
      <c r="AG115" s="169"/>
      <c r="AH115" s="169"/>
    </row>
    <row r="116" spans="2:34" ht="12.75">
      <c r="B116" s="954" t="s">
        <v>470</v>
      </c>
      <c r="C116" s="437">
        <v>261</v>
      </c>
      <c r="D116" s="828"/>
      <c r="E116" s="829"/>
      <c r="F116" s="829"/>
      <c r="G116" s="829"/>
      <c r="H116" s="829"/>
      <c r="I116" s="829"/>
      <c r="J116" s="829"/>
      <c r="K116" s="829"/>
      <c r="L116" s="829"/>
      <c r="M116" s="829"/>
      <c r="N116" s="829"/>
      <c r="O116" s="829"/>
      <c r="P116" s="829"/>
      <c r="Q116" s="829"/>
      <c r="R116" s="830"/>
      <c r="S116" s="941"/>
      <c r="T116" s="942"/>
      <c r="AE116" s="169"/>
      <c r="AF116" s="169"/>
      <c r="AG116" s="169"/>
      <c r="AH116" s="169"/>
    </row>
    <row r="117" spans="2:34" ht="15" thickBot="1">
      <c r="B117" s="954" t="s">
        <v>653</v>
      </c>
      <c r="C117" s="437">
        <v>390</v>
      </c>
      <c r="D117" s="831"/>
      <c r="E117" s="832"/>
      <c r="F117" s="832"/>
      <c r="G117" s="832"/>
      <c r="H117" s="832"/>
      <c r="I117" s="832"/>
      <c r="J117" s="832"/>
      <c r="K117" s="832"/>
      <c r="L117" s="832"/>
      <c r="M117" s="832"/>
      <c r="N117" s="832"/>
      <c r="O117" s="832"/>
      <c r="P117" s="832"/>
      <c r="Q117" s="832"/>
      <c r="R117" s="833"/>
      <c r="S117" s="941"/>
      <c r="T117" s="942"/>
      <c r="AE117" s="169"/>
      <c r="AF117" s="169"/>
      <c r="AG117" s="169"/>
      <c r="AH117" s="169"/>
    </row>
    <row r="118" spans="2:34" ht="6.6" customHeight="1">
      <c r="B118" s="955"/>
      <c r="C118" s="391"/>
      <c r="D118" s="391"/>
      <c r="E118" s="391"/>
      <c r="F118" s="391"/>
      <c r="G118" s="391"/>
      <c r="H118" s="391"/>
      <c r="I118" s="391"/>
      <c r="J118" s="391"/>
      <c r="K118" s="391"/>
      <c r="L118" s="391"/>
      <c r="M118" s="391"/>
      <c r="N118" s="391"/>
      <c r="O118" s="391"/>
      <c r="P118" s="391"/>
      <c r="Q118" s="391"/>
      <c r="R118" s="391"/>
      <c r="S118" s="941"/>
      <c r="T118" s="942"/>
      <c r="AE118" s="169"/>
      <c r="AF118" s="169"/>
      <c r="AG118" s="169"/>
      <c r="AH118" s="169"/>
    </row>
    <row r="119" spans="2:34" ht="12.75">
      <c r="B119" s="956" t="s">
        <v>473</v>
      </c>
      <c r="C119" s="392"/>
      <c r="D119" s="393">
        <f aca="true" t="shared" si="0" ref="D119:R119">SUM(D18:D117)</f>
        <v>0</v>
      </c>
      <c r="E119" s="393">
        <f t="shared" si="0"/>
        <v>0</v>
      </c>
      <c r="F119" s="393">
        <f t="shared" si="0"/>
        <v>0</v>
      </c>
      <c r="G119" s="393">
        <f t="shared" si="0"/>
        <v>0</v>
      </c>
      <c r="H119" s="393">
        <f t="shared" si="0"/>
        <v>0</v>
      </c>
      <c r="I119" s="393">
        <f t="shared" si="0"/>
        <v>0</v>
      </c>
      <c r="J119" s="393">
        <f t="shared" si="0"/>
        <v>0</v>
      </c>
      <c r="K119" s="393">
        <f t="shared" si="0"/>
        <v>0</v>
      </c>
      <c r="L119" s="393">
        <f t="shared" si="0"/>
        <v>0</v>
      </c>
      <c r="M119" s="393">
        <f t="shared" si="0"/>
        <v>0</v>
      </c>
      <c r="N119" s="393">
        <f t="shared" si="0"/>
        <v>0</v>
      </c>
      <c r="O119" s="393">
        <f t="shared" si="0"/>
        <v>0</v>
      </c>
      <c r="P119" s="393">
        <f t="shared" si="0"/>
        <v>0</v>
      </c>
      <c r="Q119" s="393">
        <f t="shared" si="0"/>
        <v>0</v>
      </c>
      <c r="R119" s="393">
        <f t="shared" si="0"/>
        <v>0</v>
      </c>
      <c r="S119" s="941"/>
      <c r="T119" s="942"/>
      <c r="AE119" s="169"/>
      <c r="AF119" s="169"/>
      <c r="AG119" s="169"/>
      <c r="AH119" s="169"/>
    </row>
    <row r="120" spans="2:34" ht="7.15" customHeight="1" thickBot="1">
      <c r="B120" s="936"/>
      <c r="C120" s="937"/>
      <c r="D120" s="937"/>
      <c r="E120" s="937"/>
      <c r="F120" s="937"/>
      <c r="G120" s="937"/>
      <c r="H120" s="938"/>
      <c r="I120" s="938"/>
      <c r="J120" s="957"/>
      <c r="K120" s="943"/>
      <c r="L120" s="943"/>
      <c r="M120" s="943"/>
      <c r="N120" s="943"/>
      <c r="O120" s="943"/>
      <c r="P120" s="943"/>
      <c r="Q120" s="943"/>
      <c r="R120" s="943"/>
      <c r="S120" s="944"/>
      <c r="T120" s="942"/>
      <c r="AE120" s="169"/>
      <c r="AF120" s="169"/>
      <c r="AG120" s="169"/>
      <c r="AH120" s="169"/>
    </row>
    <row r="121" spans="2:34" ht="15" thickBot="1">
      <c r="B121" s="166"/>
      <c r="C121" s="166"/>
      <c r="D121" s="166"/>
      <c r="E121" s="166"/>
      <c r="F121" s="166"/>
      <c r="G121" s="166"/>
      <c r="AE121" s="169"/>
      <c r="AF121" s="169"/>
      <c r="AG121" s="169"/>
      <c r="AH121" s="169"/>
    </row>
    <row r="122" spans="1:30" s="169" customFormat="1" ht="13.15" customHeight="1">
      <c r="A122" s="74"/>
      <c r="B122" s="1150" t="s">
        <v>185</v>
      </c>
      <c r="C122" s="1151"/>
      <c r="D122" s="1151"/>
      <c r="E122" s="1151"/>
      <c r="F122" s="1151"/>
      <c r="G122" s="1151"/>
      <c r="H122" s="1151"/>
      <c r="I122" s="1151"/>
      <c r="J122" s="1151"/>
      <c r="K122" s="1151"/>
      <c r="L122" s="1151"/>
      <c r="M122" s="1151"/>
      <c r="N122" s="1151"/>
      <c r="O122" s="1151"/>
      <c r="P122" s="1152"/>
      <c r="U122" s="166"/>
      <c r="V122" s="166"/>
      <c r="W122" s="166"/>
      <c r="X122" s="166"/>
      <c r="Y122" s="166"/>
      <c r="Z122" s="166"/>
      <c r="AA122" s="166"/>
      <c r="AB122" s="166"/>
      <c r="AC122" s="166"/>
      <c r="AD122" s="166"/>
    </row>
    <row r="123" spans="1:30" s="169" customFormat="1" ht="12.75">
      <c r="A123" s="170"/>
      <c r="B123" s="927" t="s">
        <v>186</v>
      </c>
      <c r="C123" s="1133" t="s">
        <v>254</v>
      </c>
      <c r="D123" s="1134"/>
      <c r="E123" s="1134"/>
      <c r="F123" s="1134"/>
      <c r="G123" s="1134"/>
      <c r="H123" s="1134"/>
      <c r="I123" s="1134"/>
      <c r="J123" s="1134"/>
      <c r="K123" s="1134"/>
      <c r="L123" s="1134"/>
      <c r="M123" s="1134"/>
      <c r="N123" s="1134"/>
      <c r="O123" s="1134"/>
      <c r="P123" s="1155"/>
      <c r="U123" s="166"/>
      <c r="V123" s="166"/>
      <c r="W123" s="166"/>
      <c r="X123" s="166"/>
      <c r="Y123" s="166"/>
      <c r="Z123" s="166"/>
      <c r="AA123" s="166"/>
      <c r="AB123" s="166"/>
      <c r="AC123" s="166"/>
      <c r="AD123" s="166"/>
    </row>
    <row r="124" spans="1:30" s="169" customFormat="1" ht="12.75">
      <c r="A124" s="170"/>
      <c r="B124" s="928" t="s">
        <v>187</v>
      </c>
      <c r="C124" s="1133" t="s">
        <v>846</v>
      </c>
      <c r="D124" s="1134"/>
      <c r="E124" s="1134"/>
      <c r="F124" s="1134"/>
      <c r="G124" s="1134"/>
      <c r="H124" s="1134"/>
      <c r="I124" s="1134"/>
      <c r="J124" s="1134"/>
      <c r="K124" s="1134"/>
      <c r="L124" s="1134"/>
      <c r="M124" s="1134"/>
      <c r="N124" s="1134"/>
      <c r="O124" s="1134"/>
      <c r="P124" s="1155"/>
      <c r="U124" s="166"/>
      <c r="V124" s="166"/>
      <c r="W124" s="166"/>
      <c r="X124" s="166"/>
      <c r="Y124" s="166"/>
      <c r="Z124" s="166"/>
      <c r="AA124" s="166"/>
      <c r="AB124" s="166"/>
      <c r="AC124" s="166"/>
      <c r="AD124" s="166"/>
    </row>
    <row r="125" spans="1:30" s="169" customFormat="1" ht="12.75">
      <c r="A125" s="170"/>
      <c r="B125" s="1128" t="s">
        <v>188</v>
      </c>
      <c r="C125" s="197" t="s">
        <v>189</v>
      </c>
      <c r="D125" s="198" t="s">
        <v>669</v>
      </c>
      <c r="E125" s="198"/>
      <c r="F125" s="198"/>
      <c r="G125" s="198"/>
      <c r="H125" s="198"/>
      <c r="I125" s="198"/>
      <c r="J125" s="198"/>
      <c r="K125" s="198"/>
      <c r="L125" s="198"/>
      <c r="M125" s="198"/>
      <c r="N125" s="198"/>
      <c r="O125" s="198"/>
      <c r="P125" s="929"/>
      <c r="U125" s="166"/>
      <c r="V125" s="166"/>
      <c r="W125" s="166"/>
      <c r="X125" s="166"/>
      <c r="Y125" s="166"/>
      <c r="Z125" s="166"/>
      <c r="AA125" s="166"/>
      <c r="AB125" s="166"/>
      <c r="AC125" s="166"/>
      <c r="AD125" s="166"/>
    </row>
    <row r="126" spans="1:16" s="169" customFormat="1" ht="12">
      <c r="A126" s="170"/>
      <c r="B126" s="1129"/>
      <c r="C126" s="199" t="s">
        <v>190</v>
      </c>
      <c r="D126" s="1153"/>
      <c r="E126" s="1153"/>
      <c r="F126" s="1153"/>
      <c r="G126" s="1153"/>
      <c r="H126" s="1153"/>
      <c r="I126" s="1153"/>
      <c r="J126" s="1153"/>
      <c r="K126" s="1153"/>
      <c r="L126" s="1153"/>
      <c r="M126" s="1153"/>
      <c r="N126" s="1153"/>
      <c r="O126" s="1153"/>
      <c r="P126" s="1154"/>
    </row>
    <row r="127" spans="1:16" s="169" customFormat="1" ht="12">
      <c r="A127" s="170"/>
      <c r="B127" s="928" t="s">
        <v>193</v>
      </c>
      <c r="C127" s="889" t="s">
        <v>194</v>
      </c>
      <c r="D127" s="889"/>
      <c r="E127" s="889" t="s">
        <v>195</v>
      </c>
      <c r="F127" s="200"/>
      <c r="G127" s="201" t="s">
        <v>196</v>
      </c>
      <c r="H127" s="201"/>
      <c r="I127" s="202"/>
      <c r="J127" s="202"/>
      <c r="K127" s="202"/>
      <c r="L127" s="202"/>
      <c r="M127" s="202"/>
      <c r="N127" s="202"/>
      <c r="O127" s="202"/>
      <c r="P127" s="930"/>
    </row>
    <row r="128" spans="1:16" s="169" customFormat="1" ht="12">
      <c r="A128" s="170"/>
      <c r="B128" s="923" t="s">
        <v>349</v>
      </c>
      <c r="C128" s="1126"/>
      <c r="D128" s="1126"/>
      <c r="E128" s="1126"/>
      <c r="F128" s="1126"/>
      <c r="G128" s="1126"/>
      <c r="H128" s="1126"/>
      <c r="I128" s="1126"/>
      <c r="J128" s="1126"/>
      <c r="K128" s="1126"/>
      <c r="L128" s="1126"/>
      <c r="M128" s="1126"/>
      <c r="N128" s="1126"/>
      <c r="O128" s="1126"/>
      <c r="P128" s="1127"/>
    </row>
    <row r="129" spans="2:34" s="76" customFormat="1" ht="12.75">
      <c r="B129" s="903" t="s">
        <v>929</v>
      </c>
      <c r="C129" s="835"/>
      <c r="D129" s="816"/>
      <c r="E129" s="816"/>
      <c r="F129" s="816"/>
      <c r="G129" s="816"/>
      <c r="H129" s="816"/>
      <c r="I129" s="816"/>
      <c r="J129" s="816"/>
      <c r="K129" s="816"/>
      <c r="L129" s="816"/>
      <c r="M129" s="816"/>
      <c r="N129" s="816"/>
      <c r="O129" s="816"/>
      <c r="P129" s="904"/>
      <c r="AE129" s="169"/>
      <c r="AF129" s="169"/>
      <c r="AG129" s="169"/>
      <c r="AH129" s="169"/>
    </row>
    <row r="130" spans="2:34" s="76" customFormat="1" ht="12.75">
      <c r="B130" s="1125" t="s">
        <v>930</v>
      </c>
      <c r="C130" s="836"/>
      <c r="D130" s="816"/>
      <c r="E130" s="816"/>
      <c r="F130" s="816"/>
      <c r="G130" s="816"/>
      <c r="H130" s="816"/>
      <c r="I130" s="816"/>
      <c r="J130" s="816"/>
      <c r="K130" s="816"/>
      <c r="L130" s="816"/>
      <c r="M130" s="816"/>
      <c r="N130" s="816"/>
      <c r="O130" s="816"/>
      <c r="P130" s="904"/>
      <c r="AE130" s="169"/>
      <c r="AF130" s="169"/>
      <c r="AG130" s="169"/>
      <c r="AH130" s="169"/>
    </row>
    <row r="131" spans="2:34" s="76" customFormat="1" ht="12.75">
      <c r="B131" s="1125"/>
      <c r="C131" s="836"/>
      <c r="D131" s="816"/>
      <c r="E131" s="816"/>
      <c r="F131" s="816"/>
      <c r="G131" s="816"/>
      <c r="H131" s="816"/>
      <c r="I131" s="816"/>
      <c r="J131" s="816"/>
      <c r="K131" s="816"/>
      <c r="L131" s="816"/>
      <c r="M131" s="816"/>
      <c r="N131" s="816"/>
      <c r="O131" s="816"/>
      <c r="P131" s="904"/>
      <c r="AE131" s="169"/>
      <c r="AF131" s="169"/>
      <c r="AG131" s="169"/>
      <c r="AH131" s="169"/>
    </row>
    <row r="132" spans="2:34" ht="12.75">
      <c r="B132" s="940"/>
      <c r="C132" s="171"/>
      <c r="D132" s="171"/>
      <c r="E132" s="171"/>
      <c r="F132" s="171"/>
      <c r="G132" s="171"/>
      <c r="H132" s="172"/>
      <c r="I132" s="172"/>
      <c r="J132" s="172"/>
      <c r="K132" s="172"/>
      <c r="L132" s="172"/>
      <c r="M132" s="172"/>
      <c r="N132" s="172"/>
      <c r="O132" s="172"/>
      <c r="P132" s="941"/>
      <c r="AE132" s="169"/>
      <c r="AF132" s="169"/>
      <c r="AG132" s="169"/>
      <c r="AH132" s="169"/>
    </row>
    <row r="133" spans="2:34" ht="13.9" customHeight="1">
      <c r="B133" s="1130" t="s">
        <v>472</v>
      </c>
      <c r="C133" s="787" t="s">
        <v>798</v>
      </c>
      <c r="D133" s="942"/>
      <c r="E133" s="942"/>
      <c r="F133" s="942"/>
      <c r="G133" s="942"/>
      <c r="H133" s="942"/>
      <c r="I133" s="942"/>
      <c r="J133" s="942"/>
      <c r="K133" s="942"/>
      <c r="L133" s="942"/>
      <c r="M133" s="942"/>
      <c r="N133" s="942"/>
      <c r="O133" s="942"/>
      <c r="P133" s="941"/>
      <c r="AE133" s="169"/>
      <c r="AF133" s="169"/>
      <c r="AG133" s="169"/>
      <c r="AH133" s="169"/>
    </row>
    <row r="134" spans="2:34" ht="15" thickBot="1">
      <c r="B134" s="1131"/>
      <c r="C134" s="965" t="s">
        <v>934</v>
      </c>
      <c r="D134" s="942"/>
      <c r="E134" s="942"/>
      <c r="F134" s="942"/>
      <c r="G134" s="942"/>
      <c r="H134" s="942"/>
      <c r="I134" s="942"/>
      <c r="J134" s="942"/>
      <c r="K134" s="942"/>
      <c r="L134" s="942"/>
      <c r="M134" s="942"/>
      <c r="N134" s="942"/>
      <c r="O134" s="942"/>
      <c r="P134" s="941"/>
      <c r="R134" s="442"/>
      <c r="AE134" s="169"/>
      <c r="AF134" s="169"/>
      <c r="AG134" s="169"/>
      <c r="AH134" s="169"/>
    </row>
    <row r="135" spans="2:34" ht="12.75">
      <c r="B135" s="958"/>
      <c r="C135" s="966"/>
      <c r="D135" s="942"/>
      <c r="E135" s="942"/>
      <c r="F135" s="942"/>
      <c r="G135" s="942"/>
      <c r="H135" s="942"/>
      <c r="I135" s="942"/>
      <c r="J135" s="942"/>
      <c r="K135" s="942"/>
      <c r="L135" s="942"/>
      <c r="M135" s="942"/>
      <c r="N135" s="942"/>
      <c r="O135" s="942"/>
      <c r="P135" s="941"/>
      <c r="R135" s="442"/>
      <c r="AE135" s="169"/>
      <c r="AF135" s="169"/>
      <c r="AG135" s="169"/>
      <c r="AH135" s="169"/>
    </row>
    <row r="136" spans="2:34" ht="12.75">
      <c r="B136" s="959" t="s">
        <v>473</v>
      </c>
      <c r="C136" s="967"/>
      <c r="D136" s="942"/>
      <c r="E136" s="942"/>
      <c r="F136" s="942"/>
      <c r="G136" s="942"/>
      <c r="H136" s="942"/>
      <c r="I136" s="942"/>
      <c r="J136" s="942"/>
      <c r="K136" s="942"/>
      <c r="L136" s="942"/>
      <c r="M136" s="942"/>
      <c r="N136" s="942"/>
      <c r="O136" s="942"/>
      <c r="P136" s="941"/>
      <c r="R136" s="442"/>
      <c r="AE136" s="169"/>
      <c r="AF136" s="169"/>
      <c r="AG136" s="169"/>
      <c r="AH136" s="169"/>
    </row>
    <row r="137" spans="2:34" ht="12.75">
      <c r="B137" s="959" t="s">
        <v>474</v>
      </c>
      <c r="C137" s="967"/>
      <c r="D137" s="942"/>
      <c r="E137" s="942"/>
      <c r="F137" s="942"/>
      <c r="G137" s="942"/>
      <c r="H137" s="942"/>
      <c r="I137" s="942"/>
      <c r="J137" s="942"/>
      <c r="K137" s="942"/>
      <c r="L137" s="942"/>
      <c r="M137" s="942"/>
      <c r="N137" s="942"/>
      <c r="O137" s="942"/>
      <c r="P137" s="941"/>
      <c r="R137" s="442"/>
      <c r="AE137" s="169"/>
      <c r="AF137" s="169"/>
      <c r="AG137" s="169"/>
      <c r="AH137" s="169"/>
    </row>
    <row r="138" spans="2:34" ht="12.75">
      <c r="B138" s="960" t="s">
        <v>475</v>
      </c>
      <c r="C138" s="967"/>
      <c r="D138" s="942"/>
      <c r="E138" s="942"/>
      <c r="F138" s="942"/>
      <c r="G138" s="942"/>
      <c r="H138" s="942"/>
      <c r="I138" s="942"/>
      <c r="J138" s="942"/>
      <c r="K138" s="942"/>
      <c r="L138" s="942"/>
      <c r="M138" s="942"/>
      <c r="N138" s="942"/>
      <c r="O138" s="942"/>
      <c r="P138" s="941"/>
      <c r="R138" s="442"/>
      <c r="AE138" s="169"/>
      <c r="AF138" s="169"/>
      <c r="AG138" s="169"/>
      <c r="AH138" s="169"/>
    </row>
    <row r="139" spans="2:34" ht="12.75">
      <c r="B139" s="961" t="s">
        <v>476</v>
      </c>
      <c r="C139" s="967"/>
      <c r="D139" s="942"/>
      <c r="E139" s="942"/>
      <c r="F139" s="942"/>
      <c r="G139" s="942"/>
      <c r="H139" s="942"/>
      <c r="I139" s="942"/>
      <c r="J139" s="942"/>
      <c r="K139" s="942"/>
      <c r="L139" s="942"/>
      <c r="M139" s="942"/>
      <c r="N139" s="942"/>
      <c r="O139" s="942"/>
      <c r="P139" s="941"/>
      <c r="R139" s="442"/>
      <c r="AE139" s="169"/>
      <c r="AF139" s="169"/>
      <c r="AG139" s="169"/>
      <c r="AH139" s="169"/>
    </row>
    <row r="140" spans="2:34" ht="12.75">
      <c r="B140" s="961" t="s">
        <v>477</v>
      </c>
      <c r="C140" s="967"/>
      <c r="D140" s="942"/>
      <c r="E140" s="942"/>
      <c r="F140" s="942"/>
      <c r="G140" s="942"/>
      <c r="H140" s="942"/>
      <c r="I140" s="942"/>
      <c r="J140" s="942"/>
      <c r="K140" s="942"/>
      <c r="L140" s="942"/>
      <c r="M140" s="942"/>
      <c r="N140" s="942"/>
      <c r="O140" s="942"/>
      <c r="P140" s="941"/>
      <c r="R140" s="442"/>
      <c r="AE140" s="169"/>
      <c r="AF140" s="169"/>
      <c r="AG140" s="169"/>
      <c r="AH140" s="169"/>
    </row>
    <row r="141" spans="2:34" ht="12.75">
      <c r="B141" s="961" t="s">
        <v>478</v>
      </c>
      <c r="C141" s="967"/>
      <c r="D141" s="942"/>
      <c r="E141" s="942"/>
      <c r="F141" s="942"/>
      <c r="G141" s="942"/>
      <c r="H141" s="942"/>
      <c r="I141" s="942"/>
      <c r="J141" s="942"/>
      <c r="K141" s="942"/>
      <c r="L141" s="942"/>
      <c r="M141" s="942"/>
      <c r="N141" s="942"/>
      <c r="O141" s="942"/>
      <c r="P141" s="941"/>
      <c r="R141" s="442"/>
      <c r="AE141" s="169"/>
      <c r="AF141" s="169"/>
      <c r="AG141" s="169"/>
      <c r="AH141" s="169"/>
    </row>
    <row r="142" spans="2:34" ht="12.75">
      <c r="B142" s="960" t="s">
        <v>479</v>
      </c>
      <c r="C142" s="967"/>
      <c r="D142" s="942"/>
      <c r="E142" s="942"/>
      <c r="F142" s="942"/>
      <c r="G142" s="942"/>
      <c r="H142" s="942"/>
      <c r="I142" s="942"/>
      <c r="J142" s="942"/>
      <c r="K142" s="942"/>
      <c r="L142" s="942"/>
      <c r="M142" s="942"/>
      <c r="N142" s="942"/>
      <c r="O142" s="942"/>
      <c r="P142" s="941"/>
      <c r="R142" s="442"/>
      <c r="AE142" s="169"/>
      <c r="AF142" s="169"/>
      <c r="AG142" s="169"/>
      <c r="AH142" s="169"/>
    </row>
    <row r="143" spans="2:34" ht="12.75">
      <c r="B143" s="962" t="s">
        <v>480</v>
      </c>
      <c r="C143" s="967"/>
      <c r="D143" s="942"/>
      <c r="E143" s="942"/>
      <c r="F143" s="942"/>
      <c r="G143" s="942"/>
      <c r="H143" s="942"/>
      <c r="I143" s="942"/>
      <c r="J143" s="942"/>
      <c r="K143" s="942"/>
      <c r="L143" s="942"/>
      <c r="M143" s="942"/>
      <c r="N143" s="942"/>
      <c r="O143" s="942"/>
      <c r="P143" s="941"/>
      <c r="R143" s="442"/>
      <c r="AE143" s="169"/>
      <c r="AF143" s="169"/>
      <c r="AG143" s="169"/>
      <c r="AH143" s="169"/>
    </row>
    <row r="144" spans="2:34" ht="12.75">
      <c r="B144" s="961" t="s">
        <v>481</v>
      </c>
      <c r="C144" s="967"/>
      <c r="D144" s="942"/>
      <c r="E144" s="942"/>
      <c r="F144" s="942"/>
      <c r="G144" s="942"/>
      <c r="H144" s="942"/>
      <c r="I144" s="942"/>
      <c r="J144" s="942"/>
      <c r="K144" s="942"/>
      <c r="L144" s="942"/>
      <c r="M144" s="942"/>
      <c r="N144" s="942"/>
      <c r="O144" s="942"/>
      <c r="P144" s="941"/>
      <c r="R144" s="442"/>
      <c r="AE144" s="169"/>
      <c r="AF144" s="169"/>
      <c r="AG144" s="169"/>
      <c r="AH144" s="169"/>
    </row>
    <row r="145" spans="2:34" ht="12.75">
      <c r="B145" s="961" t="s">
        <v>482</v>
      </c>
      <c r="C145" s="967"/>
      <c r="D145" s="942"/>
      <c r="E145" s="942"/>
      <c r="F145" s="942"/>
      <c r="G145" s="942"/>
      <c r="H145" s="942"/>
      <c r="I145" s="942"/>
      <c r="J145" s="942"/>
      <c r="K145" s="942"/>
      <c r="L145" s="942"/>
      <c r="M145" s="942"/>
      <c r="N145" s="942"/>
      <c r="O145" s="942"/>
      <c r="P145" s="941"/>
      <c r="R145" s="442"/>
      <c r="AE145" s="169"/>
      <c r="AF145" s="169"/>
      <c r="AG145" s="169"/>
      <c r="AH145" s="169"/>
    </row>
    <row r="146" spans="2:34" ht="12.75">
      <c r="B146" s="961" t="s">
        <v>483</v>
      </c>
      <c r="C146" s="967"/>
      <c r="D146" s="942"/>
      <c r="E146" s="942"/>
      <c r="F146" s="942"/>
      <c r="G146" s="942"/>
      <c r="H146" s="942"/>
      <c r="I146" s="942"/>
      <c r="J146" s="942"/>
      <c r="K146" s="942"/>
      <c r="L146" s="942"/>
      <c r="M146" s="942"/>
      <c r="N146" s="942"/>
      <c r="O146" s="942"/>
      <c r="P146" s="941"/>
      <c r="R146" s="442"/>
      <c r="AE146" s="169"/>
      <c r="AF146" s="169"/>
      <c r="AG146" s="169"/>
      <c r="AH146" s="169"/>
    </row>
    <row r="147" spans="2:34" ht="12.75">
      <c r="B147" s="961" t="s">
        <v>484</v>
      </c>
      <c r="C147" s="967"/>
      <c r="D147" s="942"/>
      <c r="E147" s="942"/>
      <c r="F147" s="942"/>
      <c r="G147" s="942"/>
      <c r="H147" s="942"/>
      <c r="I147" s="942"/>
      <c r="J147" s="942"/>
      <c r="K147" s="942"/>
      <c r="L147" s="942"/>
      <c r="M147" s="942"/>
      <c r="N147" s="942"/>
      <c r="O147" s="942"/>
      <c r="P147" s="941"/>
      <c r="R147" s="442"/>
      <c r="AE147" s="169"/>
      <c r="AF147" s="169"/>
      <c r="AG147" s="169"/>
      <c r="AH147" s="169"/>
    </row>
    <row r="148" spans="2:34" ht="12.75">
      <c r="B148" s="963" t="s">
        <v>471</v>
      </c>
      <c r="C148" s="967"/>
      <c r="D148" s="942"/>
      <c r="E148" s="942"/>
      <c r="F148" s="942"/>
      <c r="G148" s="942"/>
      <c r="H148" s="942"/>
      <c r="I148" s="942"/>
      <c r="J148" s="942"/>
      <c r="K148" s="942"/>
      <c r="L148" s="942"/>
      <c r="M148" s="942"/>
      <c r="N148" s="942"/>
      <c r="O148" s="942"/>
      <c r="P148" s="941"/>
      <c r="R148" s="442"/>
      <c r="AE148" s="169"/>
      <c r="AF148" s="169"/>
      <c r="AG148" s="169"/>
      <c r="AH148" s="169"/>
    </row>
    <row r="149" spans="2:34" ht="12.75">
      <c r="B149" s="960" t="s">
        <v>485</v>
      </c>
      <c r="C149" s="967"/>
      <c r="D149" s="942"/>
      <c r="E149" s="942"/>
      <c r="F149" s="942"/>
      <c r="G149" s="942"/>
      <c r="H149" s="942"/>
      <c r="I149" s="942"/>
      <c r="J149" s="942"/>
      <c r="K149" s="942"/>
      <c r="L149" s="942"/>
      <c r="M149" s="942"/>
      <c r="N149" s="942"/>
      <c r="O149" s="942"/>
      <c r="P149" s="941"/>
      <c r="R149" s="442"/>
      <c r="AE149" s="169"/>
      <c r="AF149" s="169"/>
      <c r="AG149" s="169"/>
      <c r="AH149" s="169"/>
    </row>
    <row r="150" spans="2:34" ht="12.75">
      <c r="B150" s="960" t="s">
        <v>486</v>
      </c>
      <c r="C150" s="967"/>
      <c r="D150" s="942"/>
      <c r="E150" s="942"/>
      <c r="F150" s="942"/>
      <c r="G150" s="942"/>
      <c r="H150" s="942"/>
      <c r="I150" s="942"/>
      <c r="J150" s="942"/>
      <c r="K150" s="942"/>
      <c r="L150" s="942"/>
      <c r="M150" s="942"/>
      <c r="N150" s="942"/>
      <c r="O150" s="942"/>
      <c r="P150" s="941"/>
      <c r="R150" s="442"/>
      <c r="AE150" s="169"/>
      <c r="AF150" s="169"/>
      <c r="AG150" s="169"/>
      <c r="AH150" s="169"/>
    </row>
    <row r="151" spans="2:34" ht="15" thickBot="1">
      <c r="B151" s="964"/>
      <c r="C151" s="968"/>
      <c r="D151" s="943"/>
      <c r="E151" s="943"/>
      <c r="F151" s="943"/>
      <c r="G151" s="943"/>
      <c r="H151" s="943"/>
      <c r="I151" s="943"/>
      <c r="J151" s="943"/>
      <c r="K151" s="943"/>
      <c r="L151" s="943"/>
      <c r="M151" s="943"/>
      <c r="N151" s="943"/>
      <c r="O151" s="943"/>
      <c r="P151" s="944"/>
      <c r="R151" s="442"/>
      <c r="AE151" s="169"/>
      <c r="AF151" s="169"/>
      <c r="AG151" s="169"/>
      <c r="AH151" s="169"/>
    </row>
    <row r="152" spans="2:34" ht="15" thickBot="1">
      <c r="B152" s="166"/>
      <c r="C152" s="166"/>
      <c r="D152" s="166"/>
      <c r="E152" s="166"/>
      <c r="F152" s="166"/>
      <c r="G152" s="166"/>
      <c r="R152" s="442"/>
      <c r="AE152" s="169"/>
      <c r="AF152" s="169"/>
      <c r="AG152" s="169"/>
      <c r="AH152" s="169"/>
    </row>
    <row r="153" spans="1:16" s="169" customFormat="1" ht="13.15" customHeight="1">
      <c r="A153" s="74"/>
      <c r="B153" s="1150" t="s">
        <v>185</v>
      </c>
      <c r="C153" s="1151"/>
      <c r="D153" s="1151"/>
      <c r="E153" s="1151"/>
      <c r="F153" s="1151"/>
      <c r="G153" s="1151"/>
      <c r="H153" s="1151"/>
      <c r="I153" s="1151"/>
      <c r="J153" s="1151"/>
      <c r="K153" s="1151"/>
      <c r="L153" s="1151"/>
      <c r="M153" s="1151"/>
      <c r="N153" s="1151"/>
      <c r="O153" s="1151"/>
      <c r="P153" s="1152"/>
    </row>
    <row r="154" spans="1:16" s="169" customFormat="1" ht="12">
      <c r="A154" s="170"/>
      <c r="B154" s="927" t="s">
        <v>186</v>
      </c>
      <c r="C154" s="1148" t="s">
        <v>254</v>
      </c>
      <c r="D154" s="1148"/>
      <c r="E154" s="1148"/>
      <c r="F154" s="1148"/>
      <c r="G154" s="1148"/>
      <c r="H154" s="1148"/>
      <c r="I154" s="1148"/>
      <c r="J154" s="1148"/>
      <c r="K154" s="1148"/>
      <c r="L154" s="1148"/>
      <c r="M154" s="1148"/>
      <c r="N154" s="1148"/>
      <c r="O154" s="1148"/>
      <c r="P154" s="1149"/>
    </row>
    <row r="155" spans="1:16" s="169" customFormat="1" ht="12">
      <c r="A155" s="170"/>
      <c r="B155" s="928" t="s">
        <v>187</v>
      </c>
      <c r="C155" s="1148" t="s">
        <v>792</v>
      </c>
      <c r="D155" s="1148"/>
      <c r="E155" s="1148"/>
      <c r="F155" s="1148"/>
      <c r="G155" s="1148"/>
      <c r="H155" s="1148"/>
      <c r="I155" s="1148"/>
      <c r="J155" s="1148"/>
      <c r="K155" s="1148"/>
      <c r="L155" s="1148"/>
      <c r="M155" s="1148"/>
      <c r="N155" s="1148"/>
      <c r="O155" s="1148"/>
      <c r="P155" s="1149"/>
    </row>
    <row r="156" spans="1:16" s="169" customFormat="1" ht="12">
      <c r="A156" s="170"/>
      <c r="B156" s="1128" t="s">
        <v>188</v>
      </c>
      <c r="C156" s="197" t="s">
        <v>189</v>
      </c>
      <c r="D156" s="198" t="s">
        <v>488</v>
      </c>
      <c r="E156" s="198"/>
      <c r="F156" s="198"/>
      <c r="G156" s="198"/>
      <c r="H156" s="198"/>
      <c r="I156" s="198"/>
      <c r="J156" s="198"/>
      <c r="K156" s="198"/>
      <c r="L156" s="198"/>
      <c r="M156" s="198"/>
      <c r="N156" s="198"/>
      <c r="O156" s="198"/>
      <c r="P156" s="929"/>
    </row>
    <row r="157" spans="1:16" s="169" customFormat="1" ht="12">
      <c r="A157" s="170"/>
      <c r="B157" s="1129"/>
      <c r="C157" s="199" t="s">
        <v>190</v>
      </c>
      <c r="D157" s="1153"/>
      <c r="E157" s="1153"/>
      <c r="F157" s="1153"/>
      <c r="G157" s="1153"/>
      <c r="H157" s="1153"/>
      <c r="I157" s="1153"/>
      <c r="J157" s="1153"/>
      <c r="K157" s="1153"/>
      <c r="L157" s="1153"/>
      <c r="M157" s="1153"/>
      <c r="N157" s="1153"/>
      <c r="O157" s="1153"/>
      <c r="P157" s="1154"/>
    </row>
    <row r="158" spans="1:16" s="169" customFormat="1" ht="12">
      <c r="A158" s="170"/>
      <c r="B158" s="928" t="s">
        <v>193</v>
      </c>
      <c r="C158" s="889" t="s">
        <v>194</v>
      </c>
      <c r="D158" s="889"/>
      <c r="E158" s="889" t="s">
        <v>195</v>
      </c>
      <c r="F158" s="200"/>
      <c r="G158" s="201" t="s">
        <v>196</v>
      </c>
      <c r="H158" s="201"/>
      <c r="I158" s="202"/>
      <c r="J158" s="202"/>
      <c r="K158" s="202"/>
      <c r="L158" s="202"/>
      <c r="M158" s="202"/>
      <c r="N158" s="202"/>
      <c r="O158" s="202"/>
      <c r="P158" s="930"/>
    </row>
    <row r="159" spans="1:16" s="169" customFormat="1" ht="12">
      <c r="A159" s="170"/>
      <c r="B159" s="931" t="s">
        <v>793</v>
      </c>
      <c r="C159" s="1148"/>
      <c r="D159" s="1148"/>
      <c r="E159" s="1148"/>
      <c r="F159" s="1148"/>
      <c r="G159" s="1148"/>
      <c r="H159" s="1148"/>
      <c r="I159" s="1148"/>
      <c r="J159" s="1148"/>
      <c r="K159" s="1148"/>
      <c r="L159" s="1148"/>
      <c r="M159" s="1148"/>
      <c r="N159" s="1148"/>
      <c r="O159" s="1148"/>
      <c r="P159" s="1149"/>
    </row>
    <row r="160" spans="2:34" s="76" customFormat="1" ht="12.75">
      <c r="B160" s="903" t="s">
        <v>929</v>
      </c>
      <c r="C160" s="835"/>
      <c r="D160" s="816"/>
      <c r="E160" s="816"/>
      <c r="F160" s="816"/>
      <c r="G160" s="816"/>
      <c r="H160" s="816"/>
      <c r="I160" s="816"/>
      <c r="J160" s="816"/>
      <c r="K160" s="816"/>
      <c r="L160" s="816"/>
      <c r="M160" s="816"/>
      <c r="N160" s="816"/>
      <c r="O160" s="816"/>
      <c r="P160" s="904"/>
      <c r="AE160" s="169"/>
      <c r="AF160" s="169"/>
      <c r="AG160" s="169"/>
      <c r="AH160" s="169"/>
    </row>
    <row r="161" spans="2:34" s="76" customFormat="1" ht="12.75">
      <c r="B161" s="1125" t="s">
        <v>930</v>
      </c>
      <c r="C161" s="836"/>
      <c r="D161" s="816"/>
      <c r="E161" s="816"/>
      <c r="F161" s="816"/>
      <c r="G161" s="816"/>
      <c r="H161" s="816"/>
      <c r="I161" s="816"/>
      <c r="J161" s="816"/>
      <c r="K161" s="816"/>
      <c r="L161" s="816"/>
      <c r="M161" s="816"/>
      <c r="N161" s="816"/>
      <c r="O161" s="816"/>
      <c r="P161" s="904"/>
      <c r="AE161" s="169"/>
      <c r="AF161" s="169"/>
      <c r="AG161" s="169"/>
      <c r="AH161" s="169"/>
    </row>
    <row r="162" spans="2:34" s="76" customFormat="1" ht="12.75">
      <c r="B162" s="1125"/>
      <c r="C162" s="836"/>
      <c r="D162" s="816"/>
      <c r="E162" s="816"/>
      <c r="F162" s="816"/>
      <c r="G162" s="816"/>
      <c r="H162" s="816"/>
      <c r="I162" s="816"/>
      <c r="J162" s="816"/>
      <c r="K162" s="816"/>
      <c r="L162" s="816"/>
      <c r="M162" s="816"/>
      <c r="N162" s="816"/>
      <c r="O162" s="816"/>
      <c r="P162" s="904"/>
      <c r="AE162" s="169"/>
      <c r="AF162" s="169"/>
      <c r="AG162" s="169"/>
      <c r="AH162" s="169"/>
    </row>
    <row r="163" spans="2:34" ht="12.75">
      <c r="B163" s="932"/>
      <c r="C163" s="171"/>
      <c r="D163" s="171"/>
      <c r="E163" s="171"/>
      <c r="F163" s="171"/>
      <c r="G163" s="171"/>
      <c r="H163" s="172"/>
      <c r="I163" s="172"/>
      <c r="J163" s="172"/>
      <c r="K163" s="172"/>
      <c r="L163" s="172"/>
      <c r="M163" s="172"/>
      <c r="N163" s="172"/>
      <c r="O163" s="172"/>
      <c r="P163" s="933"/>
      <c r="AE163" s="169"/>
      <c r="AF163" s="169"/>
      <c r="AG163" s="169"/>
      <c r="AH163" s="169"/>
    </row>
    <row r="164" spans="2:34" ht="36.75" thickBot="1">
      <c r="B164" s="934" t="s">
        <v>489</v>
      </c>
      <c r="C164" s="970" t="s">
        <v>473</v>
      </c>
      <c r="D164" s="174" t="s">
        <v>85</v>
      </c>
      <c r="E164" s="970" t="s">
        <v>799</v>
      </c>
      <c r="F164" s="171"/>
      <c r="G164" s="171"/>
      <c r="H164" s="172"/>
      <c r="I164" s="172"/>
      <c r="J164" s="172"/>
      <c r="K164" s="172"/>
      <c r="L164" s="172"/>
      <c r="M164" s="172"/>
      <c r="N164" s="172"/>
      <c r="O164" s="172"/>
      <c r="P164" s="933"/>
      <c r="AE164" s="169"/>
      <c r="AF164" s="169"/>
      <c r="AG164" s="169"/>
      <c r="AH164" s="169"/>
    </row>
    <row r="165" spans="2:34" ht="15" thickBot="1">
      <c r="B165" s="935" t="s">
        <v>480</v>
      </c>
      <c r="C165" s="823">
        <v>46</v>
      </c>
      <c r="D165" s="969" t="s">
        <v>490</v>
      </c>
      <c r="E165" s="823">
        <v>4523</v>
      </c>
      <c r="F165" s="171"/>
      <c r="G165" s="171"/>
      <c r="H165" s="172"/>
      <c r="I165" s="172"/>
      <c r="J165" s="172"/>
      <c r="K165" s="172"/>
      <c r="L165" s="172"/>
      <c r="M165" s="172"/>
      <c r="N165" s="172"/>
      <c r="O165" s="172"/>
      <c r="P165" s="933"/>
      <c r="AE165" s="169"/>
      <c r="AF165" s="169"/>
      <c r="AG165" s="169"/>
      <c r="AH165" s="169"/>
    </row>
    <row r="166" spans="2:34" ht="15" thickBot="1">
      <c r="B166" s="936"/>
      <c r="C166" s="937"/>
      <c r="D166" s="937"/>
      <c r="E166" s="937"/>
      <c r="F166" s="937"/>
      <c r="G166" s="937"/>
      <c r="H166" s="938"/>
      <c r="I166" s="938"/>
      <c r="J166" s="938"/>
      <c r="K166" s="938"/>
      <c r="L166" s="938"/>
      <c r="M166" s="938"/>
      <c r="N166" s="938"/>
      <c r="O166" s="938"/>
      <c r="P166" s="939"/>
      <c r="AE166" s="169"/>
      <c r="AF166" s="169"/>
      <c r="AG166" s="169"/>
      <c r="AH166" s="169"/>
    </row>
  </sheetData>
  <mergeCells count="27">
    <mergeCell ref="G9:J9"/>
    <mergeCell ref="E16:R16"/>
    <mergeCell ref="C159:P159"/>
    <mergeCell ref="B153:P153"/>
    <mergeCell ref="C154:P154"/>
    <mergeCell ref="C155:P155"/>
    <mergeCell ref="B156:B157"/>
    <mergeCell ref="D157:P157"/>
    <mergeCell ref="B122:P122"/>
    <mergeCell ref="C123:P123"/>
    <mergeCell ref="C124:P124"/>
    <mergeCell ref="D126:P126"/>
    <mergeCell ref="B4:J4"/>
    <mergeCell ref="C5:J5"/>
    <mergeCell ref="C6:J6"/>
    <mergeCell ref="B7:B8"/>
    <mergeCell ref="D7:J7"/>
    <mergeCell ref="D8:J8"/>
    <mergeCell ref="B161:B162"/>
    <mergeCell ref="C128:P128"/>
    <mergeCell ref="B125:B126"/>
    <mergeCell ref="B133:B134"/>
    <mergeCell ref="C10:J10"/>
    <mergeCell ref="C11:J11"/>
    <mergeCell ref="B10:B11"/>
    <mergeCell ref="B13:B14"/>
    <mergeCell ref="B130:B13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A2:AE111"/>
  <sheetViews>
    <sheetView showGridLines="0" zoomScale="90" zoomScaleNormal="90" workbookViewId="0" topLeftCell="A7">
      <selection activeCell="D18" sqref="D18"/>
    </sheetView>
  </sheetViews>
  <sheetFormatPr defaultColWidth="9.28125" defaultRowHeight="12.75"/>
  <cols>
    <col min="1" max="1" width="3.28125" style="73" customWidth="1"/>
    <col min="2" max="2" width="17.7109375" style="73" customWidth="1"/>
    <col min="3" max="3" width="15.8515625" style="73" customWidth="1"/>
    <col min="4" max="4" width="13.140625" style="73" bestFit="1" customWidth="1"/>
    <col min="5" max="5" width="13.00390625" style="73" bestFit="1" customWidth="1"/>
    <col min="6" max="6" width="13.8515625" style="73" customWidth="1"/>
    <col min="7" max="7" width="13.00390625" style="73" bestFit="1" customWidth="1"/>
    <col min="8" max="9" width="9.00390625" style="73" bestFit="1" customWidth="1"/>
    <col min="10" max="10" width="10.421875" style="73" customWidth="1"/>
    <col min="11" max="11" width="14.00390625" style="73" bestFit="1" customWidth="1"/>
    <col min="12" max="12" width="10.421875" style="73" bestFit="1" customWidth="1"/>
    <col min="13" max="13" width="14.00390625" style="73" bestFit="1" customWidth="1"/>
    <col min="14" max="14" width="6.57421875" style="73" customWidth="1"/>
    <col min="15" max="16384" width="9.28125" style="73" customWidth="1"/>
  </cols>
  <sheetData>
    <row r="2" s="235" customFormat="1" ht="15">
      <c r="B2" s="233" t="s">
        <v>542</v>
      </c>
    </row>
    <row r="3" ht="12.75" thickBot="1">
      <c r="N3" s="232" t="s">
        <v>361</v>
      </c>
    </row>
    <row r="4" spans="1:11" s="76" customFormat="1" ht="12.75">
      <c r="A4" s="75"/>
      <c r="B4" s="1138" t="s">
        <v>185</v>
      </c>
      <c r="C4" s="1139"/>
      <c r="D4" s="1139"/>
      <c r="E4" s="1139"/>
      <c r="F4" s="1139"/>
      <c r="G4" s="1139"/>
      <c r="H4" s="1139"/>
      <c r="I4" s="1139"/>
      <c r="J4" s="1139"/>
      <c r="K4" s="1189"/>
    </row>
    <row r="5" spans="1:11" s="76" customFormat="1" ht="12.75">
      <c r="A5" s="75"/>
      <c r="B5" s="900" t="s">
        <v>186</v>
      </c>
      <c r="C5" s="1157" t="s">
        <v>198</v>
      </c>
      <c r="D5" s="1157"/>
      <c r="E5" s="1157"/>
      <c r="F5" s="1157"/>
      <c r="G5" s="1157"/>
      <c r="H5" s="1157"/>
      <c r="I5" s="1157"/>
      <c r="J5" s="1157"/>
      <c r="K5" s="1158"/>
    </row>
    <row r="6" spans="1:15" s="76" customFormat="1" ht="13.5" thickBot="1">
      <c r="A6" s="75"/>
      <c r="B6" s="901" t="s">
        <v>187</v>
      </c>
      <c r="C6" s="1157" t="s">
        <v>800</v>
      </c>
      <c r="D6" s="1157"/>
      <c r="E6" s="1157"/>
      <c r="F6" s="1157"/>
      <c r="G6" s="1157"/>
      <c r="H6" s="1157"/>
      <c r="I6" s="1157"/>
      <c r="J6" s="1157"/>
      <c r="K6" s="1158"/>
      <c r="O6" s="159"/>
    </row>
    <row r="7" spans="1:15" s="76" customFormat="1" ht="13.5" thickBot="1">
      <c r="A7" s="75"/>
      <c r="B7" s="1177" t="s">
        <v>188</v>
      </c>
      <c r="C7" s="211" t="s">
        <v>189</v>
      </c>
      <c r="D7" s="1157" t="s">
        <v>944</v>
      </c>
      <c r="E7" s="1157"/>
      <c r="F7" s="1157"/>
      <c r="G7" s="1157"/>
      <c r="H7" s="1157"/>
      <c r="I7" s="1157"/>
      <c r="J7" s="1157"/>
      <c r="K7" s="1158"/>
      <c r="N7" s="823"/>
      <c r="O7" s="824" t="s">
        <v>933</v>
      </c>
    </row>
    <row r="8" spans="1:11" s="76" customFormat="1" ht="12.75">
      <c r="A8" s="75"/>
      <c r="B8" s="1160"/>
      <c r="C8" s="212" t="s">
        <v>190</v>
      </c>
      <c r="D8" s="1157"/>
      <c r="E8" s="1157"/>
      <c r="F8" s="1157"/>
      <c r="G8" s="1157"/>
      <c r="H8" s="1157"/>
      <c r="I8" s="1157"/>
      <c r="J8" s="1157"/>
      <c r="K8" s="1158"/>
    </row>
    <row r="9" spans="1:11" s="76" customFormat="1" ht="12.75">
      <c r="A9" s="75"/>
      <c r="B9" s="901" t="s">
        <v>193</v>
      </c>
      <c r="C9" s="892" t="s">
        <v>194</v>
      </c>
      <c r="D9" s="892"/>
      <c r="E9" s="892"/>
      <c r="F9" s="213"/>
      <c r="G9" s="200" t="s">
        <v>848</v>
      </c>
      <c r="H9" s="1190" t="s">
        <v>850</v>
      </c>
      <c r="I9" s="1191"/>
      <c r="J9" s="1191"/>
      <c r="K9" s="1192"/>
    </row>
    <row r="10" spans="1:11" s="76" customFormat="1" ht="12.75">
      <c r="A10" s="75"/>
      <c r="B10" s="1159" t="s">
        <v>349</v>
      </c>
      <c r="C10" s="1156"/>
      <c r="D10" s="1157"/>
      <c r="E10" s="1157"/>
      <c r="F10" s="1157"/>
      <c r="G10" s="1157"/>
      <c r="H10" s="1157"/>
      <c r="I10" s="1157"/>
      <c r="J10" s="1157"/>
      <c r="K10" s="1158"/>
    </row>
    <row r="11" spans="1:11" s="76" customFormat="1" ht="12.75">
      <c r="A11" s="75"/>
      <c r="B11" s="1160"/>
      <c r="C11" s="1161"/>
      <c r="D11" s="1162"/>
      <c r="E11" s="1162"/>
      <c r="F11" s="1162"/>
      <c r="G11" s="1162"/>
      <c r="H11" s="1163"/>
      <c r="I11" s="876"/>
      <c r="J11" s="876"/>
      <c r="K11" s="902"/>
    </row>
    <row r="12" spans="2:31" s="76" customFormat="1" ht="12.75">
      <c r="B12" s="903" t="s">
        <v>929</v>
      </c>
      <c r="C12" s="835"/>
      <c r="D12" s="816"/>
      <c r="E12" s="816"/>
      <c r="F12" s="816"/>
      <c r="G12" s="816"/>
      <c r="H12" s="816"/>
      <c r="I12" s="816"/>
      <c r="J12" s="816"/>
      <c r="K12" s="904"/>
      <c r="AE12" s="390"/>
    </row>
    <row r="13" spans="2:31" s="76" customFormat="1" ht="12.75">
      <c r="B13" s="1125" t="s">
        <v>930</v>
      </c>
      <c r="C13" s="836"/>
      <c r="D13" s="816"/>
      <c r="E13" s="816"/>
      <c r="F13" s="816"/>
      <c r="G13" s="816"/>
      <c r="H13" s="816"/>
      <c r="I13" s="816"/>
      <c r="J13" s="816"/>
      <c r="K13" s="904"/>
      <c r="AE13" s="390"/>
    </row>
    <row r="14" spans="2:31" s="76" customFormat="1" ht="12.75">
      <c r="B14" s="1125"/>
      <c r="C14" s="836"/>
      <c r="D14" s="816"/>
      <c r="E14" s="816"/>
      <c r="F14" s="816"/>
      <c r="G14" s="816"/>
      <c r="H14" s="816"/>
      <c r="I14" s="816"/>
      <c r="J14" s="816"/>
      <c r="K14" s="904"/>
      <c r="AE14" s="390"/>
    </row>
    <row r="15" spans="2:12" ht="12.75">
      <c r="B15" s="905"/>
      <c r="C15" s="843"/>
      <c r="D15" s="843"/>
      <c r="E15" s="843"/>
      <c r="F15" s="843"/>
      <c r="G15" s="843"/>
      <c r="H15" s="843"/>
      <c r="I15" s="843"/>
      <c r="J15" s="843"/>
      <c r="K15" s="906"/>
      <c r="L15" s="76"/>
    </row>
    <row r="16" spans="2:12" ht="12.75">
      <c r="B16" s="905"/>
      <c r="C16" s="843"/>
      <c r="D16" s="843"/>
      <c r="E16" s="843"/>
      <c r="F16" s="843"/>
      <c r="G16" s="843"/>
      <c r="H16" s="843"/>
      <c r="I16" s="843"/>
      <c r="J16" s="843"/>
      <c r="K16" s="906"/>
      <c r="L16" s="76"/>
    </row>
    <row r="17" spans="2:12" ht="26.25" thickBot="1">
      <c r="B17" s="905"/>
      <c r="C17" s="148" t="s">
        <v>126</v>
      </c>
      <c r="D17" s="148" t="s">
        <v>210</v>
      </c>
      <c r="E17" s="843"/>
      <c r="F17" s="843"/>
      <c r="G17" s="843"/>
      <c r="H17" s="843"/>
      <c r="I17" s="843"/>
      <c r="J17" s="843"/>
      <c r="K17" s="906"/>
      <c r="L17" s="76"/>
    </row>
    <row r="18" spans="2:12" ht="13.5" thickBot="1">
      <c r="B18" s="905"/>
      <c r="C18" s="30" t="s">
        <v>943</v>
      </c>
      <c r="D18" s="1060"/>
      <c r="E18" s="843"/>
      <c r="F18" s="843"/>
      <c r="G18" s="843"/>
      <c r="H18" s="843"/>
      <c r="I18" s="843"/>
      <c r="J18" s="843"/>
      <c r="K18" s="906"/>
      <c r="L18" s="76"/>
    </row>
    <row r="19" spans="2:12" ht="13.5" thickBot="1">
      <c r="B19" s="905"/>
      <c r="C19" s="843"/>
      <c r="D19" s="843"/>
      <c r="E19" s="843"/>
      <c r="F19" s="843"/>
      <c r="G19" s="843"/>
      <c r="H19" s="843"/>
      <c r="I19" s="843"/>
      <c r="J19" s="843"/>
      <c r="K19" s="906"/>
      <c r="L19" s="76"/>
    </row>
    <row r="20" spans="2:14" s="839" customFormat="1" ht="12.75" thickBot="1">
      <c r="B20" s="909"/>
      <c r="C20" s="910"/>
      <c r="D20" s="911"/>
      <c r="E20" s="910"/>
      <c r="F20" s="910"/>
      <c r="G20" s="910"/>
      <c r="H20" s="910"/>
      <c r="I20" s="910"/>
      <c r="J20" s="910"/>
      <c r="K20" s="910"/>
      <c r="L20" s="910"/>
      <c r="M20" s="910"/>
      <c r="N20" s="912"/>
    </row>
    <row r="21" spans="2:14" ht="12.75">
      <c r="B21" s="1201" t="s">
        <v>185</v>
      </c>
      <c r="C21" s="1202"/>
      <c r="D21" s="1202"/>
      <c r="E21" s="1202"/>
      <c r="F21" s="1202"/>
      <c r="G21" s="1202"/>
      <c r="H21" s="1202"/>
      <c r="I21" s="1202"/>
      <c r="J21" s="1202"/>
      <c r="K21" s="840"/>
      <c r="L21" s="840"/>
      <c r="M21" s="840"/>
      <c r="N21" s="913"/>
    </row>
    <row r="22" spans="2:14" ht="12.75">
      <c r="B22" s="900" t="s">
        <v>186</v>
      </c>
      <c r="C22" s="1157" t="s">
        <v>198</v>
      </c>
      <c r="D22" s="1157"/>
      <c r="E22" s="1157"/>
      <c r="F22" s="1157"/>
      <c r="G22" s="1157"/>
      <c r="H22" s="1157"/>
      <c r="I22" s="1157"/>
      <c r="J22" s="1157"/>
      <c r="K22" s="840"/>
      <c r="L22" s="840"/>
      <c r="M22" s="840"/>
      <c r="N22" s="913"/>
    </row>
    <row r="23" spans="2:14" ht="12.75">
      <c r="B23" s="901" t="s">
        <v>187</v>
      </c>
      <c r="C23" s="1157" t="s">
        <v>800</v>
      </c>
      <c r="D23" s="1157"/>
      <c r="E23" s="1157"/>
      <c r="F23" s="1157"/>
      <c r="G23" s="1157"/>
      <c r="H23" s="1157"/>
      <c r="I23" s="1157"/>
      <c r="J23" s="1157"/>
      <c r="K23" s="840"/>
      <c r="L23" s="840"/>
      <c r="M23" s="840"/>
      <c r="N23" s="913"/>
    </row>
    <row r="24" spans="2:14" ht="12.75">
      <c r="B24" s="1177" t="s">
        <v>188</v>
      </c>
      <c r="C24" s="211" t="s">
        <v>189</v>
      </c>
      <c r="D24" s="1157" t="s">
        <v>945</v>
      </c>
      <c r="E24" s="1157"/>
      <c r="F24" s="1157"/>
      <c r="G24" s="1157"/>
      <c r="H24" s="1157"/>
      <c r="I24" s="1157"/>
      <c r="J24" s="1157"/>
      <c r="K24" s="840"/>
      <c r="L24" s="840"/>
      <c r="M24" s="840"/>
      <c r="N24" s="913"/>
    </row>
    <row r="25" spans="2:14" ht="12.75">
      <c r="B25" s="1160"/>
      <c r="C25" s="212" t="s">
        <v>190</v>
      </c>
      <c r="D25" s="1157"/>
      <c r="E25" s="1157"/>
      <c r="F25" s="1157"/>
      <c r="G25" s="1157"/>
      <c r="H25" s="1157"/>
      <c r="I25" s="1157"/>
      <c r="J25" s="1157"/>
      <c r="K25" s="840"/>
      <c r="L25" s="840"/>
      <c r="M25" s="840"/>
      <c r="N25" s="913"/>
    </row>
    <row r="26" spans="2:14" ht="12.75">
      <c r="B26" s="901" t="s">
        <v>193</v>
      </c>
      <c r="C26" s="892" t="s">
        <v>194</v>
      </c>
      <c r="D26" s="892"/>
      <c r="E26" s="200" t="s">
        <v>848</v>
      </c>
      <c r="F26" s="1198"/>
      <c r="G26" s="1199"/>
      <c r="H26" s="1199"/>
      <c r="I26" s="1199"/>
      <c r="J26" s="1200"/>
      <c r="K26" s="840"/>
      <c r="L26" s="840"/>
      <c r="M26" s="840"/>
      <c r="N26" s="913"/>
    </row>
    <row r="27" spans="1:14" s="76" customFormat="1" ht="12.75">
      <c r="A27" s="75"/>
      <c r="B27" s="1159" t="s">
        <v>349</v>
      </c>
      <c r="C27" s="852"/>
      <c r="D27" s="894"/>
      <c r="E27" s="894"/>
      <c r="F27" s="894"/>
      <c r="G27" s="894"/>
      <c r="H27" s="894"/>
      <c r="I27" s="894"/>
      <c r="J27" s="895"/>
      <c r="K27" s="876"/>
      <c r="L27" s="876"/>
      <c r="M27" s="876"/>
      <c r="N27" s="914"/>
    </row>
    <row r="28" spans="1:14" s="76" customFormat="1" ht="12.75">
      <c r="A28" s="75"/>
      <c r="B28" s="1160"/>
      <c r="C28" s="1161"/>
      <c r="D28" s="1162"/>
      <c r="E28" s="1162"/>
      <c r="F28" s="1162"/>
      <c r="G28" s="1162"/>
      <c r="H28" s="1162"/>
      <c r="I28" s="846"/>
      <c r="J28" s="845"/>
      <c r="K28" s="876"/>
      <c r="L28" s="876"/>
      <c r="M28" s="876"/>
      <c r="N28" s="914"/>
    </row>
    <row r="29" spans="2:30" s="76" customFormat="1" ht="12.75">
      <c r="B29" s="903" t="s">
        <v>929</v>
      </c>
      <c r="C29" s="835"/>
      <c r="D29" s="816"/>
      <c r="E29" s="816"/>
      <c r="F29" s="816"/>
      <c r="G29" s="816"/>
      <c r="H29" s="816"/>
      <c r="I29" s="816"/>
      <c r="J29" s="817"/>
      <c r="K29" s="876"/>
      <c r="L29" s="876"/>
      <c r="M29" s="876"/>
      <c r="N29" s="914"/>
      <c r="AD29" s="390"/>
    </row>
    <row r="30" spans="2:30" s="76" customFormat="1" ht="12.75">
      <c r="B30" s="1125" t="s">
        <v>930</v>
      </c>
      <c r="C30" s="836"/>
      <c r="D30" s="816"/>
      <c r="E30" s="816"/>
      <c r="F30" s="816"/>
      <c r="G30" s="816"/>
      <c r="H30" s="816"/>
      <c r="I30" s="816"/>
      <c r="J30" s="817"/>
      <c r="K30" s="876"/>
      <c r="L30" s="876"/>
      <c r="M30" s="876"/>
      <c r="N30" s="914"/>
      <c r="AD30" s="390"/>
    </row>
    <row r="31" spans="2:30" s="76" customFormat="1" ht="12.75">
      <c r="B31" s="1125"/>
      <c r="C31" s="836"/>
      <c r="D31" s="816"/>
      <c r="E31" s="816"/>
      <c r="F31" s="816"/>
      <c r="G31" s="816"/>
      <c r="H31" s="816"/>
      <c r="I31" s="816"/>
      <c r="J31" s="817"/>
      <c r="K31" s="876"/>
      <c r="L31" s="876"/>
      <c r="M31" s="876"/>
      <c r="N31" s="914"/>
      <c r="AD31" s="390"/>
    </row>
    <row r="32" spans="2:14" ht="12.75">
      <c r="B32" s="915"/>
      <c r="C32" s="239"/>
      <c r="D32" s="239"/>
      <c r="E32" s="239"/>
      <c r="F32" s="238"/>
      <c r="G32" s="238"/>
      <c r="H32" s="238"/>
      <c r="I32" s="238"/>
      <c r="J32" s="238"/>
      <c r="K32" s="841"/>
      <c r="L32" s="840"/>
      <c r="M32" s="840"/>
      <c r="N32" s="913"/>
    </row>
    <row r="33" spans="2:14" ht="12.75">
      <c r="B33" s="1167" t="s">
        <v>851</v>
      </c>
      <c r="C33" s="1172" t="s">
        <v>50</v>
      </c>
      <c r="D33" s="1172" t="s">
        <v>980</v>
      </c>
      <c r="E33" s="1176"/>
      <c r="F33" s="1176"/>
      <c r="G33" s="1176"/>
      <c r="H33" s="1176"/>
      <c r="I33" s="1176"/>
      <c r="J33" s="1176"/>
      <c r="K33" s="1176"/>
      <c r="L33" s="1176"/>
      <c r="M33" s="1188" t="s">
        <v>802</v>
      </c>
      <c r="N33" s="914"/>
    </row>
    <row r="34" spans="2:14" ht="12.75">
      <c r="B34" s="1167"/>
      <c r="C34" s="1172"/>
      <c r="D34" s="891" t="s">
        <v>803</v>
      </c>
      <c r="E34" s="891" t="s">
        <v>804</v>
      </c>
      <c r="F34" s="1172" t="s">
        <v>805</v>
      </c>
      <c r="G34" s="1172"/>
      <c r="H34" s="1172"/>
      <c r="I34" s="891" t="s">
        <v>51</v>
      </c>
      <c r="J34" s="891" t="s">
        <v>806</v>
      </c>
      <c r="K34" s="891" t="s">
        <v>807</v>
      </c>
      <c r="L34" s="891" t="s">
        <v>808</v>
      </c>
      <c r="M34" s="1188"/>
      <c r="N34" s="914"/>
    </row>
    <row r="35" spans="2:14" ht="12.75">
      <c r="B35" s="1167"/>
      <c r="C35" s="1172"/>
      <c r="D35" s="891"/>
      <c r="E35" s="891" t="s">
        <v>809</v>
      </c>
      <c r="F35" s="891" t="s">
        <v>52</v>
      </c>
      <c r="G35" s="891" t="s">
        <v>53</v>
      </c>
      <c r="H35" s="891" t="s">
        <v>54</v>
      </c>
      <c r="I35" s="891"/>
      <c r="J35" s="891"/>
      <c r="K35" s="891" t="s">
        <v>810</v>
      </c>
      <c r="L35" s="891" t="s">
        <v>811</v>
      </c>
      <c r="M35" s="1188"/>
      <c r="N35" s="914"/>
    </row>
    <row r="36" spans="2:14" ht="13.5" thickBot="1">
      <c r="B36" s="916" t="s">
        <v>946</v>
      </c>
      <c r="C36" s="611">
        <f>SUM(C37:C40)</f>
        <v>0</v>
      </c>
      <c r="D36" s="611">
        <f aca="true" t="shared" si="0" ref="D36:M36">SUM(D37:D40)</f>
        <v>0</v>
      </c>
      <c r="E36" s="611">
        <f t="shared" si="0"/>
        <v>0</v>
      </c>
      <c r="F36" s="611">
        <f t="shared" si="0"/>
        <v>0</v>
      </c>
      <c r="G36" s="611">
        <f t="shared" si="0"/>
        <v>0</v>
      </c>
      <c r="H36" s="611">
        <f t="shared" si="0"/>
        <v>0</v>
      </c>
      <c r="I36" s="611">
        <f t="shared" si="0"/>
        <v>0</v>
      </c>
      <c r="J36" s="611">
        <f t="shared" si="0"/>
        <v>0</v>
      </c>
      <c r="K36" s="611">
        <f t="shared" si="0"/>
        <v>0</v>
      </c>
      <c r="L36" s="611">
        <f t="shared" si="0"/>
        <v>0</v>
      </c>
      <c r="M36" s="611">
        <f t="shared" si="0"/>
        <v>0</v>
      </c>
      <c r="N36" s="914"/>
    </row>
    <row r="37" spans="2:14" ht="12.75">
      <c r="B37" s="613" t="s">
        <v>812</v>
      </c>
      <c r="C37" s="825"/>
      <c r="D37" s="826"/>
      <c r="E37" s="826"/>
      <c r="F37" s="826"/>
      <c r="G37" s="826"/>
      <c r="H37" s="826"/>
      <c r="I37" s="826"/>
      <c r="J37" s="826"/>
      <c r="K37" s="826"/>
      <c r="L37" s="826"/>
      <c r="M37" s="827"/>
      <c r="N37" s="914"/>
    </row>
    <row r="38" spans="2:14" ht="12.75">
      <c r="B38" s="613" t="s">
        <v>57</v>
      </c>
      <c r="C38" s="828"/>
      <c r="D38" s="829"/>
      <c r="E38" s="829"/>
      <c r="F38" s="829"/>
      <c r="G38" s="829"/>
      <c r="H38" s="829"/>
      <c r="I38" s="829"/>
      <c r="J38" s="829"/>
      <c r="K38" s="829"/>
      <c r="L38" s="829"/>
      <c r="M38" s="830"/>
      <c r="N38" s="914"/>
    </row>
    <row r="39" spans="2:14" ht="12.75">
      <c r="B39" s="613" t="s">
        <v>56</v>
      </c>
      <c r="C39" s="828"/>
      <c r="D39" s="829"/>
      <c r="E39" s="829"/>
      <c r="F39" s="829"/>
      <c r="G39" s="829"/>
      <c r="H39" s="829"/>
      <c r="I39" s="829"/>
      <c r="J39" s="829"/>
      <c r="K39" s="829"/>
      <c r="L39" s="829"/>
      <c r="M39" s="830"/>
      <c r="N39" s="914"/>
    </row>
    <row r="40" spans="2:14" ht="13.5" thickBot="1">
      <c r="B40" s="613" t="s">
        <v>813</v>
      </c>
      <c r="C40" s="831"/>
      <c r="D40" s="832"/>
      <c r="E40" s="832"/>
      <c r="F40" s="832"/>
      <c r="G40" s="832"/>
      <c r="H40" s="832"/>
      <c r="I40" s="832"/>
      <c r="J40" s="832"/>
      <c r="K40" s="832"/>
      <c r="L40" s="832"/>
      <c r="M40" s="833"/>
      <c r="N40" s="914"/>
    </row>
    <row r="41" spans="2:14" ht="12.75">
      <c r="B41" s="917"/>
      <c r="C41" s="239"/>
      <c r="D41" s="239"/>
      <c r="E41" s="239"/>
      <c r="F41" s="238"/>
      <c r="G41" s="238"/>
      <c r="H41" s="238"/>
      <c r="I41" s="238"/>
      <c r="J41" s="238"/>
      <c r="K41" s="238"/>
      <c r="L41" s="876"/>
      <c r="M41" s="876"/>
      <c r="N41" s="914"/>
    </row>
    <row r="42" spans="2:14" ht="12.75">
      <c r="B42" s="1167" t="s">
        <v>851</v>
      </c>
      <c r="C42" s="1195" t="s">
        <v>981</v>
      </c>
      <c r="D42" s="1196"/>
      <c r="E42" s="1196"/>
      <c r="F42" s="1196"/>
      <c r="G42" s="1196"/>
      <c r="H42" s="1196"/>
      <c r="I42" s="1196"/>
      <c r="J42" s="1196"/>
      <c r="K42" s="1197"/>
      <c r="L42" s="876"/>
      <c r="M42" s="876"/>
      <c r="N42" s="914"/>
    </row>
    <row r="43" spans="2:14" ht="12.75">
      <c r="B43" s="1167"/>
      <c r="C43" s="891" t="s">
        <v>803</v>
      </c>
      <c r="D43" s="891" t="s">
        <v>804</v>
      </c>
      <c r="E43" s="1172" t="s">
        <v>805</v>
      </c>
      <c r="F43" s="1172"/>
      <c r="G43" s="1172"/>
      <c r="H43" s="891" t="s">
        <v>51</v>
      </c>
      <c r="I43" s="891" t="s">
        <v>806</v>
      </c>
      <c r="J43" s="891" t="s">
        <v>807</v>
      </c>
      <c r="K43" s="1193" t="s">
        <v>802</v>
      </c>
      <c r="L43" s="876"/>
      <c r="M43" s="876"/>
      <c r="N43" s="914"/>
    </row>
    <row r="44" spans="2:14" ht="12.75">
      <c r="B44" s="1167"/>
      <c r="C44" s="891"/>
      <c r="D44" s="891" t="s">
        <v>809</v>
      </c>
      <c r="E44" s="891" t="s">
        <v>52</v>
      </c>
      <c r="F44" s="891" t="s">
        <v>53</v>
      </c>
      <c r="G44" s="891" t="s">
        <v>54</v>
      </c>
      <c r="H44" s="891"/>
      <c r="I44" s="891"/>
      <c r="J44" s="891" t="s">
        <v>810</v>
      </c>
      <c r="K44" s="1194"/>
      <c r="L44" s="876"/>
      <c r="M44" s="876"/>
      <c r="N44" s="914"/>
    </row>
    <row r="45" spans="2:14" ht="12.75">
      <c r="B45" s="613" t="s">
        <v>812</v>
      </c>
      <c r="C45" s="605" t="str">
        <f>IF(D$36=0,"",D37/D$36)</f>
        <v/>
      </c>
      <c r="D45" s="605" t="str">
        <f aca="true" t="shared" si="1" ref="D45:J45">IF(E$36=0,"",E37/E$36)</f>
        <v/>
      </c>
      <c r="E45" s="605" t="str">
        <f t="shared" si="1"/>
        <v/>
      </c>
      <c r="F45" s="605" t="str">
        <f t="shared" si="1"/>
        <v/>
      </c>
      <c r="G45" s="605" t="str">
        <f t="shared" si="1"/>
        <v/>
      </c>
      <c r="H45" s="605" t="str">
        <f t="shared" si="1"/>
        <v/>
      </c>
      <c r="I45" s="605" t="str">
        <f t="shared" si="1"/>
        <v/>
      </c>
      <c r="J45" s="605" t="str">
        <f t="shared" si="1"/>
        <v/>
      </c>
      <c r="K45" s="605" t="str">
        <f>IF(M$36=0,"",M37/M$36)</f>
        <v/>
      </c>
      <c r="L45" s="876"/>
      <c r="M45" s="876"/>
      <c r="N45" s="914"/>
    </row>
    <row r="46" spans="2:14" ht="12.75">
      <c r="B46" s="613" t="s">
        <v>57</v>
      </c>
      <c r="C46" s="605" t="str">
        <f aca="true" t="shared" si="2" ref="C46:J48">IF(D$36=0,"",D38/D$36)</f>
        <v/>
      </c>
      <c r="D46" s="605" t="str">
        <f t="shared" si="2"/>
        <v/>
      </c>
      <c r="E46" s="605" t="str">
        <f t="shared" si="2"/>
        <v/>
      </c>
      <c r="F46" s="605" t="str">
        <f t="shared" si="2"/>
        <v/>
      </c>
      <c r="G46" s="605" t="str">
        <f t="shared" si="2"/>
        <v/>
      </c>
      <c r="H46" s="605" t="str">
        <f t="shared" si="2"/>
        <v/>
      </c>
      <c r="I46" s="605" t="str">
        <f t="shared" si="2"/>
        <v/>
      </c>
      <c r="J46" s="605" t="str">
        <f t="shared" si="2"/>
        <v/>
      </c>
      <c r="K46" s="605" t="str">
        <f aca="true" t="shared" si="3" ref="K46:K48">IF(M$36=0,"",M38/M$36)</f>
        <v/>
      </c>
      <c r="L46" s="876"/>
      <c r="M46" s="876"/>
      <c r="N46" s="914"/>
    </row>
    <row r="47" spans="2:14" ht="12.75">
      <c r="B47" s="613" t="s">
        <v>56</v>
      </c>
      <c r="C47" s="605" t="str">
        <f t="shared" si="2"/>
        <v/>
      </c>
      <c r="D47" s="605" t="str">
        <f t="shared" si="2"/>
        <v/>
      </c>
      <c r="E47" s="605" t="str">
        <f t="shared" si="2"/>
        <v/>
      </c>
      <c r="F47" s="605" t="str">
        <f t="shared" si="2"/>
        <v/>
      </c>
      <c r="G47" s="605" t="str">
        <f t="shared" si="2"/>
        <v/>
      </c>
      <c r="H47" s="605" t="str">
        <f t="shared" si="2"/>
        <v/>
      </c>
      <c r="I47" s="605" t="str">
        <f t="shared" si="2"/>
        <v/>
      </c>
      <c r="J47" s="605" t="str">
        <f t="shared" si="2"/>
        <v/>
      </c>
      <c r="K47" s="605" t="str">
        <f t="shared" si="3"/>
        <v/>
      </c>
      <c r="L47" s="876"/>
      <c r="M47" s="876"/>
      <c r="N47" s="914"/>
    </row>
    <row r="48" spans="2:14" ht="12.75">
      <c r="B48" s="613" t="s">
        <v>813</v>
      </c>
      <c r="C48" s="605" t="str">
        <f t="shared" si="2"/>
        <v/>
      </c>
      <c r="D48" s="605" t="str">
        <f t="shared" si="2"/>
        <v/>
      </c>
      <c r="E48" s="605" t="str">
        <f t="shared" si="2"/>
        <v/>
      </c>
      <c r="F48" s="605" t="str">
        <f t="shared" si="2"/>
        <v/>
      </c>
      <c r="G48" s="605" t="str">
        <f t="shared" si="2"/>
        <v/>
      </c>
      <c r="H48" s="605" t="str">
        <f t="shared" si="2"/>
        <v/>
      </c>
      <c r="I48" s="605" t="str">
        <f t="shared" si="2"/>
        <v/>
      </c>
      <c r="J48" s="605" t="str">
        <f t="shared" si="2"/>
        <v/>
      </c>
      <c r="K48" s="605" t="str">
        <f t="shared" si="3"/>
        <v/>
      </c>
      <c r="L48" s="876"/>
      <c r="M48" s="876"/>
      <c r="N48" s="914"/>
    </row>
    <row r="49" spans="2:14" s="839" customFormat="1" ht="12.75">
      <c r="B49" s="918"/>
      <c r="C49" s="842"/>
      <c r="D49" s="842"/>
      <c r="E49" s="842"/>
      <c r="F49" s="842"/>
      <c r="G49" s="842"/>
      <c r="H49" s="842"/>
      <c r="I49" s="842"/>
      <c r="J49" s="842"/>
      <c r="K49" s="842"/>
      <c r="L49" s="842"/>
      <c r="M49" s="842"/>
      <c r="N49" s="913"/>
    </row>
    <row r="50" spans="2:14" s="839" customFormat="1" ht="12.75" thickBot="1">
      <c r="B50" s="919"/>
      <c r="C50" s="920"/>
      <c r="D50" s="920"/>
      <c r="E50" s="920"/>
      <c r="F50" s="920"/>
      <c r="G50" s="920"/>
      <c r="H50" s="920"/>
      <c r="I50" s="920"/>
      <c r="J50" s="920"/>
      <c r="K50" s="920"/>
      <c r="L50" s="920"/>
      <c r="M50" s="920"/>
      <c r="N50" s="921"/>
    </row>
    <row r="51" spans="2:14" ht="12.75">
      <c r="B51" s="1138" t="s">
        <v>185</v>
      </c>
      <c r="C51" s="1139"/>
      <c r="D51" s="1139"/>
      <c r="E51" s="1139"/>
      <c r="F51" s="1139"/>
      <c r="G51" s="1139"/>
      <c r="H51" s="1139"/>
      <c r="I51" s="1139"/>
      <c r="J51" s="1139"/>
      <c r="K51" s="910"/>
      <c r="L51" s="910"/>
      <c r="M51" s="910"/>
      <c r="N51" s="912"/>
    </row>
    <row r="52" spans="2:14" ht="12.75">
      <c r="B52" s="900" t="s">
        <v>186</v>
      </c>
      <c r="C52" s="1157" t="s">
        <v>198</v>
      </c>
      <c r="D52" s="1157"/>
      <c r="E52" s="1157"/>
      <c r="F52" s="1157"/>
      <c r="G52" s="1157"/>
      <c r="H52" s="1157"/>
      <c r="I52" s="1157"/>
      <c r="J52" s="1157"/>
      <c r="K52" s="876"/>
      <c r="L52" s="876"/>
      <c r="M52" s="876"/>
      <c r="N52" s="914"/>
    </row>
    <row r="53" spans="2:14" ht="12.75">
      <c r="B53" s="901" t="s">
        <v>187</v>
      </c>
      <c r="C53" s="1157" t="s">
        <v>800</v>
      </c>
      <c r="D53" s="1157"/>
      <c r="E53" s="1157"/>
      <c r="F53" s="1157"/>
      <c r="G53" s="1157"/>
      <c r="H53" s="1157"/>
      <c r="I53" s="1157"/>
      <c r="J53" s="1157"/>
      <c r="K53" s="876"/>
      <c r="L53" s="876"/>
      <c r="M53" s="876"/>
      <c r="N53" s="914"/>
    </row>
    <row r="54" spans="2:14" ht="12.75">
      <c r="B54" s="1177" t="s">
        <v>188</v>
      </c>
      <c r="C54" s="211" t="s">
        <v>189</v>
      </c>
      <c r="D54" s="1157" t="s">
        <v>947</v>
      </c>
      <c r="E54" s="1157"/>
      <c r="F54" s="1157"/>
      <c r="G54" s="1157"/>
      <c r="H54" s="1157"/>
      <c r="I54" s="1157"/>
      <c r="J54" s="1157"/>
      <c r="K54" s="876"/>
      <c r="L54" s="876"/>
      <c r="M54" s="876"/>
      <c r="N54" s="914"/>
    </row>
    <row r="55" spans="2:14" ht="12.75">
      <c r="B55" s="1160"/>
      <c r="C55" s="212" t="s">
        <v>190</v>
      </c>
      <c r="D55" s="1157"/>
      <c r="E55" s="1157"/>
      <c r="F55" s="1157"/>
      <c r="G55" s="1157"/>
      <c r="H55" s="1157"/>
      <c r="I55" s="1157"/>
      <c r="J55" s="1157"/>
      <c r="K55" s="876"/>
      <c r="L55" s="876"/>
      <c r="M55" s="876"/>
      <c r="N55" s="914"/>
    </row>
    <row r="56" spans="2:14" ht="12.75">
      <c r="B56" s="901" t="s">
        <v>193</v>
      </c>
      <c r="C56" s="892" t="s">
        <v>194</v>
      </c>
      <c r="D56" s="892"/>
      <c r="E56" s="200" t="s">
        <v>848</v>
      </c>
      <c r="F56" s="893"/>
      <c r="G56" s="894"/>
      <c r="H56" s="894"/>
      <c r="I56" s="894"/>
      <c r="J56" s="895"/>
      <c r="K56" s="876"/>
      <c r="L56" s="876"/>
      <c r="M56" s="876"/>
      <c r="N56" s="914"/>
    </row>
    <row r="57" spans="1:14" s="76" customFormat="1" ht="12.75">
      <c r="A57" s="75"/>
      <c r="B57" s="1159" t="s">
        <v>349</v>
      </c>
      <c r="C57" s="852"/>
      <c r="D57" s="894"/>
      <c r="E57" s="894"/>
      <c r="F57" s="894"/>
      <c r="G57" s="894"/>
      <c r="H57" s="894"/>
      <c r="I57" s="894"/>
      <c r="J57" s="895"/>
      <c r="K57" s="876"/>
      <c r="L57" s="876"/>
      <c r="M57" s="876"/>
      <c r="N57" s="914"/>
    </row>
    <row r="58" spans="1:14" s="76" customFormat="1" ht="12.75">
      <c r="A58" s="75"/>
      <c r="B58" s="1160"/>
      <c r="C58" s="1161"/>
      <c r="D58" s="1162"/>
      <c r="E58" s="1162"/>
      <c r="F58" s="1162"/>
      <c r="G58" s="1162"/>
      <c r="H58" s="1162"/>
      <c r="I58" s="846"/>
      <c r="J58" s="845"/>
      <c r="K58" s="876"/>
      <c r="L58" s="876"/>
      <c r="M58" s="876"/>
      <c r="N58" s="914"/>
    </row>
    <row r="59" spans="2:31" s="76" customFormat="1" ht="12.75">
      <c r="B59" s="903" t="s">
        <v>929</v>
      </c>
      <c r="C59" s="835"/>
      <c r="D59" s="816"/>
      <c r="E59" s="816"/>
      <c r="F59" s="816"/>
      <c r="G59" s="816"/>
      <c r="H59" s="816"/>
      <c r="I59" s="816"/>
      <c r="J59" s="817"/>
      <c r="K59" s="876"/>
      <c r="L59" s="876"/>
      <c r="M59" s="876"/>
      <c r="N59" s="914"/>
      <c r="AE59" s="390"/>
    </row>
    <row r="60" spans="2:31" s="76" customFormat="1" ht="12.75">
      <c r="B60" s="1125" t="s">
        <v>930</v>
      </c>
      <c r="C60" s="836"/>
      <c r="D60" s="816"/>
      <c r="E60" s="816"/>
      <c r="F60" s="816"/>
      <c r="G60" s="816"/>
      <c r="H60" s="816"/>
      <c r="I60" s="816"/>
      <c r="J60" s="817"/>
      <c r="K60" s="876"/>
      <c r="L60" s="876"/>
      <c r="M60" s="876"/>
      <c r="N60" s="914"/>
      <c r="AE60" s="390"/>
    </row>
    <row r="61" spans="2:31" s="76" customFormat="1" ht="12.75">
      <c r="B61" s="1125"/>
      <c r="C61" s="836"/>
      <c r="D61" s="816"/>
      <c r="E61" s="816"/>
      <c r="F61" s="816"/>
      <c r="G61" s="816"/>
      <c r="H61" s="816"/>
      <c r="I61" s="816"/>
      <c r="J61" s="817"/>
      <c r="K61" s="876"/>
      <c r="L61" s="876"/>
      <c r="M61" s="876"/>
      <c r="N61" s="914"/>
      <c r="AE61" s="390"/>
    </row>
    <row r="62" spans="2:14" ht="13.5" thickBot="1">
      <c r="B62" s="905"/>
      <c r="C62" s="843"/>
      <c r="D62" s="843"/>
      <c r="E62" s="843"/>
      <c r="F62" s="843"/>
      <c r="G62" s="843"/>
      <c r="H62" s="843"/>
      <c r="I62" s="843"/>
      <c r="J62" s="843"/>
      <c r="K62" s="843"/>
      <c r="L62" s="876"/>
      <c r="M62" s="876"/>
      <c r="N62" s="914"/>
    </row>
    <row r="63" spans="2:14" ht="12.75">
      <c r="B63" s="1185" t="s">
        <v>50</v>
      </c>
      <c r="C63" s="1164" t="s">
        <v>852</v>
      </c>
      <c r="D63" s="1164"/>
      <c r="E63" s="1164"/>
      <c r="F63" s="1164"/>
      <c r="G63" s="1164"/>
      <c r="H63" s="1164"/>
      <c r="I63" s="1164"/>
      <c r="J63" s="1164"/>
      <c r="K63" s="1165"/>
      <c r="L63" s="876"/>
      <c r="M63" s="876"/>
      <c r="N63" s="914"/>
    </row>
    <row r="64" spans="2:14" ht="12.75">
      <c r="B64" s="1186"/>
      <c r="C64" s="1172" t="s">
        <v>803</v>
      </c>
      <c r="D64" s="891" t="s">
        <v>804</v>
      </c>
      <c r="E64" s="1172" t="s">
        <v>805</v>
      </c>
      <c r="F64" s="1172"/>
      <c r="G64" s="1172"/>
      <c r="H64" s="1172" t="s">
        <v>51</v>
      </c>
      <c r="I64" s="1172" t="s">
        <v>806</v>
      </c>
      <c r="J64" s="891" t="s">
        <v>807</v>
      </c>
      <c r="K64" s="1180" t="s">
        <v>802</v>
      </c>
      <c r="L64" s="876"/>
      <c r="M64" s="876"/>
      <c r="N64" s="914"/>
    </row>
    <row r="65" spans="2:14" ht="13.5" thickBot="1">
      <c r="B65" s="1186"/>
      <c r="C65" s="1172"/>
      <c r="D65" s="891" t="s">
        <v>809</v>
      </c>
      <c r="E65" s="891" t="s">
        <v>52</v>
      </c>
      <c r="F65" s="891" t="s">
        <v>53</v>
      </c>
      <c r="G65" s="891" t="s">
        <v>54</v>
      </c>
      <c r="H65" s="1172"/>
      <c r="I65" s="1172"/>
      <c r="J65" s="891" t="s">
        <v>810</v>
      </c>
      <c r="K65" s="1180"/>
      <c r="L65" s="876"/>
      <c r="M65" s="876"/>
      <c r="N65" s="914"/>
    </row>
    <row r="66" spans="2:14" ht="13.5" thickBot="1">
      <c r="B66" s="899">
        <f>SUM(C66:K66)</f>
        <v>0</v>
      </c>
      <c r="C66" s="971"/>
      <c r="D66" s="972"/>
      <c r="E66" s="972"/>
      <c r="F66" s="972"/>
      <c r="G66" s="972"/>
      <c r="H66" s="972"/>
      <c r="I66" s="972"/>
      <c r="J66" s="972"/>
      <c r="K66" s="973"/>
      <c r="L66" s="876"/>
      <c r="M66" s="876"/>
      <c r="N66" s="914"/>
    </row>
    <row r="67" spans="2:14" ht="12.75">
      <c r="B67" s="917"/>
      <c r="C67" s="239"/>
      <c r="D67" s="239"/>
      <c r="E67" s="239"/>
      <c r="F67" s="238"/>
      <c r="G67" s="238"/>
      <c r="H67" s="238"/>
      <c r="I67" s="238"/>
      <c r="J67" s="238"/>
      <c r="K67" s="238"/>
      <c r="L67" s="238"/>
      <c r="M67" s="876"/>
      <c r="N67" s="914"/>
    </row>
    <row r="68" spans="2:14" ht="12.75">
      <c r="B68" s="1167" t="s">
        <v>851</v>
      </c>
      <c r="C68" s="1182" t="s">
        <v>853</v>
      </c>
      <c r="D68" s="1182"/>
      <c r="E68" s="1182"/>
      <c r="F68" s="1182"/>
      <c r="G68" s="1182"/>
      <c r="H68" s="1182"/>
      <c r="I68" s="1182"/>
      <c r="J68" s="1182"/>
      <c r="K68" s="1188" t="s">
        <v>802</v>
      </c>
      <c r="L68" s="1188" t="s">
        <v>473</v>
      </c>
      <c r="M68" s="876"/>
      <c r="N68" s="914"/>
    </row>
    <row r="69" spans="2:14" ht="12.75">
      <c r="B69" s="1167"/>
      <c r="C69" s="891" t="s">
        <v>803</v>
      </c>
      <c r="D69" s="891" t="s">
        <v>804</v>
      </c>
      <c r="E69" s="1172" t="s">
        <v>805</v>
      </c>
      <c r="F69" s="1172"/>
      <c r="G69" s="1172"/>
      <c r="H69" s="891" t="s">
        <v>51</v>
      </c>
      <c r="I69" s="891" t="s">
        <v>806</v>
      </c>
      <c r="J69" s="891" t="s">
        <v>807</v>
      </c>
      <c r="K69" s="1188"/>
      <c r="L69" s="1188"/>
      <c r="M69" s="876"/>
      <c r="N69" s="914"/>
    </row>
    <row r="70" spans="2:14" ht="12.75">
      <c r="B70" s="1167"/>
      <c r="C70" s="891"/>
      <c r="D70" s="891" t="s">
        <v>809</v>
      </c>
      <c r="E70" s="891" t="s">
        <v>52</v>
      </c>
      <c r="F70" s="891" t="s">
        <v>53</v>
      </c>
      <c r="G70" s="891" t="s">
        <v>54</v>
      </c>
      <c r="H70" s="891"/>
      <c r="I70" s="891"/>
      <c r="J70" s="891" t="s">
        <v>810</v>
      </c>
      <c r="K70" s="1188"/>
      <c r="L70" s="1188"/>
      <c r="M70" s="876"/>
      <c r="N70" s="914"/>
    </row>
    <row r="71" spans="2:14" ht="12.75">
      <c r="B71" s="613" t="s">
        <v>812</v>
      </c>
      <c r="C71" s="604" t="str">
        <f>IF(C$66="","",ROUND(C$66*C45,0))</f>
        <v/>
      </c>
      <c r="D71" s="604" t="str">
        <f aca="true" t="shared" si="4" ref="D71:K71">IF(D$66="","",ROUND(D$66*D45,0))</f>
        <v/>
      </c>
      <c r="E71" s="604" t="str">
        <f t="shared" si="4"/>
        <v/>
      </c>
      <c r="F71" s="604" t="str">
        <f t="shared" si="4"/>
        <v/>
      </c>
      <c r="G71" s="604" t="str">
        <f t="shared" si="4"/>
        <v/>
      </c>
      <c r="H71" s="604" t="str">
        <f t="shared" si="4"/>
        <v/>
      </c>
      <c r="I71" s="604" t="str">
        <f t="shared" si="4"/>
        <v/>
      </c>
      <c r="J71" s="604" t="str">
        <f t="shared" si="4"/>
        <v/>
      </c>
      <c r="K71" s="604" t="str">
        <f t="shared" si="4"/>
        <v/>
      </c>
      <c r="L71" s="604">
        <f>SUM(C71:K71)</f>
        <v>0</v>
      </c>
      <c r="M71" s="876"/>
      <c r="N71" s="914"/>
    </row>
    <row r="72" spans="2:14" ht="12.75">
      <c r="B72" s="613" t="s">
        <v>57</v>
      </c>
      <c r="C72" s="604" t="str">
        <f aca="true" t="shared" si="5" ref="C72:K74">IF(C$66="","",ROUND(C$66*C46,0))</f>
        <v/>
      </c>
      <c r="D72" s="604" t="str">
        <f t="shared" si="5"/>
        <v/>
      </c>
      <c r="E72" s="604" t="str">
        <f t="shared" si="5"/>
        <v/>
      </c>
      <c r="F72" s="604" t="str">
        <f t="shared" si="5"/>
        <v/>
      </c>
      <c r="G72" s="604" t="str">
        <f t="shared" si="5"/>
        <v/>
      </c>
      <c r="H72" s="604" t="str">
        <f t="shared" si="5"/>
        <v/>
      </c>
      <c r="I72" s="604" t="str">
        <f t="shared" si="5"/>
        <v/>
      </c>
      <c r="J72" s="604" t="str">
        <f t="shared" si="5"/>
        <v/>
      </c>
      <c r="K72" s="604" t="str">
        <f t="shared" si="5"/>
        <v/>
      </c>
      <c r="L72" s="604">
        <f>SUM(C72:K72)</f>
        <v>0</v>
      </c>
      <c r="M72" s="876"/>
      <c r="N72" s="914"/>
    </row>
    <row r="73" spans="2:14" ht="12.75">
      <c r="B73" s="613" t="s">
        <v>56</v>
      </c>
      <c r="C73" s="604" t="str">
        <f t="shared" si="5"/>
        <v/>
      </c>
      <c r="D73" s="604" t="str">
        <f t="shared" si="5"/>
        <v/>
      </c>
      <c r="E73" s="604" t="str">
        <f t="shared" si="5"/>
        <v/>
      </c>
      <c r="F73" s="604" t="str">
        <f t="shared" si="5"/>
        <v/>
      </c>
      <c r="G73" s="604" t="str">
        <f t="shared" si="5"/>
        <v/>
      </c>
      <c r="H73" s="604" t="str">
        <f t="shared" si="5"/>
        <v/>
      </c>
      <c r="I73" s="604" t="str">
        <f t="shared" si="5"/>
        <v/>
      </c>
      <c r="J73" s="604" t="str">
        <f t="shared" si="5"/>
        <v/>
      </c>
      <c r="K73" s="604" t="str">
        <f t="shared" si="5"/>
        <v/>
      </c>
      <c r="L73" s="604">
        <f>SUM(C73:K73)</f>
        <v>0</v>
      </c>
      <c r="M73" s="876"/>
      <c r="N73" s="914"/>
    </row>
    <row r="74" spans="2:14" ht="12.75">
      <c r="B74" s="613" t="s">
        <v>813</v>
      </c>
      <c r="C74" s="604" t="str">
        <f t="shared" si="5"/>
        <v/>
      </c>
      <c r="D74" s="604" t="str">
        <f t="shared" si="5"/>
        <v/>
      </c>
      <c r="E74" s="604" t="str">
        <f t="shared" si="5"/>
        <v/>
      </c>
      <c r="F74" s="604" t="str">
        <f t="shared" si="5"/>
        <v/>
      </c>
      <c r="G74" s="604" t="str">
        <f t="shared" si="5"/>
        <v/>
      </c>
      <c r="H74" s="604" t="str">
        <f t="shared" si="5"/>
        <v/>
      </c>
      <c r="I74" s="604" t="str">
        <f t="shared" si="5"/>
        <v/>
      </c>
      <c r="J74" s="604" t="str">
        <f t="shared" si="5"/>
        <v/>
      </c>
      <c r="K74" s="604" t="str">
        <f t="shared" si="5"/>
        <v/>
      </c>
      <c r="L74" s="604">
        <f>SUM(C74:K74)</f>
        <v>0</v>
      </c>
      <c r="M74" s="876"/>
      <c r="N74" s="914"/>
    </row>
    <row r="75" spans="2:14" ht="13.5" thickBot="1">
      <c r="B75" s="917"/>
      <c r="C75" s="239"/>
      <c r="D75" s="239"/>
      <c r="E75" s="239"/>
      <c r="F75" s="238"/>
      <c r="G75" s="238"/>
      <c r="H75" s="238"/>
      <c r="I75" s="238"/>
      <c r="J75" s="238"/>
      <c r="K75" s="238"/>
      <c r="L75" s="876"/>
      <c r="M75" s="876"/>
      <c r="N75" s="914"/>
    </row>
    <row r="76" spans="2:14" ht="12.75">
      <c r="B76" s="1166" t="s">
        <v>851</v>
      </c>
      <c r="C76" s="1168" t="s">
        <v>814</v>
      </c>
      <c r="D76" s="1168"/>
      <c r="E76" s="1168"/>
      <c r="F76" s="1168"/>
      <c r="G76" s="1168"/>
      <c r="H76" s="1168"/>
      <c r="I76" s="1168"/>
      <c r="J76" s="1168"/>
      <c r="K76" s="1187" t="s">
        <v>802</v>
      </c>
      <c r="L76" s="876"/>
      <c r="M76" s="876"/>
      <c r="N76" s="914"/>
    </row>
    <row r="77" spans="2:14" ht="12.75">
      <c r="B77" s="1167"/>
      <c r="C77" s="891" t="s">
        <v>803</v>
      </c>
      <c r="D77" s="891" t="s">
        <v>804</v>
      </c>
      <c r="E77" s="1172" t="s">
        <v>805</v>
      </c>
      <c r="F77" s="1172"/>
      <c r="G77" s="1172"/>
      <c r="H77" s="891" t="s">
        <v>51</v>
      </c>
      <c r="I77" s="891" t="s">
        <v>806</v>
      </c>
      <c r="J77" s="891" t="s">
        <v>807</v>
      </c>
      <c r="K77" s="1180"/>
      <c r="L77" s="876"/>
      <c r="M77" s="876"/>
      <c r="N77" s="914"/>
    </row>
    <row r="78" spans="2:14" ht="12.75">
      <c r="B78" s="1167"/>
      <c r="C78" s="891"/>
      <c r="D78" s="891" t="s">
        <v>809</v>
      </c>
      <c r="E78" s="891" t="s">
        <v>52</v>
      </c>
      <c r="F78" s="891" t="s">
        <v>53</v>
      </c>
      <c r="G78" s="891" t="s">
        <v>54</v>
      </c>
      <c r="H78" s="891"/>
      <c r="I78" s="891"/>
      <c r="J78" s="891" t="s">
        <v>810</v>
      </c>
      <c r="K78" s="1180"/>
      <c r="L78" s="876"/>
      <c r="M78" s="876"/>
      <c r="N78" s="914"/>
    </row>
    <row r="79" spans="2:14" ht="12.75">
      <c r="B79" s="613" t="s">
        <v>812</v>
      </c>
      <c r="C79" s="612" t="str">
        <f>IF($L$71=0,"",C71/$L$71)</f>
        <v/>
      </c>
      <c r="D79" s="612" t="str">
        <f aca="true" t="shared" si="6" ref="D79:K79">IF($L$71=0,"",D71/$L$71)</f>
        <v/>
      </c>
      <c r="E79" s="612" t="str">
        <f t="shared" si="6"/>
        <v/>
      </c>
      <c r="F79" s="612" t="str">
        <f t="shared" si="6"/>
        <v/>
      </c>
      <c r="G79" s="612" t="str">
        <f t="shared" si="6"/>
        <v/>
      </c>
      <c r="H79" s="612" t="str">
        <f t="shared" si="6"/>
        <v/>
      </c>
      <c r="I79" s="612" t="str">
        <f t="shared" si="6"/>
        <v/>
      </c>
      <c r="J79" s="612" t="str">
        <f t="shared" si="6"/>
        <v/>
      </c>
      <c r="K79" s="612" t="str">
        <f t="shared" si="6"/>
        <v/>
      </c>
      <c r="L79" s="876"/>
      <c r="M79" s="876"/>
      <c r="N79" s="914"/>
    </row>
    <row r="80" spans="2:14" ht="12.75">
      <c r="B80" s="613" t="s">
        <v>57</v>
      </c>
      <c r="C80" s="612" t="str">
        <f>IF($L$72=0,"",C72/$L$72)</f>
        <v/>
      </c>
      <c r="D80" s="612" t="str">
        <f aca="true" t="shared" si="7" ref="D80:K80">IF($L$72=0,"",D72/$L$72)</f>
        <v/>
      </c>
      <c r="E80" s="612" t="str">
        <f t="shared" si="7"/>
        <v/>
      </c>
      <c r="F80" s="612" t="str">
        <f t="shared" si="7"/>
        <v/>
      </c>
      <c r="G80" s="612" t="str">
        <f t="shared" si="7"/>
        <v/>
      </c>
      <c r="H80" s="612" t="str">
        <f t="shared" si="7"/>
        <v/>
      </c>
      <c r="I80" s="612" t="str">
        <f t="shared" si="7"/>
        <v/>
      </c>
      <c r="J80" s="612" t="str">
        <f t="shared" si="7"/>
        <v/>
      </c>
      <c r="K80" s="612" t="str">
        <f t="shared" si="7"/>
        <v/>
      </c>
      <c r="L80" s="876"/>
      <c r="M80" s="876"/>
      <c r="N80" s="914"/>
    </row>
    <row r="81" spans="2:14" ht="12.75">
      <c r="B81" s="613" t="s">
        <v>56</v>
      </c>
      <c r="C81" s="612" t="str">
        <f>IF($L$73=0,"",C73/$L$73)</f>
        <v/>
      </c>
      <c r="D81" s="612" t="str">
        <f aca="true" t="shared" si="8" ref="D81:K81">IF($L$73=0,"",D73/$L$73)</f>
        <v/>
      </c>
      <c r="E81" s="612" t="str">
        <f t="shared" si="8"/>
        <v/>
      </c>
      <c r="F81" s="612" t="str">
        <f t="shared" si="8"/>
        <v/>
      </c>
      <c r="G81" s="612" t="str">
        <f t="shared" si="8"/>
        <v/>
      </c>
      <c r="H81" s="612" t="str">
        <f t="shared" si="8"/>
        <v/>
      </c>
      <c r="I81" s="612" t="str">
        <f t="shared" si="8"/>
        <v/>
      </c>
      <c r="J81" s="612" t="str">
        <f t="shared" si="8"/>
        <v/>
      </c>
      <c r="K81" s="612" t="str">
        <f t="shared" si="8"/>
        <v/>
      </c>
      <c r="L81" s="876"/>
      <c r="M81" s="876"/>
      <c r="N81" s="914"/>
    </row>
    <row r="82" spans="2:14" ht="13.5" thickBot="1">
      <c r="B82" s="614" t="s">
        <v>813</v>
      </c>
      <c r="C82" s="612" t="str">
        <f>IF($L$74=0,"",C74/$L$74)</f>
        <v/>
      </c>
      <c r="D82" s="612" t="str">
        <f aca="true" t="shared" si="9" ref="D82:K82">IF($L$74=0,"",D74/$L$74)</f>
        <v/>
      </c>
      <c r="E82" s="612" t="str">
        <f t="shared" si="9"/>
        <v/>
      </c>
      <c r="F82" s="612" t="str">
        <f t="shared" si="9"/>
        <v/>
      </c>
      <c r="G82" s="612" t="str">
        <f t="shared" si="9"/>
        <v/>
      </c>
      <c r="H82" s="612" t="str">
        <f t="shared" si="9"/>
        <v/>
      </c>
      <c r="I82" s="612" t="str">
        <f t="shared" si="9"/>
        <v/>
      </c>
      <c r="J82" s="612" t="str">
        <f t="shared" si="9"/>
        <v/>
      </c>
      <c r="K82" s="612" t="str">
        <f t="shared" si="9"/>
        <v/>
      </c>
      <c r="L82" s="876"/>
      <c r="M82" s="876"/>
      <c r="N82" s="914"/>
    </row>
    <row r="83" spans="2:14" s="839" customFormat="1" ht="12.75" thickBot="1">
      <c r="B83" s="919"/>
      <c r="C83" s="920"/>
      <c r="D83" s="920"/>
      <c r="E83" s="920"/>
      <c r="F83" s="920"/>
      <c r="G83" s="920"/>
      <c r="H83" s="920"/>
      <c r="I83" s="920"/>
      <c r="J83" s="920"/>
      <c r="K83" s="920"/>
      <c r="L83" s="920"/>
      <c r="M83" s="920"/>
      <c r="N83" s="921"/>
    </row>
    <row r="84" spans="2:13" ht="12.75">
      <c r="B84" s="1138" t="s">
        <v>185</v>
      </c>
      <c r="C84" s="1139"/>
      <c r="D84" s="1139"/>
      <c r="E84" s="1139"/>
      <c r="F84" s="1139"/>
      <c r="G84" s="1139"/>
      <c r="H84" s="1139"/>
      <c r="I84" s="1139"/>
      <c r="J84" s="1139"/>
      <c r="K84" s="1183"/>
      <c r="L84" s="1184"/>
      <c r="M84" s="922"/>
    </row>
    <row r="85" spans="2:13" ht="12.75">
      <c r="B85" s="901" t="s">
        <v>186</v>
      </c>
      <c r="C85" s="1157" t="s">
        <v>198</v>
      </c>
      <c r="D85" s="1157"/>
      <c r="E85" s="1157"/>
      <c r="F85" s="1157"/>
      <c r="G85" s="1157"/>
      <c r="H85" s="1157"/>
      <c r="I85" s="1157"/>
      <c r="J85" s="1157"/>
      <c r="K85" s="1157"/>
      <c r="L85" s="1157"/>
      <c r="M85" s="906"/>
    </row>
    <row r="86" spans="2:13" ht="12.75">
      <c r="B86" s="901" t="s">
        <v>187</v>
      </c>
      <c r="C86" s="1157" t="s">
        <v>800</v>
      </c>
      <c r="D86" s="1157"/>
      <c r="E86" s="1157"/>
      <c r="F86" s="1157"/>
      <c r="G86" s="1157"/>
      <c r="H86" s="1157"/>
      <c r="I86" s="1157"/>
      <c r="J86" s="1157"/>
      <c r="K86" s="1157"/>
      <c r="L86" s="1157"/>
      <c r="M86" s="906"/>
    </row>
    <row r="87" spans="2:13" ht="12.75">
      <c r="B87" s="1177" t="s">
        <v>188</v>
      </c>
      <c r="C87" s="211" t="s">
        <v>189</v>
      </c>
      <c r="D87" s="1173" t="s">
        <v>557</v>
      </c>
      <c r="E87" s="1174"/>
      <c r="F87" s="1174"/>
      <c r="G87" s="1174"/>
      <c r="H87" s="1174"/>
      <c r="I87" s="1174"/>
      <c r="J87" s="1174"/>
      <c r="K87" s="1174"/>
      <c r="L87" s="1175"/>
      <c r="M87" s="906"/>
    </row>
    <row r="88" spans="2:13" ht="12.75">
      <c r="B88" s="1160"/>
      <c r="C88" s="212" t="s">
        <v>190</v>
      </c>
      <c r="D88" s="1169"/>
      <c r="E88" s="1170"/>
      <c r="F88" s="1170"/>
      <c r="G88" s="1170"/>
      <c r="H88" s="1170"/>
      <c r="I88" s="1170"/>
      <c r="J88" s="1170"/>
      <c r="K88" s="1170"/>
      <c r="L88" s="1171"/>
      <c r="M88" s="906"/>
    </row>
    <row r="89" spans="2:13" ht="12.75">
      <c r="B89" s="901" t="s">
        <v>193</v>
      </c>
      <c r="C89" s="892" t="s">
        <v>194</v>
      </c>
      <c r="D89" s="240"/>
      <c r="E89" s="241"/>
      <c r="F89" s="843"/>
      <c r="G89" s="200" t="s">
        <v>848</v>
      </c>
      <c r="H89" s="893"/>
      <c r="I89" s="652"/>
      <c r="J89" s="894"/>
      <c r="K89" s="894"/>
      <c r="L89" s="895"/>
      <c r="M89" s="906"/>
    </row>
    <row r="90" spans="2:13" ht="12.75">
      <c r="B90" s="923" t="s">
        <v>349</v>
      </c>
      <c r="C90" s="1181"/>
      <c r="D90" s="1170"/>
      <c r="E90" s="1170"/>
      <c r="F90" s="1170"/>
      <c r="G90" s="1170"/>
      <c r="H90" s="1170"/>
      <c r="I90" s="1170"/>
      <c r="J90" s="1170"/>
      <c r="K90" s="1170"/>
      <c r="L90" s="1171"/>
      <c r="M90" s="906"/>
    </row>
    <row r="91" spans="2:13" ht="12.75">
      <c r="B91" s="923"/>
      <c r="C91" s="1157"/>
      <c r="D91" s="1157"/>
      <c r="E91" s="1157"/>
      <c r="F91" s="1157"/>
      <c r="G91" s="1157"/>
      <c r="H91" s="1157"/>
      <c r="I91" s="1157"/>
      <c r="J91" s="1157"/>
      <c r="K91" s="1157"/>
      <c r="L91" s="1157"/>
      <c r="M91" s="906"/>
    </row>
    <row r="92" spans="2:31" s="76" customFormat="1" ht="12.75">
      <c r="B92" s="903" t="s">
        <v>929</v>
      </c>
      <c r="C92" s="835"/>
      <c r="D92" s="816"/>
      <c r="E92" s="816"/>
      <c r="F92" s="816"/>
      <c r="G92" s="816"/>
      <c r="H92" s="816"/>
      <c r="I92" s="816"/>
      <c r="J92" s="816"/>
      <c r="K92" s="846"/>
      <c r="L92" s="847"/>
      <c r="M92" s="914"/>
      <c r="AE92" s="390"/>
    </row>
    <row r="93" spans="2:31" s="76" customFormat="1" ht="12.75">
      <c r="B93" s="1125" t="s">
        <v>930</v>
      </c>
      <c r="C93" s="836"/>
      <c r="D93" s="816"/>
      <c r="E93" s="816"/>
      <c r="F93" s="816"/>
      <c r="G93" s="816"/>
      <c r="H93" s="816"/>
      <c r="I93" s="816"/>
      <c r="J93" s="816"/>
      <c r="K93" s="846"/>
      <c r="L93" s="847"/>
      <c r="M93" s="914"/>
      <c r="AE93" s="390"/>
    </row>
    <row r="94" spans="2:31" s="76" customFormat="1" ht="12.75">
      <c r="B94" s="1125"/>
      <c r="C94" s="836"/>
      <c r="D94" s="816"/>
      <c r="E94" s="816"/>
      <c r="F94" s="816"/>
      <c r="G94" s="816"/>
      <c r="H94" s="816"/>
      <c r="I94" s="816"/>
      <c r="J94" s="816"/>
      <c r="K94" s="846"/>
      <c r="L94" s="847"/>
      <c r="M94" s="914"/>
      <c r="AE94" s="390"/>
    </row>
    <row r="95" spans="2:13" ht="12.75">
      <c r="B95" s="905"/>
      <c r="C95" s="843"/>
      <c r="D95" s="843"/>
      <c r="E95" s="843"/>
      <c r="F95" s="843"/>
      <c r="G95" s="843"/>
      <c r="H95" s="843"/>
      <c r="I95" s="843"/>
      <c r="J95" s="843"/>
      <c r="K95" s="843"/>
      <c r="L95" s="843"/>
      <c r="M95" s="906"/>
    </row>
    <row r="96" spans="2:13" ht="12.75">
      <c r="B96" s="1178" t="s">
        <v>543</v>
      </c>
      <c r="C96" s="844" t="s">
        <v>948</v>
      </c>
      <c r="D96" s="843"/>
      <c r="E96" s="843"/>
      <c r="F96" s="843"/>
      <c r="G96" s="843"/>
      <c r="H96" s="843"/>
      <c r="I96" s="843"/>
      <c r="J96" s="843"/>
      <c r="K96" s="843"/>
      <c r="L96" s="843"/>
      <c r="M96" s="906"/>
    </row>
    <row r="97" spans="2:13" ht="13.5" thickBot="1">
      <c r="B97" s="1179"/>
      <c r="C97" s="788" t="s">
        <v>42</v>
      </c>
      <c r="D97" s="843"/>
      <c r="E97" s="843"/>
      <c r="F97" s="843"/>
      <c r="G97" s="843"/>
      <c r="H97" s="843"/>
      <c r="I97" s="843"/>
      <c r="J97" s="843"/>
      <c r="K97" s="843"/>
      <c r="L97" s="843"/>
      <c r="M97" s="906"/>
    </row>
    <row r="98" spans="2:13" ht="12.75">
      <c r="B98" s="924" t="s">
        <v>105</v>
      </c>
      <c r="C98" s="966"/>
      <c r="D98" s="843"/>
      <c r="E98" s="843"/>
      <c r="F98" s="843"/>
      <c r="G98" s="843"/>
      <c r="H98" s="843"/>
      <c r="I98" s="843"/>
      <c r="J98" s="843"/>
      <c r="K98" s="843"/>
      <c r="L98" s="843"/>
      <c r="M98" s="906"/>
    </row>
    <row r="99" spans="2:13" ht="12.75">
      <c r="B99" s="924" t="s">
        <v>545</v>
      </c>
      <c r="C99" s="967"/>
      <c r="D99" s="843"/>
      <c r="E99" s="843"/>
      <c r="F99" s="843"/>
      <c r="G99" s="843"/>
      <c r="H99" s="843"/>
      <c r="I99" s="843"/>
      <c r="J99" s="843"/>
      <c r="K99" s="843"/>
      <c r="L99" s="843"/>
      <c r="M99" s="906"/>
    </row>
    <row r="100" spans="2:13" ht="12.75">
      <c r="B100" s="924" t="s">
        <v>87</v>
      </c>
      <c r="C100" s="967"/>
      <c r="D100" s="843"/>
      <c r="E100" s="843"/>
      <c r="F100" s="843"/>
      <c r="G100" s="843"/>
      <c r="H100" s="843"/>
      <c r="I100" s="843"/>
      <c r="J100" s="843"/>
      <c r="K100" s="843"/>
      <c r="L100" s="843"/>
      <c r="M100" s="906"/>
    </row>
    <row r="101" spans="2:13" ht="12.75">
      <c r="B101" s="924" t="s">
        <v>88</v>
      </c>
      <c r="C101" s="967"/>
      <c r="D101" s="843"/>
      <c r="E101" s="843"/>
      <c r="F101" s="843"/>
      <c r="G101" s="843"/>
      <c r="H101" s="843"/>
      <c r="I101" s="843"/>
      <c r="J101" s="843"/>
      <c r="K101" s="843"/>
      <c r="L101" s="843"/>
      <c r="M101" s="906"/>
    </row>
    <row r="102" spans="2:13" ht="12.75">
      <c r="B102" s="924" t="s">
        <v>89</v>
      </c>
      <c r="C102" s="967"/>
      <c r="D102" s="843"/>
      <c r="E102" s="843"/>
      <c r="F102" s="843"/>
      <c r="G102" s="843"/>
      <c r="H102" s="843"/>
      <c r="I102" s="843"/>
      <c r="J102" s="843"/>
      <c r="K102" s="843"/>
      <c r="L102" s="843"/>
      <c r="M102" s="906"/>
    </row>
    <row r="103" spans="2:13" ht="12.75">
      <c r="B103" s="924" t="s">
        <v>546</v>
      </c>
      <c r="C103" s="967"/>
      <c r="D103" s="843"/>
      <c r="E103" s="843"/>
      <c r="F103" s="843"/>
      <c r="G103" s="843"/>
      <c r="H103" s="843"/>
      <c r="I103" s="843"/>
      <c r="J103" s="843"/>
      <c r="K103" s="843"/>
      <c r="L103" s="843"/>
      <c r="M103" s="906"/>
    </row>
    <row r="104" spans="2:13" ht="11.45" customHeight="1">
      <c r="B104" s="924" t="s">
        <v>547</v>
      </c>
      <c r="C104" s="967"/>
      <c r="D104" s="843"/>
      <c r="E104" s="843"/>
      <c r="F104" s="843"/>
      <c r="G104" s="843"/>
      <c r="H104" s="843"/>
      <c r="I104" s="843"/>
      <c r="J104" s="843"/>
      <c r="K104" s="843"/>
      <c r="L104" s="843"/>
      <c r="M104" s="906"/>
    </row>
    <row r="105" spans="2:13" ht="12.75">
      <c r="B105" s="924" t="s">
        <v>548</v>
      </c>
      <c r="C105" s="967"/>
      <c r="D105" s="843"/>
      <c r="E105" s="843"/>
      <c r="F105" s="843"/>
      <c r="G105" s="843"/>
      <c r="H105" s="843"/>
      <c r="I105" s="843"/>
      <c r="J105" s="843"/>
      <c r="K105" s="843"/>
      <c r="L105" s="843"/>
      <c r="M105" s="906"/>
    </row>
    <row r="106" spans="2:13" ht="12.75">
      <c r="B106" s="924" t="s">
        <v>549</v>
      </c>
      <c r="C106" s="967"/>
      <c r="D106" s="843"/>
      <c r="E106" s="843"/>
      <c r="F106" s="843"/>
      <c r="G106" s="843"/>
      <c r="H106" s="843"/>
      <c r="I106" s="843"/>
      <c r="J106" s="843"/>
      <c r="K106" s="843"/>
      <c r="L106" s="843"/>
      <c r="M106" s="906"/>
    </row>
    <row r="107" spans="2:13" ht="12.75">
      <c r="B107" s="924" t="s">
        <v>550</v>
      </c>
      <c r="C107" s="967"/>
      <c r="D107" s="843"/>
      <c r="E107" s="843"/>
      <c r="F107" s="843"/>
      <c r="G107" s="843"/>
      <c r="H107" s="843"/>
      <c r="I107" s="843"/>
      <c r="J107" s="843"/>
      <c r="K107" s="843"/>
      <c r="L107" s="843"/>
      <c r="M107" s="906"/>
    </row>
    <row r="108" spans="2:13" ht="13.5" thickBot="1">
      <c r="B108" s="924" t="s">
        <v>57</v>
      </c>
      <c r="C108" s="968"/>
      <c r="D108" s="843"/>
      <c r="E108" s="843"/>
      <c r="F108" s="843"/>
      <c r="G108" s="843"/>
      <c r="H108" s="843"/>
      <c r="I108" s="843"/>
      <c r="J108" s="843"/>
      <c r="K108" s="843"/>
      <c r="L108" s="843"/>
      <c r="M108" s="906"/>
    </row>
    <row r="109" spans="2:13" ht="12.75" thickBot="1">
      <c r="B109" s="925"/>
      <c r="C109" s="926"/>
      <c r="D109" s="926"/>
      <c r="E109" s="926"/>
      <c r="F109" s="926"/>
      <c r="G109" s="907"/>
      <c r="H109" s="907"/>
      <c r="I109" s="907"/>
      <c r="J109" s="907"/>
      <c r="K109" s="907"/>
      <c r="L109" s="907"/>
      <c r="M109" s="908"/>
    </row>
    <row r="111" ht="12.75">
      <c r="C111" s="708"/>
    </row>
  </sheetData>
  <mergeCells count="66">
    <mergeCell ref="M33:M35"/>
    <mergeCell ref="F34:H34"/>
    <mergeCell ref="B42:B44"/>
    <mergeCell ref="E43:G43"/>
    <mergeCell ref="B4:K4"/>
    <mergeCell ref="C5:K5"/>
    <mergeCell ref="C6:K6"/>
    <mergeCell ref="B7:B8"/>
    <mergeCell ref="D7:K7"/>
    <mergeCell ref="D8:K8"/>
    <mergeCell ref="H9:K9"/>
    <mergeCell ref="K43:K44"/>
    <mergeCell ref="C42:K42"/>
    <mergeCell ref="F26:J26"/>
    <mergeCell ref="B21:J21"/>
    <mergeCell ref="C22:J22"/>
    <mergeCell ref="B24:B25"/>
    <mergeCell ref="D24:J24"/>
    <mergeCell ref="D25:J25"/>
    <mergeCell ref="B27:B28"/>
    <mergeCell ref="C28:H28"/>
    <mergeCell ref="B96:B97"/>
    <mergeCell ref="K64:K65"/>
    <mergeCell ref="B87:B88"/>
    <mergeCell ref="C90:L90"/>
    <mergeCell ref="C68:J68"/>
    <mergeCell ref="K84:L84"/>
    <mergeCell ref="B68:B70"/>
    <mergeCell ref="B63:B65"/>
    <mergeCell ref="K76:K78"/>
    <mergeCell ref="E77:G77"/>
    <mergeCell ref="L68:L70"/>
    <mergeCell ref="K68:K70"/>
    <mergeCell ref="E69:G69"/>
    <mergeCell ref="C64:C65"/>
    <mergeCell ref="E64:G64"/>
    <mergeCell ref="H64:H65"/>
    <mergeCell ref="D87:L87"/>
    <mergeCell ref="B33:B35"/>
    <mergeCell ref="C33:C35"/>
    <mergeCell ref="D33:L33"/>
    <mergeCell ref="B51:J51"/>
    <mergeCell ref="C52:J52"/>
    <mergeCell ref="C53:J53"/>
    <mergeCell ref="B54:B55"/>
    <mergeCell ref="D54:J54"/>
    <mergeCell ref="B60:B61"/>
    <mergeCell ref="B84:J84"/>
    <mergeCell ref="B57:B58"/>
    <mergeCell ref="C58:H58"/>
    <mergeCell ref="B93:B94"/>
    <mergeCell ref="C10:K10"/>
    <mergeCell ref="B10:B11"/>
    <mergeCell ref="C11:H11"/>
    <mergeCell ref="B13:B14"/>
    <mergeCell ref="B30:B31"/>
    <mergeCell ref="C91:L91"/>
    <mergeCell ref="D55:J55"/>
    <mergeCell ref="C63:K63"/>
    <mergeCell ref="B76:B78"/>
    <mergeCell ref="C76:J76"/>
    <mergeCell ref="D88:L88"/>
    <mergeCell ref="C85:L85"/>
    <mergeCell ref="C86:L86"/>
    <mergeCell ref="I64:I65"/>
    <mergeCell ref="C23:J2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A2:Y96"/>
  <sheetViews>
    <sheetView showGridLines="0" zoomScale="90" zoomScaleNormal="90" workbookViewId="0" topLeftCell="A55">
      <selection activeCell="F104" sqref="F104"/>
    </sheetView>
  </sheetViews>
  <sheetFormatPr defaultColWidth="11.421875" defaultRowHeight="12.75"/>
  <cols>
    <col min="1" max="1" width="4.140625" style="0" customWidth="1"/>
    <col min="2" max="2" width="31.57421875" style="0" customWidth="1"/>
    <col min="3" max="3" width="22.7109375" style="0" bestFit="1" customWidth="1"/>
    <col min="4" max="4" width="18.00390625" style="0" customWidth="1"/>
    <col min="5" max="5" width="13.7109375" style="0" bestFit="1" customWidth="1"/>
    <col min="6" max="6" width="5.7109375" style="0" bestFit="1" customWidth="1"/>
    <col min="7" max="7" width="8.28125" style="0" bestFit="1" customWidth="1"/>
    <col min="8" max="16" width="5.7109375" style="0" bestFit="1" customWidth="1"/>
    <col min="17" max="17" width="5.00390625" style="0" customWidth="1"/>
  </cols>
  <sheetData>
    <row r="2" s="175" customFormat="1" ht="15">
      <c r="B2" s="176" t="s">
        <v>253</v>
      </c>
    </row>
    <row r="3" ht="13.5" thickBot="1">
      <c r="R3" s="232" t="s">
        <v>361</v>
      </c>
    </row>
    <row r="4" spans="2:16" ht="12.75">
      <c r="B4" s="1204" t="s">
        <v>185</v>
      </c>
      <c r="C4" s="1205"/>
      <c r="D4" s="1205"/>
      <c r="E4" s="1205"/>
      <c r="F4" s="1205"/>
      <c r="G4" s="1205"/>
      <c r="H4" s="1205"/>
      <c r="I4" s="1205"/>
      <c r="J4" s="1205"/>
      <c r="K4" s="1205"/>
      <c r="L4" s="1205"/>
      <c r="M4" s="1205"/>
      <c r="N4" s="1205"/>
      <c r="O4" s="1205"/>
      <c r="P4" s="1206"/>
    </row>
    <row r="5" spans="2:16" ht="12.75">
      <c r="B5" s="999" t="s">
        <v>186</v>
      </c>
      <c r="C5" s="1157" t="s">
        <v>49</v>
      </c>
      <c r="D5" s="1157"/>
      <c r="E5" s="1157"/>
      <c r="F5" s="1157"/>
      <c r="G5" s="1157"/>
      <c r="H5" s="1157"/>
      <c r="I5" s="1157"/>
      <c r="J5" s="1157"/>
      <c r="K5" s="1157"/>
      <c r="L5" s="1157"/>
      <c r="M5" s="1157"/>
      <c r="N5" s="1157"/>
      <c r="O5" s="1157"/>
      <c r="P5" s="1203"/>
    </row>
    <row r="6" spans="2:16" ht="12.75">
      <c r="B6" s="1000" t="s">
        <v>187</v>
      </c>
      <c r="C6" s="1157" t="s">
        <v>255</v>
      </c>
      <c r="D6" s="1157"/>
      <c r="E6" s="1157"/>
      <c r="F6" s="1157"/>
      <c r="G6" s="1157"/>
      <c r="H6" s="1157"/>
      <c r="I6" s="1157"/>
      <c r="J6" s="1157"/>
      <c r="K6" s="1157"/>
      <c r="L6" s="1157"/>
      <c r="M6" s="1157"/>
      <c r="N6" s="1157"/>
      <c r="O6" s="1157"/>
      <c r="P6" s="1203"/>
    </row>
    <row r="7" spans="2:16" ht="13.5" thickBot="1">
      <c r="B7" s="1210" t="s">
        <v>188</v>
      </c>
      <c r="C7" s="183" t="s">
        <v>189</v>
      </c>
      <c r="D7" s="1157" t="s">
        <v>501</v>
      </c>
      <c r="E7" s="1157"/>
      <c r="F7" s="1157"/>
      <c r="G7" s="1157"/>
      <c r="H7" s="1157"/>
      <c r="I7" s="1157"/>
      <c r="J7" s="1157"/>
      <c r="K7" s="1157"/>
      <c r="L7" s="1157"/>
      <c r="M7" s="1157"/>
      <c r="N7" s="1157"/>
      <c r="O7" s="1157"/>
      <c r="P7" s="1203"/>
    </row>
    <row r="8" spans="2:19" ht="13.5" thickBot="1">
      <c r="B8" s="1211"/>
      <c r="C8" s="212" t="s">
        <v>190</v>
      </c>
      <c r="D8" s="1157"/>
      <c r="E8" s="1157"/>
      <c r="F8" s="1157"/>
      <c r="G8" s="1157"/>
      <c r="H8" s="1157"/>
      <c r="I8" s="1157"/>
      <c r="J8" s="1157"/>
      <c r="K8" s="1157"/>
      <c r="L8" s="1157"/>
      <c r="M8" s="1157"/>
      <c r="N8" s="1157"/>
      <c r="O8" s="1157"/>
      <c r="P8" s="1203"/>
      <c r="R8" s="823"/>
      <c r="S8" s="824" t="s">
        <v>933</v>
      </c>
    </row>
    <row r="9" spans="2:16" ht="12.75">
      <c r="B9" s="1000" t="s">
        <v>193</v>
      </c>
      <c r="C9" s="897" t="s">
        <v>194</v>
      </c>
      <c r="D9" s="184"/>
      <c r="E9" s="184" t="s">
        <v>195</v>
      </c>
      <c r="F9" s="185"/>
      <c r="G9" s="185" t="s">
        <v>196</v>
      </c>
      <c r="H9" s="185"/>
      <c r="I9" s="186"/>
      <c r="J9" s="187"/>
      <c r="K9" s="186"/>
      <c r="L9" s="188"/>
      <c r="M9" s="188"/>
      <c r="N9" s="188"/>
      <c r="O9" s="188"/>
      <c r="P9" s="1001"/>
    </row>
    <row r="10" spans="2:16" ht="12.75">
      <c r="B10" s="1002" t="s">
        <v>349</v>
      </c>
      <c r="C10" s="1169"/>
      <c r="D10" s="1170"/>
      <c r="E10" s="1170"/>
      <c r="F10" s="1170"/>
      <c r="G10" s="1170"/>
      <c r="H10" s="1170"/>
      <c r="I10" s="1170"/>
      <c r="J10" s="1170"/>
      <c r="K10" s="1170"/>
      <c r="L10" s="1170"/>
      <c r="M10" s="1170"/>
      <c r="N10" s="1170"/>
      <c r="O10" s="1170"/>
      <c r="P10" s="1209"/>
    </row>
    <row r="11" spans="2:25" s="76" customFormat="1" ht="12.75">
      <c r="B11" s="1003" t="s">
        <v>929</v>
      </c>
      <c r="C11" s="851"/>
      <c r="D11" s="816"/>
      <c r="E11" s="816"/>
      <c r="F11" s="816"/>
      <c r="G11" s="816"/>
      <c r="H11" s="816"/>
      <c r="I11" s="816"/>
      <c r="J11" s="816"/>
      <c r="K11" s="846"/>
      <c r="L11" s="846"/>
      <c r="M11" s="846"/>
      <c r="N11" s="846"/>
      <c r="O11" s="846"/>
      <c r="P11" s="1004"/>
      <c r="Y11" s="390"/>
    </row>
    <row r="12" spans="2:25" s="76" customFormat="1" ht="12.75">
      <c r="B12" s="1212" t="s">
        <v>930</v>
      </c>
      <c r="C12" s="836"/>
      <c r="D12" s="816"/>
      <c r="E12" s="816"/>
      <c r="F12" s="816"/>
      <c r="G12" s="816"/>
      <c r="H12" s="816"/>
      <c r="I12" s="816"/>
      <c r="J12" s="816"/>
      <c r="K12" s="846"/>
      <c r="L12" s="846"/>
      <c r="M12" s="846"/>
      <c r="N12" s="846"/>
      <c r="O12" s="846"/>
      <c r="P12" s="1004"/>
      <c r="Y12" s="390"/>
    </row>
    <row r="13" spans="2:25" s="76" customFormat="1" ht="12.75">
      <c r="B13" s="1212"/>
      <c r="C13" s="836"/>
      <c r="D13" s="816"/>
      <c r="E13" s="816"/>
      <c r="F13" s="816"/>
      <c r="G13" s="816"/>
      <c r="H13" s="816"/>
      <c r="I13" s="816"/>
      <c r="J13" s="816"/>
      <c r="K13" s="846"/>
      <c r="L13" s="846"/>
      <c r="M13" s="846"/>
      <c r="N13" s="846"/>
      <c r="O13" s="846"/>
      <c r="P13" s="1004"/>
      <c r="Y13" s="390"/>
    </row>
    <row r="14" spans="1:16" ht="9.6" customHeight="1">
      <c r="A14" s="76"/>
      <c r="B14" s="1005"/>
      <c r="C14" s="876"/>
      <c r="D14" s="876"/>
      <c r="E14" s="876"/>
      <c r="F14" s="876"/>
      <c r="G14" s="876"/>
      <c r="H14" s="876"/>
      <c r="I14" s="876"/>
      <c r="J14" s="876"/>
      <c r="K14" s="876"/>
      <c r="L14" s="876"/>
      <c r="M14" s="876"/>
      <c r="N14" s="876"/>
      <c r="O14" s="876"/>
      <c r="P14" s="1006"/>
    </row>
    <row r="15" spans="2:16" ht="12.75">
      <c r="B15" s="1007" t="s">
        <v>494</v>
      </c>
      <c r="C15" s="853"/>
      <c r="D15" s="1008"/>
      <c r="E15" s="1008"/>
      <c r="F15" s="1008"/>
      <c r="G15" s="1008"/>
      <c r="H15" s="1008"/>
      <c r="I15" s="1008"/>
      <c r="J15" s="1008"/>
      <c r="K15" s="1008"/>
      <c r="L15" s="1008"/>
      <c r="M15" s="1008"/>
      <c r="N15" s="1008"/>
      <c r="O15" s="1008"/>
      <c r="P15" s="1009"/>
    </row>
    <row r="16" spans="2:16" ht="13.5" thickBot="1">
      <c r="B16" s="1010" t="s">
        <v>495</v>
      </c>
      <c r="C16" s="974" t="s">
        <v>934</v>
      </c>
      <c r="D16" s="1008"/>
      <c r="E16" s="1008"/>
      <c r="F16" s="1008"/>
      <c r="G16" s="1008"/>
      <c r="H16" s="1008"/>
      <c r="I16" s="1008"/>
      <c r="J16" s="1008"/>
      <c r="K16" s="1008"/>
      <c r="L16" s="1008"/>
      <c r="M16" s="1008"/>
      <c r="N16" s="1008"/>
      <c r="O16" s="1008"/>
      <c r="P16" s="1009"/>
    </row>
    <row r="17" spans="2:16" ht="12.75">
      <c r="B17" s="1011" t="s">
        <v>496</v>
      </c>
      <c r="C17" s="966"/>
      <c r="D17" s="1008"/>
      <c r="E17" s="1008"/>
      <c r="F17" s="1012"/>
      <c r="G17" s="1008"/>
      <c r="H17" s="1008"/>
      <c r="I17" s="1008"/>
      <c r="J17" s="1008"/>
      <c r="K17" s="1008"/>
      <c r="L17" s="1008"/>
      <c r="M17" s="1008"/>
      <c r="N17" s="1008"/>
      <c r="O17" s="1008"/>
      <c r="P17" s="1009"/>
    </row>
    <row r="18" spans="2:16" ht="12.75">
      <c r="B18" s="1011" t="s">
        <v>497</v>
      </c>
      <c r="C18" s="967"/>
      <c r="D18" s="1008"/>
      <c r="E18" s="1008"/>
      <c r="F18" s="1008"/>
      <c r="G18" s="1008"/>
      <c r="H18" s="1008"/>
      <c r="I18" s="1008"/>
      <c r="J18" s="1008"/>
      <c r="K18" s="1008"/>
      <c r="L18" s="1008"/>
      <c r="M18" s="1008"/>
      <c r="N18" s="1008"/>
      <c r="O18" s="1008"/>
      <c r="P18" s="1009"/>
    </row>
    <row r="19" spans="2:16" ht="12.75">
      <c r="B19" s="1011" t="s">
        <v>498</v>
      </c>
      <c r="C19" s="967"/>
      <c r="D19" s="1008"/>
      <c r="E19" s="1008"/>
      <c r="F19" s="1008"/>
      <c r="G19" s="1008"/>
      <c r="H19" s="1008"/>
      <c r="I19" s="1008"/>
      <c r="J19" s="1008"/>
      <c r="K19" s="1008"/>
      <c r="L19" s="1008"/>
      <c r="M19" s="1008"/>
      <c r="N19" s="1008"/>
      <c r="O19" s="1008"/>
      <c r="P19" s="1009"/>
    </row>
    <row r="20" spans="2:16" ht="12.75">
      <c r="B20" s="1011" t="s">
        <v>499</v>
      </c>
      <c r="C20" s="967"/>
      <c r="D20" s="1008"/>
      <c r="E20" s="1008"/>
      <c r="F20" s="1008"/>
      <c r="G20" s="1008"/>
      <c r="H20" s="1008"/>
      <c r="I20" s="1008"/>
      <c r="J20" s="1008"/>
      <c r="K20" s="1008"/>
      <c r="L20" s="1008"/>
      <c r="M20" s="1008"/>
      <c r="N20" s="1008"/>
      <c r="O20" s="1008"/>
      <c r="P20" s="1009"/>
    </row>
    <row r="21" spans="2:16" ht="12.75">
      <c r="B21" s="1011" t="s">
        <v>951</v>
      </c>
      <c r="C21" s="967"/>
      <c r="D21" s="1008"/>
      <c r="E21" s="1008"/>
      <c r="F21" s="1008"/>
      <c r="G21" s="1008"/>
      <c r="H21" s="1008"/>
      <c r="I21" s="1008"/>
      <c r="J21" s="1008"/>
      <c r="K21" s="1008"/>
      <c r="L21" s="1008"/>
      <c r="M21" s="1008"/>
      <c r="N21" s="1008"/>
      <c r="O21" s="1008"/>
      <c r="P21" s="1009"/>
    </row>
    <row r="22" spans="2:16" ht="12.75">
      <c r="B22" s="1011" t="s">
        <v>496</v>
      </c>
      <c r="C22" s="967"/>
      <c r="D22" s="1008"/>
      <c r="E22" s="1008"/>
      <c r="F22" s="1008"/>
      <c r="G22" s="1008"/>
      <c r="H22" s="1008"/>
      <c r="I22" s="1008"/>
      <c r="J22" s="1008"/>
      <c r="K22" s="1008"/>
      <c r="L22" s="1008"/>
      <c r="M22" s="1008"/>
      <c r="N22" s="1008"/>
      <c r="O22" s="1008"/>
      <c r="P22" s="1009"/>
    </row>
    <row r="23" spans="2:16" ht="12.75">
      <c r="B23" s="1011" t="s">
        <v>497</v>
      </c>
      <c r="C23" s="967"/>
      <c r="D23" s="1008"/>
      <c r="E23" s="1008"/>
      <c r="F23" s="1008"/>
      <c r="G23" s="1008"/>
      <c r="H23" s="1008"/>
      <c r="I23" s="1008"/>
      <c r="J23" s="1008"/>
      <c r="K23" s="1008"/>
      <c r="L23" s="1008"/>
      <c r="M23" s="1008"/>
      <c r="N23" s="1008"/>
      <c r="O23" s="1008"/>
      <c r="P23" s="1009"/>
    </row>
    <row r="24" spans="2:16" ht="12.75">
      <c r="B24" s="1011" t="s">
        <v>498</v>
      </c>
      <c r="C24" s="967"/>
      <c r="D24" s="1008"/>
      <c r="E24" s="1008"/>
      <c r="F24" s="1008"/>
      <c r="G24" s="1008"/>
      <c r="H24" s="1008"/>
      <c r="I24" s="1008"/>
      <c r="J24" s="1008"/>
      <c r="K24" s="1008"/>
      <c r="L24" s="1008"/>
      <c r="M24" s="1008"/>
      <c r="N24" s="1008"/>
      <c r="O24" s="1008"/>
      <c r="P24" s="1009"/>
    </row>
    <row r="25" spans="2:16" ht="12.75">
      <c r="B25" s="1011" t="s">
        <v>499</v>
      </c>
      <c r="C25" s="967"/>
      <c r="D25" s="1008"/>
      <c r="E25" s="1008"/>
      <c r="F25" s="1008"/>
      <c r="G25" s="1008"/>
      <c r="H25" s="1008"/>
      <c r="I25" s="1008"/>
      <c r="J25" s="1008"/>
      <c r="K25" s="1008"/>
      <c r="L25" s="1008"/>
      <c r="M25" s="1008"/>
      <c r="N25" s="1008"/>
      <c r="O25" s="1008"/>
      <c r="P25" s="1009"/>
    </row>
    <row r="26" spans="2:16" ht="12.75">
      <c r="B26" s="1011" t="s">
        <v>952</v>
      </c>
      <c r="C26" s="967"/>
      <c r="D26" s="1008"/>
      <c r="E26" s="1008"/>
      <c r="F26" s="1008"/>
      <c r="G26" s="1008"/>
      <c r="H26" s="1008"/>
      <c r="I26" s="1008"/>
      <c r="J26" s="1008"/>
      <c r="K26" s="1008"/>
      <c r="L26" s="1008"/>
      <c r="M26" s="1008"/>
      <c r="N26" s="1008"/>
      <c r="O26" s="1008"/>
      <c r="P26" s="1009"/>
    </row>
    <row r="27" spans="2:16" ht="12.75">
      <c r="B27" s="1011" t="s">
        <v>496</v>
      </c>
      <c r="C27" s="967"/>
      <c r="D27" s="1008"/>
      <c r="E27" s="1008"/>
      <c r="F27" s="1008"/>
      <c r="G27" s="1008"/>
      <c r="H27" s="1008"/>
      <c r="I27" s="1008"/>
      <c r="J27" s="1008"/>
      <c r="K27" s="1008"/>
      <c r="L27" s="1008"/>
      <c r="M27" s="1008"/>
      <c r="N27" s="1008"/>
      <c r="O27" s="1008"/>
      <c r="P27" s="1009"/>
    </row>
    <row r="28" spans="2:16" ht="12.75">
      <c r="B28" s="1011" t="s">
        <v>497</v>
      </c>
      <c r="C28" s="967"/>
      <c r="D28" s="1008"/>
      <c r="E28" s="1008"/>
      <c r="F28" s="1008"/>
      <c r="G28" s="1008"/>
      <c r="H28" s="1008"/>
      <c r="I28" s="1008"/>
      <c r="J28" s="1008"/>
      <c r="K28" s="1008"/>
      <c r="L28" s="1008"/>
      <c r="M28" s="1008"/>
      <c r="N28" s="1008"/>
      <c r="O28" s="1008"/>
      <c r="P28" s="1009"/>
    </row>
    <row r="29" spans="2:16" ht="12.75">
      <c r="B29" s="1011" t="s">
        <v>498</v>
      </c>
      <c r="C29" s="967"/>
      <c r="D29" s="1008"/>
      <c r="E29" s="1008"/>
      <c r="F29" s="1008"/>
      <c r="G29" s="1008"/>
      <c r="H29" s="1008"/>
      <c r="I29" s="1008"/>
      <c r="J29" s="1008"/>
      <c r="K29" s="1008"/>
      <c r="L29" s="1008"/>
      <c r="M29" s="1008"/>
      <c r="N29" s="1008"/>
      <c r="O29" s="1008"/>
      <c r="P29" s="1009"/>
    </row>
    <row r="30" spans="2:16" ht="12.75">
      <c r="B30" s="1011" t="s">
        <v>499</v>
      </c>
      <c r="C30" s="967"/>
      <c r="D30" s="1008"/>
      <c r="E30" s="1008"/>
      <c r="F30" s="1008"/>
      <c r="G30" s="1008"/>
      <c r="H30" s="1008"/>
      <c r="I30" s="1008"/>
      <c r="J30" s="1008"/>
      <c r="K30" s="1008"/>
      <c r="L30" s="1008"/>
      <c r="M30" s="1008"/>
      <c r="N30" s="1008"/>
      <c r="O30" s="1008"/>
      <c r="P30" s="1009"/>
    </row>
    <row r="31" spans="2:16" ht="12.75">
      <c r="B31" s="1013" t="s">
        <v>974</v>
      </c>
      <c r="C31" s="967"/>
      <c r="D31" s="1008"/>
      <c r="E31" s="1008"/>
      <c r="F31" s="1008"/>
      <c r="G31" s="1008"/>
      <c r="H31" s="1008"/>
      <c r="I31" s="1008"/>
      <c r="J31" s="1008"/>
      <c r="K31" s="1008"/>
      <c r="L31" s="1008"/>
      <c r="M31" s="1008"/>
      <c r="N31" s="1008"/>
      <c r="O31" s="1008"/>
      <c r="P31" s="1009"/>
    </row>
    <row r="32" spans="2:16" ht="12.75">
      <c r="B32" s="1011" t="s">
        <v>496</v>
      </c>
      <c r="C32" s="967"/>
      <c r="D32" s="1008"/>
      <c r="E32" s="1008"/>
      <c r="F32" s="1008"/>
      <c r="G32" s="1008"/>
      <c r="H32" s="1008"/>
      <c r="I32" s="1008"/>
      <c r="J32" s="1008"/>
      <c r="K32" s="1008"/>
      <c r="L32" s="1008"/>
      <c r="M32" s="1008"/>
      <c r="N32" s="1008"/>
      <c r="O32" s="1008"/>
      <c r="P32" s="1009"/>
    </row>
    <row r="33" spans="2:16" ht="12.75">
      <c r="B33" s="1011" t="s">
        <v>497</v>
      </c>
      <c r="C33" s="967"/>
      <c r="D33" s="1008"/>
      <c r="E33" s="1008"/>
      <c r="F33" s="1008"/>
      <c r="G33" s="1008"/>
      <c r="H33" s="1008"/>
      <c r="I33" s="1008"/>
      <c r="J33" s="1008"/>
      <c r="K33" s="1008"/>
      <c r="L33" s="1008"/>
      <c r="M33" s="1008"/>
      <c r="N33" s="1008"/>
      <c r="O33" s="1008"/>
      <c r="P33" s="1009"/>
    </row>
    <row r="34" spans="2:16" ht="12.75">
      <c r="B34" s="1011" t="s">
        <v>498</v>
      </c>
      <c r="C34" s="967"/>
      <c r="D34" s="1008"/>
      <c r="E34" s="1008"/>
      <c r="F34" s="1008"/>
      <c r="G34" s="1008"/>
      <c r="H34" s="1008"/>
      <c r="I34" s="1008"/>
      <c r="J34" s="1008"/>
      <c r="K34" s="1008"/>
      <c r="L34" s="1008"/>
      <c r="M34" s="1008"/>
      <c r="N34" s="1008"/>
      <c r="O34" s="1008"/>
      <c r="P34" s="1009"/>
    </row>
    <row r="35" spans="2:16" ht="12.75">
      <c r="B35" s="1011" t="s">
        <v>499</v>
      </c>
      <c r="C35" s="967"/>
      <c r="D35" s="1008"/>
      <c r="E35" s="1008"/>
      <c r="F35" s="1008"/>
      <c r="G35" s="1008"/>
      <c r="H35" s="1008"/>
      <c r="I35" s="1008"/>
      <c r="J35" s="1008"/>
      <c r="K35" s="1008"/>
      <c r="L35" s="1008"/>
      <c r="M35" s="1008"/>
      <c r="N35" s="1008"/>
      <c r="O35" s="1008"/>
      <c r="P35" s="1009"/>
    </row>
    <row r="36" spans="2:16" ht="12.75">
      <c r="B36" s="1011" t="s">
        <v>954</v>
      </c>
      <c r="C36" s="967"/>
      <c r="D36" s="1008"/>
      <c r="E36" s="1008"/>
      <c r="F36" s="1008"/>
      <c r="G36" s="1008"/>
      <c r="H36" s="1008"/>
      <c r="I36" s="1008"/>
      <c r="J36" s="1008"/>
      <c r="K36" s="1008"/>
      <c r="L36" s="1008"/>
      <c r="M36" s="1008"/>
      <c r="N36" s="1008"/>
      <c r="O36" s="1008"/>
      <c r="P36" s="1009"/>
    </row>
    <row r="37" spans="2:16" ht="12.75">
      <c r="B37" s="1011" t="s">
        <v>496</v>
      </c>
      <c r="C37" s="967"/>
      <c r="D37" s="1008"/>
      <c r="E37" s="1008"/>
      <c r="F37" s="1008"/>
      <c r="G37" s="1008"/>
      <c r="H37" s="1008"/>
      <c r="I37" s="1008"/>
      <c r="J37" s="1008"/>
      <c r="K37" s="1008"/>
      <c r="L37" s="1008"/>
      <c r="M37" s="1008"/>
      <c r="N37" s="1008"/>
      <c r="O37" s="1008"/>
      <c r="P37" s="1009"/>
    </row>
    <row r="38" spans="2:16" ht="12.75">
      <c r="B38" s="1011" t="s">
        <v>497</v>
      </c>
      <c r="C38" s="967"/>
      <c r="D38" s="1008"/>
      <c r="E38" s="1008"/>
      <c r="F38" s="1008"/>
      <c r="G38" s="1008"/>
      <c r="H38" s="1008"/>
      <c r="I38" s="1008"/>
      <c r="J38" s="1008"/>
      <c r="K38" s="1008"/>
      <c r="L38" s="1008"/>
      <c r="M38" s="1008"/>
      <c r="N38" s="1008"/>
      <c r="O38" s="1008"/>
      <c r="P38" s="1009"/>
    </row>
    <row r="39" spans="2:16" ht="12.75">
      <c r="B39" s="1011" t="s">
        <v>498</v>
      </c>
      <c r="C39" s="967"/>
      <c r="D39" s="1008"/>
      <c r="E39" s="1008"/>
      <c r="F39" s="1008"/>
      <c r="G39" s="1008"/>
      <c r="H39" s="1008"/>
      <c r="I39" s="1008"/>
      <c r="J39" s="1008"/>
      <c r="K39" s="1008"/>
      <c r="L39" s="1008"/>
      <c r="M39" s="1008"/>
      <c r="N39" s="1008"/>
      <c r="O39" s="1008"/>
      <c r="P39" s="1009"/>
    </row>
    <row r="40" spans="2:16" ht="12.75">
      <c r="B40" s="1011" t="s">
        <v>499</v>
      </c>
      <c r="C40" s="967"/>
      <c r="D40" s="1008"/>
      <c r="E40" s="1008"/>
      <c r="F40" s="1008"/>
      <c r="G40" s="1008"/>
      <c r="H40" s="1008"/>
      <c r="I40" s="1008"/>
      <c r="J40" s="1008"/>
      <c r="K40" s="1008"/>
      <c r="L40" s="1008"/>
      <c r="M40" s="1008"/>
      <c r="N40" s="1008"/>
      <c r="O40" s="1008"/>
      <c r="P40" s="1009"/>
    </row>
    <row r="41" spans="2:16" ht="12.75">
      <c r="B41" s="1011" t="s">
        <v>955</v>
      </c>
      <c r="C41" s="967"/>
      <c r="D41" s="1008"/>
      <c r="E41" s="1008"/>
      <c r="F41" s="1008"/>
      <c r="G41" s="1008"/>
      <c r="H41" s="1008"/>
      <c r="I41" s="1008"/>
      <c r="J41" s="1008"/>
      <c r="K41" s="1008"/>
      <c r="L41" s="1008"/>
      <c r="M41" s="1008"/>
      <c r="N41" s="1008"/>
      <c r="O41" s="1008"/>
      <c r="P41" s="1009"/>
    </row>
    <row r="42" spans="2:16" ht="12.75">
      <c r="B42" s="1011" t="s">
        <v>496</v>
      </c>
      <c r="C42" s="967"/>
      <c r="D42" s="1008"/>
      <c r="E42" s="1008"/>
      <c r="F42" s="1008"/>
      <c r="G42" s="1008"/>
      <c r="H42" s="1008"/>
      <c r="I42" s="1008"/>
      <c r="J42" s="1008"/>
      <c r="K42" s="1008"/>
      <c r="L42" s="1008"/>
      <c r="M42" s="1008"/>
      <c r="N42" s="1008"/>
      <c r="O42" s="1008"/>
      <c r="P42" s="1009"/>
    </row>
    <row r="43" spans="2:16" ht="12.75">
      <c r="B43" s="1013" t="s">
        <v>499</v>
      </c>
      <c r="C43" s="967"/>
      <c r="D43" s="1008"/>
      <c r="E43" s="1008"/>
      <c r="F43" s="1008"/>
      <c r="G43" s="1008"/>
      <c r="H43" s="1008"/>
      <c r="I43" s="1008"/>
      <c r="J43" s="1008"/>
      <c r="K43" s="1008"/>
      <c r="L43" s="1008"/>
      <c r="M43" s="1008"/>
      <c r="N43" s="1008"/>
      <c r="O43" s="1008"/>
      <c r="P43" s="1009"/>
    </row>
    <row r="44" spans="2:16" ht="12.75">
      <c r="B44" s="1013" t="s">
        <v>503</v>
      </c>
      <c r="C44" s="967"/>
      <c r="D44" s="1008"/>
      <c r="E44" s="1008"/>
      <c r="F44" s="1008"/>
      <c r="G44" s="1008"/>
      <c r="H44" s="1008"/>
      <c r="I44" s="1008"/>
      <c r="J44" s="1008"/>
      <c r="K44" s="1008"/>
      <c r="L44" s="1008"/>
      <c r="M44" s="1008"/>
      <c r="N44" s="1008"/>
      <c r="O44" s="1008"/>
      <c r="P44" s="1009"/>
    </row>
    <row r="45" spans="2:16" ht="12.75">
      <c r="B45" s="1011" t="s">
        <v>497</v>
      </c>
      <c r="C45" s="967"/>
      <c r="D45" s="1008"/>
      <c r="E45" s="1008"/>
      <c r="F45" s="1008"/>
      <c r="G45" s="1008"/>
      <c r="H45" s="1008"/>
      <c r="I45" s="1008"/>
      <c r="J45" s="1008"/>
      <c r="K45" s="1008"/>
      <c r="L45" s="1008"/>
      <c r="M45" s="1008"/>
      <c r="N45" s="1008"/>
      <c r="O45" s="1008"/>
      <c r="P45" s="1009"/>
    </row>
    <row r="46" spans="2:16" ht="12.75">
      <c r="B46" s="1011" t="s">
        <v>975</v>
      </c>
      <c r="C46" s="967"/>
      <c r="D46" s="1008"/>
      <c r="E46" s="1008"/>
      <c r="F46" s="1008"/>
      <c r="G46" s="1008"/>
      <c r="H46" s="1008"/>
      <c r="I46" s="1008"/>
      <c r="J46" s="1008"/>
      <c r="K46" s="1008"/>
      <c r="L46" s="1008"/>
      <c r="M46" s="1008"/>
      <c r="N46" s="1008"/>
      <c r="O46" s="1008"/>
      <c r="P46" s="1009"/>
    </row>
    <row r="47" spans="2:16" ht="12.75">
      <c r="B47" s="1011" t="s">
        <v>500</v>
      </c>
      <c r="C47" s="967"/>
      <c r="D47" s="1008"/>
      <c r="E47" s="1008"/>
      <c r="F47" s="1008"/>
      <c r="G47" s="1008"/>
      <c r="H47" s="1008"/>
      <c r="I47" s="1008"/>
      <c r="J47" s="1008"/>
      <c r="K47" s="1008"/>
      <c r="L47" s="1008"/>
      <c r="M47" s="1008"/>
      <c r="N47" s="1008"/>
      <c r="O47" s="1008"/>
      <c r="P47" s="1009"/>
    </row>
    <row r="48" spans="2:16" ht="12.75">
      <c r="B48" s="1011" t="s">
        <v>976</v>
      </c>
      <c r="C48" s="967"/>
      <c r="D48" s="1008"/>
      <c r="E48" s="1008"/>
      <c r="F48" s="1008"/>
      <c r="G48" s="1008"/>
      <c r="H48" s="1008"/>
      <c r="I48" s="1008"/>
      <c r="J48" s="1008"/>
      <c r="K48" s="1008"/>
      <c r="L48" s="1008"/>
      <c r="M48" s="1008"/>
      <c r="N48" s="1008"/>
      <c r="O48" s="1008"/>
      <c r="P48" s="1009"/>
    </row>
    <row r="49" spans="2:16" ht="12.75">
      <c r="B49" s="1011" t="s">
        <v>977</v>
      </c>
      <c r="C49" s="967"/>
      <c r="D49" s="1008"/>
      <c r="E49" s="1008"/>
      <c r="F49" s="1008"/>
      <c r="G49" s="1008"/>
      <c r="H49" s="1008"/>
      <c r="I49" s="1008"/>
      <c r="J49" s="1008"/>
      <c r="K49" s="1008"/>
      <c r="L49" s="1008"/>
      <c r="M49" s="1008"/>
      <c r="N49" s="1008"/>
      <c r="O49" s="1008"/>
      <c r="P49" s="1009"/>
    </row>
    <row r="50" spans="2:16" ht="13.5" thickBot="1">
      <c r="B50" s="1014" t="s">
        <v>498</v>
      </c>
      <c r="C50" s="968"/>
      <c r="D50" s="1008"/>
      <c r="E50" s="1008"/>
      <c r="F50" s="1008"/>
      <c r="G50" s="1008"/>
      <c r="H50" s="1008"/>
      <c r="I50" s="1008"/>
      <c r="J50" s="1008"/>
      <c r="K50" s="1008"/>
      <c r="L50" s="1008"/>
      <c r="M50" s="1008"/>
      <c r="N50" s="1008"/>
      <c r="O50" s="1008"/>
      <c r="P50" s="1009"/>
    </row>
    <row r="51" spans="2:16" ht="13.5" thickBot="1">
      <c r="B51" s="1015"/>
      <c r="C51" s="1016"/>
      <c r="D51" s="1016"/>
      <c r="E51" s="1016"/>
      <c r="F51" s="1016"/>
      <c r="G51" s="1016"/>
      <c r="H51" s="1016"/>
      <c r="I51" s="1016"/>
      <c r="J51" s="1016"/>
      <c r="K51" s="1016"/>
      <c r="L51" s="1016"/>
      <c r="M51" s="1016"/>
      <c r="N51" s="1016"/>
      <c r="O51" s="1016"/>
      <c r="P51" s="1017"/>
    </row>
    <row r="52" ht="13.5" thickBot="1"/>
    <row r="53" spans="2:16" ht="13.5" thickBot="1">
      <c r="B53" s="1018"/>
      <c r="C53" s="1019"/>
      <c r="D53" s="1019"/>
      <c r="E53" s="1019"/>
      <c r="F53" s="1019"/>
      <c r="G53" s="1019"/>
      <c r="H53" s="1019"/>
      <c r="I53" s="1019"/>
      <c r="J53" s="1019"/>
      <c r="K53" s="1019"/>
      <c r="L53" s="1019"/>
      <c r="M53" s="1019"/>
      <c r="N53" s="1019"/>
      <c r="O53" s="1019"/>
      <c r="P53" s="1020"/>
    </row>
    <row r="54" spans="2:16" ht="12.75">
      <c r="B54" s="1207" t="s">
        <v>185</v>
      </c>
      <c r="C54" s="1202"/>
      <c r="D54" s="1202"/>
      <c r="E54" s="1202"/>
      <c r="F54" s="1202"/>
      <c r="G54" s="1202"/>
      <c r="H54" s="1202"/>
      <c r="I54" s="1202"/>
      <c r="J54" s="1202"/>
      <c r="K54" s="1202"/>
      <c r="L54" s="1202"/>
      <c r="M54" s="1202"/>
      <c r="N54" s="1202"/>
      <c r="O54" s="1202"/>
      <c r="P54" s="1208"/>
    </row>
    <row r="55" spans="2:16" ht="12.75">
      <c r="B55" s="1021" t="s">
        <v>186</v>
      </c>
      <c r="C55" s="1157" t="s">
        <v>49</v>
      </c>
      <c r="D55" s="1157"/>
      <c r="E55" s="1157"/>
      <c r="F55" s="1157"/>
      <c r="G55" s="1157"/>
      <c r="H55" s="1157"/>
      <c r="I55" s="1157"/>
      <c r="J55" s="1157"/>
      <c r="K55" s="1157"/>
      <c r="L55" s="1157"/>
      <c r="M55" s="1157"/>
      <c r="N55" s="1157"/>
      <c r="O55" s="1157"/>
      <c r="P55" s="1203"/>
    </row>
    <row r="56" spans="2:16" ht="12.75">
      <c r="B56" s="1022" t="s">
        <v>187</v>
      </c>
      <c r="C56" s="1157" t="s">
        <v>201</v>
      </c>
      <c r="D56" s="1157"/>
      <c r="E56" s="1157"/>
      <c r="F56" s="1157"/>
      <c r="G56" s="1157"/>
      <c r="H56" s="1157"/>
      <c r="I56" s="1157"/>
      <c r="J56" s="1157"/>
      <c r="K56" s="1157"/>
      <c r="L56" s="1157"/>
      <c r="M56" s="1157"/>
      <c r="N56" s="1157"/>
      <c r="O56" s="1157"/>
      <c r="P56" s="1203"/>
    </row>
    <row r="57" spans="2:16" ht="12.75">
      <c r="B57" s="1213" t="s">
        <v>188</v>
      </c>
      <c r="C57" s="183" t="s">
        <v>189</v>
      </c>
      <c r="D57" s="1157" t="s">
        <v>950</v>
      </c>
      <c r="E57" s="1157"/>
      <c r="F57" s="1157"/>
      <c r="G57" s="1157"/>
      <c r="H57" s="1157"/>
      <c r="I57" s="1157"/>
      <c r="J57" s="1157"/>
      <c r="K57" s="1157"/>
      <c r="L57" s="1157"/>
      <c r="M57" s="1157"/>
      <c r="N57" s="1157"/>
      <c r="O57" s="1157"/>
      <c r="P57" s="1203"/>
    </row>
    <row r="58" spans="2:16" ht="12.75">
      <c r="B58" s="1214"/>
      <c r="C58" s="182" t="s">
        <v>190</v>
      </c>
      <c r="D58" s="1157"/>
      <c r="E58" s="1157"/>
      <c r="F58" s="1157"/>
      <c r="G58" s="1157"/>
      <c r="H58" s="1157"/>
      <c r="I58" s="1157"/>
      <c r="J58" s="1157"/>
      <c r="K58" s="1157"/>
      <c r="L58" s="1157"/>
      <c r="M58" s="1157"/>
      <c r="N58" s="1157"/>
      <c r="O58" s="1157"/>
      <c r="P58" s="1203"/>
    </row>
    <row r="59" spans="2:16" ht="12.75">
      <c r="B59" s="1022" t="s">
        <v>193</v>
      </c>
      <c r="C59" s="892" t="s">
        <v>194</v>
      </c>
      <c r="D59" s="892"/>
      <c r="E59" s="892"/>
      <c r="F59" s="213"/>
      <c r="G59" s="213" t="s">
        <v>849</v>
      </c>
      <c r="H59" s="213"/>
      <c r="I59" s="848"/>
      <c r="J59" s="849"/>
      <c r="K59" s="848"/>
      <c r="L59" s="850"/>
      <c r="M59" s="850"/>
      <c r="N59" s="850"/>
      <c r="O59" s="850"/>
      <c r="P59" s="1023"/>
    </row>
    <row r="60" spans="2:16" ht="12.75">
      <c r="B60" s="1002" t="s">
        <v>349</v>
      </c>
      <c r="C60" s="1169"/>
      <c r="D60" s="1170"/>
      <c r="E60" s="1170"/>
      <c r="F60" s="1170"/>
      <c r="G60" s="1170"/>
      <c r="H60" s="1170"/>
      <c r="I60" s="1170"/>
      <c r="J60" s="1170"/>
      <c r="K60" s="1170"/>
      <c r="L60" s="1170"/>
      <c r="M60" s="1170"/>
      <c r="N60" s="1170"/>
      <c r="O60" s="1170"/>
      <c r="P60" s="1209"/>
    </row>
    <row r="61" spans="2:25" s="76" customFormat="1" ht="12.75">
      <c r="B61" s="1003" t="s">
        <v>929</v>
      </c>
      <c r="C61" s="851"/>
      <c r="D61" s="816"/>
      <c r="E61" s="816"/>
      <c r="F61" s="816"/>
      <c r="G61" s="816"/>
      <c r="H61" s="816"/>
      <c r="I61" s="816"/>
      <c r="J61" s="816"/>
      <c r="K61" s="846"/>
      <c r="L61" s="846"/>
      <c r="M61" s="846"/>
      <c r="N61" s="846"/>
      <c r="O61" s="846"/>
      <c r="P61" s="1004"/>
      <c r="Q61"/>
      <c r="Y61" s="390"/>
    </row>
    <row r="62" spans="2:25" s="76" customFormat="1" ht="12.75">
      <c r="B62" s="1212" t="s">
        <v>930</v>
      </c>
      <c r="C62" s="836"/>
      <c r="D62" s="816"/>
      <c r="E62" s="816"/>
      <c r="F62" s="816"/>
      <c r="G62" s="816"/>
      <c r="H62" s="816"/>
      <c r="I62" s="816"/>
      <c r="J62" s="816"/>
      <c r="K62" s="846"/>
      <c r="L62" s="846"/>
      <c r="M62" s="846"/>
      <c r="N62" s="846"/>
      <c r="O62" s="846"/>
      <c r="P62" s="1004"/>
      <c r="Q62"/>
      <c r="Y62" s="390"/>
    </row>
    <row r="63" spans="2:25" s="76" customFormat="1" ht="12.75">
      <c r="B63" s="1212"/>
      <c r="C63" s="836"/>
      <c r="D63" s="816"/>
      <c r="E63" s="816"/>
      <c r="F63" s="816"/>
      <c r="G63" s="816"/>
      <c r="H63" s="816"/>
      <c r="I63" s="816"/>
      <c r="J63" s="816"/>
      <c r="K63" s="846"/>
      <c r="L63" s="846"/>
      <c r="M63" s="846"/>
      <c r="N63" s="846"/>
      <c r="O63" s="846"/>
      <c r="P63" s="1004"/>
      <c r="Q63"/>
      <c r="Y63" s="390"/>
    </row>
    <row r="64" spans="2:16" ht="9.6" customHeight="1">
      <c r="B64" s="1024"/>
      <c r="C64" s="1008"/>
      <c r="D64" s="1008"/>
      <c r="E64" s="1008"/>
      <c r="F64" s="1008"/>
      <c r="G64" s="1008"/>
      <c r="H64" s="1008"/>
      <c r="I64" s="1008"/>
      <c r="J64" s="1008"/>
      <c r="K64" s="1008"/>
      <c r="L64" s="1008"/>
      <c r="M64" s="1008"/>
      <c r="N64" s="1008"/>
      <c r="O64" s="1008"/>
      <c r="P64" s="1009"/>
    </row>
    <row r="65" spans="2:16" ht="24">
      <c r="B65" s="1070" t="s">
        <v>959</v>
      </c>
      <c r="C65" s="1065" t="s">
        <v>957</v>
      </c>
      <c r="D65" s="1066" t="s">
        <v>958</v>
      </c>
      <c r="E65" s="1008"/>
      <c r="F65" s="1008"/>
      <c r="G65" s="1008"/>
      <c r="H65" s="1008"/>
      <c r="I65" s="1008"/>
      <c r="J65" s="1008"/>
      <c r="K65" s="1008"/>
      <c r="L65" s="1008"/>
      <c r="M65" s="1008"/>
      <c r="N65" s="1008"/>
      <c r="O65" s="1008"/>
      <c r="P65" s="1009"/>
    </row>
    <row r="66" spans="2:16" ht="12.75">
      <c r="B66" s="1071" t="s">
        <v>951</v>
      </c>
      <c r="C66" s="1061"/>
      <c r="D66" s="1062"/>
      <c r="E66" s="1008"/>
      <c r="F66" s="1008"/>
      <c r="G66" s="1008"/>
      <c r="H66" s="1008"/>
      <c r="I66" s="1008"/>
      <c r="J66" s="1008"/>
      <c r="K66" s="1008"/>
      <c r="L66" s="1008"/>
      <c r="M66" s="1008"/>
      <c r="N66" s="1008"/>
      <c r="O66" s="1008"/>
      <c r="P66" s="1009"/>
    </row>
    <row r="67" spans="2:16" ht="12.75">
      <c r="B67" s="1025" t="s">
        <v>496</v>
      </c>
      <c r="C67" s="1064"/>
      <c r="D67" s="1067"/>
      <c r="E67" s="1008"/>
      <c r="F67" s="1008"/>
      <c r="G67" s="1008"/>
      <c r="H67" s="1008"/>
      <c r="I67" s="1008"/>
      <c r="J67" s="1008"/>
      <c r="K67" s="1008"/>
      <c r="L67" s="1008"/>
      <c r="M67" s="1008"/>
      <c r="N67" s="1008"/>
      <c r="O67" s="1008"/>
      <c r="P67" s="1009"/>
    </row>
    <row r="68" spans="2:16" ht="12.75">
      <c r="B68" s="1071" t="s">
        <v>952</v>
      </c>
      <c r="C68" s="977"/>
      <c r="D68" s="1063"/>
      <c r="E68" s="1008"/>
      <c r="F68" s="1008"/>
      <c r="G68" s="1008"/>
      <c r="H68" s="1008"/>
      <c r="I68" s="1008"/>
      <c r="J68" s="1008"/>
      <c r="K68" s="1008"/>
      <c r="L68" s="1008"/>
      <c r="M68" s="1008"/>
      <c r="N68" s="1008"/>
      <c r="O68" s="1008"/>
      <c r="P68" s="1009"/>
    </row>
    <row r="69" spans="2:16" ht="12.75">
      <c r="B69" s="1072" t="s">
        <v>496</v>
      </c>
      <c r="C69" s="1064"/>
      <c r="D69" s="1067"/>
      <c r="E69" s="1008"/>
      <c r="F69" s="1008"/>
      <c r="G69" s="1008"/>
      <c r="H69" s="1008"/>
      <c r="I69" s="1008"/>
      <c r="J69" s="1008"/>
      <c r="K69" s="1008"/>
      <c r="L69" s="1008"/>
      <c r="M69" s="1008"/>
      <c r="N69" s="1008"/>
      <c r="O69" s="1008"/>
      <c r="P69" s="1009"/>
    </row>
    <row r="70" spans="2:16" ht="12.75">
      <c r="B70" s="1071" t="s">
        <v>953</v>
      </c>
      <c r="C70" s="977"/>
      <c r="D70" s="1063"/>
      <c r="E70" s="1008"/>
      <c r="F70" s="1008"/>
      <c r="G70" s="1008"/>
      <c r="H70" s="1008"/>
      <c r="I70" s="1008"/>
      <c r="J70" s="1008"/>
      <c r="K70" s="1008"/>
      <c r="L70" s="1008"/>
      <c r="M70" s="1008"/>
      <c r="N70" s="1008"/>
      <c r="O70" s="1008"/>
      <c r="P70" s="1009"/>
    </row>
    <row r="71" spans="2:16" ht="12.75">
      <c r="B71" s="1072" t="s">
        <v>496</v>
      </c>
      <c r="C71" s="1064"/>
      <c r="D71" s="1067"/>
      <c r="E71" s="1008"/>
      <c r="F71" s="1008"/>
      <c r="G71" s="1008"/>
      <c r="H71" s="1008"/>
      <c r="I71" s="1008"/>
      <c r="J71" s="1008"/>
      <c r="K71" s="1008"/>
      <c r="L71" s="1008"/>
      <c r="M71" s="1008"/>
      <c r="N71" s="1008"/>
      <c r="O71" s="1008"/>
      <c r="P71" s="1009"/>
    </row>
    <row r="72" spans="2:16" ht="12.75">
      <c r="B72" s="1071" t="s">
        <v>954</v>
      </c>
      <c r="C72" s="977"/>
      <c r="D72" s="1063"/>
      <c r="E72" s="1008"/>
      <c r="F72" s="1008"/>
      <c r="G72" s="1008"/>
      <c r="H72" s="1008"/>
      <c r="I72" s="1008"/>
      <c r="J72" s="1008"/>
      <c r="K72" s="1008"/>
      <c r="L72" s="1008"/>
      <c r="M72" s="1008"/>
      <c r="N72" s="1008"/>
      <c r="O72" s="1008"/>
      <c r="P72" s="1009"/>
    </row>
    <row r="73" spans="2:16" ht="12.75">
      <c r="B73" s="1072" t="s">
        <v>496</v>
      </c>
      <c r="C73" s="1064"/>
      <c r="D73" s="1067"/>
      <c r="E73" s="1008"/>
      <c r="F73" s="1008"/>
      <c r="G73" s="1008"/>
      <c r="H73" s="1008"/>
      <c r="I73" s="1008"/>
      <c r="J73" s="1008"/>
      <c r="K73" s="1008"/>
      <c r="L73" s="1008"/>
      <c r="M73" s="1008"/>
      <c r="N73" s="1008"/>
      <c r="O73" s="1008"/>
      <c r="P73" s="1009"/>
    </row>
    <row r="74" spans="2:16" ht="12.75">
      <c r="B74" s="1071" t="s">
        <v>955</v>
      </c>
      <c r="C74" s="977"/>
      <c r="D74" s="1063"/>
      <c r="E74" s="1008"/>
      <c r="F74" s="1008"/>
      <c r="G74" s="1008"/>
      <c r="H74" s="1008"/>
      <c r="I74" s="1008"/>
      <c r="J74" s="1008"/>
      <c r="K74" s="1008"/>
      <c r="L74" s="1008"/>
      <c r="M74" s="1008"/>
      <c r="N74" s="1008"/>
      <c r="O74" s="1008"/>
      <c r="P74" s="1009"/>
    </row>
    <row r="75" spans="2:16" ht="12.75">
      <c r="B75" s="1072" t="s">
        <v>496</v>
      </c>
      <c r="C75" s="1064"/>
      <c r="D75" s="1067"/>
      <c r="E75" s="1008"/>
      <c r="F75" s="1008"/>
      <c r="G75" s="1008"/>
      <c r="H75" s="1008"/>
      <c r="I75" s="1008"/>
      <c r="J75" s="1008"/>
      <c r="K75" s="1008"/>
      <c r="L75" s="1008"/>
      <c r="M75" s="1008"/>
      <c r="N75" s="1008"/>
      <c r="O75" s="1008"/>
      <c r="P75" s="1009"/>
    </row>
    <row r="76" spans="2:16" ht="12.75">
      <c r="B76" s="1071" t="s">
        <v>503</v>
      </c>
      <c r="C76" s="977"/>
      <c r="D76" s="1063"/>
      <c r="E76" s="1008"/>
      <c r="F76" s="1008"/>
      <c r="G76" s="1008"/>
      <c r="H76" s="1008"/>
      <c r="I76" s="1008"/>
      <c r="J76" s="1008"/>
      <c r="K76" s="1008"/>
      <c r="L76" s="1008"/>
      <c r="M76" s="1008"/>
      <c r="N76" s="1008"/>
      <c r="O76" s="1008"/>
      <c r="P76" s="1009"/>
    </row>
    <row r="77" spans="2:16" ht="12.75">
      <c r="B77" s="1072" t="s">
        <v>984</v>
      </c>
      <c r="C77" s="1068"/>
      <c r="D77" s="1069"/>
      <c r="E77" s="1008"/>
      <c r="F77" s="1008"/>
      <c r="G77" s="1008"/>
      <c r="H77" s="1008"/>
      <c r="I77" s="1008"/>
      <c r="J77" s="1008"/>
      <c r="K77" s="1008"/>
      <c r="L77" s="1008"/>
      <c r="M77" s="1008"/>
      <c r="N77" s="1008"/>
      <c r="O77" s="1008"/>
      <c r="P77" s="1009"/>
    </row>
    <row r="78" spans="2:16" ht="12.75">
      <c r="B78" s="1024"/>
      <c r="C78" s="1026">
        <f>SUM(C66:C77)</f>
        <v>0</v>
      </c>
      <c r="D78" s="1026">
        <f>SUM(D66:D77)</f>
        <v>0</v>
      </c>
      <c r="E78" s="1008"/>
      <c r="F78" s="1008"/>
      <c r="G78" s="1008"/>
      <c r="H78" s="1008"/>
      <c r="I78" s="1008"/>
      <c r="J78" s="1008"/>
      <c r="K78" s="1008"/>
      <c r="L78" s="1008"/>
      <c r="M78" s="1008"/>
      <c r="N78" s="1008"/>
      <c r="O78" s="1008"/>
      <c r="P78" s="1009"/>
    </row>
    <row r="79" spans="2:16" ht="15" thickBot="1">
      <c r="B79" s="1015" t="s">
        <v>956</v>
      </c>
      <c r="C79" s="1027"/>
      <c r="D79" s="1016"/>
      <c r="E79" s="1016"/>
      <c r="F79" s="1016"/>
      <c r="G79" s="1016"/>
      <c r="H79" s="1016"/>
      <c r="I79" s="1016"/>
      <c r="J79" s="1016"/>
      <c r="K79" s="1016"/>
      <c r="L79" s="1016"/>
      <c r="M79" s="1016"/>
      <c r="N79" s="1016"/>
      <c r="O79" s="1016"/>
      <c r="P79" s="1017"/>
    </row>
    <row r="80" spans="2:16" ht="13.5" thickBot="1">
      <c r="B80" s="1018"/>
      <c r="C80" s="1028"/>
      <c r="D80" s="1019"/>
      <c r="E80" s="1019"/>
      <c r="F80" s="1019"/>
      <c r="G80" s="1019"/>
      <c r="H80" s="1019"/>
      <c r="I80" s="1019"/>
      <c r="J80" s="1019"/>
      <c r="K80" s="1019"/>
      <c r="L80" s="1019"/>
      <c r="M80" s="1019"/>
      <c r="N80" s="1019"/>
      <c r="O80" s="1019"/>
      <c r="P80" s="1020"/>
    </row>
    <row r="81" spans="1:16" s="169" customFormat="1" ht="13.15" customHeight="1">
      <c r="A81" s="74"/>
      <c r="B81" s="1207" t="s">
        <v>185</v>
      </c>
      <c r="C81" s="1202"/>
      <c r="D81" s="1202"/>
      <c r="E81" s="1202"/>
      <c r="F81" s="1202"/>
      <c r="G81" s="1202"/>
      <c r="H81" s="1202"/>
      <c r="I81" s="1202"/>
      <c r="J81" s="1202"/>
      <c r="K81" s="1202"/>
      <c r="L81" s="1202"/>
      <c r="M81" s="1202"/>
      <c r="N81" s="1202"/>
      <c r="O81" s="1202"/>
      <c r="P81" s="1208"/>
    </row>
    <row r="82" spans="1:16" s="169" customFormat="1" ht="12">
      <c r="A82" s="170"/>
      <c r="B82" s="1029" t="s">
        <v>186</v>
      </c>
      <c r="C82" s="1148" t="s">
        <v>49</v>
      </c>
      <c r="D82" s="1148"/>
      <c r="E82" s="1148"/>
      <c r="F82" s="1148"/>
      <c r="G82" s="1148"/>
      <c r="H82" s="1148"/>
      <c r="I82" s="1148"/>
      <c r="J82" s="1148"/>
      <c r="K82" s="1148"/>
      <c r="L82" s="1148"/>
      <c r="M82" s="1148"/>
      <c r="N82" s="1148"/>
      <c r="O82" s="1148"/>
      <c r="P82" s="1218"/>
    </row>
    <row r="83" spans="1:16" s="169" customFormat="1" ht="12">
      <c r="A83" s="170"/>
      <c r="B83" s="1030" t="s">
        <v>187</v>
      </c>
      <c r="C83" s="1148" t="s">
        <v>255</v>
      </c>
      <c r="D83" s="1148"/>
      <c r="E83" s="1148"/>
      <c r="F83" s="1148"/>
      <c r="G83" s="1148"/>
      <c r="H83" s="1148"/>
      <c r="I83" s="1148"/>
      <c r="J83" s="1148"/>
      <c r="K83" s="1148"/>
      <c r="L83" s="1148"/>
      <c r="M83" s="1148"/>
      <c r="N83" s="1148"/>
      <c r="O83" s="1148"/>
      <c r="P83" s="1218"/>
    </row>
    <row r="84" spans="1:16" s="169" customFormat="1" ht="12">
      <c r="A84" s="170"/>
      <c r="B84" s="1219" t="s">
        <v>188</v>
      </c>
      <c r="C84" s="197" t="s">
        <v>189</v>
      </c>
      <c r="D84" s="198" t="s">
        <v>713</v>
      </c>
      <c r="E84" s="198"/>
      <c r="F84" s="198"/>
      <c r="G84" s="198"/>
      <c r="H84" s="198"/>
      <c r="I84" s="198"/>
      <c r="J84" s="198"/>
      <c r="K84" s="198"/>
      <c r="L84" s="198"/>
      <c r="M84" s="198"/>
      <c r="N84" s="198"/>
      <c r="O84" s="198"/>
      <c r="P84" s="1031"/>
    </row>
    <row r="85" spans="1:16" s="169" customFormat="1" ht="12">
      <c r="A85" s="170"/>
      <c r="B85" s="1220"/>
      <c r="C85" s="199" t="s">
        <v>190</v>
      </c>
      <c r="D85" s="1153" t="s">
        <v>204</v>
      </c>
      <c r="E85" s="1153"/>
      <c r="F85" s="1153"/>
      <c r="G85" s="1153"/>
      <c r="H85" s="1153"/>
      <c r="I85" s="1153"/>
      <c r="J85" s="1153"/>
      <c r="K85" s="1153"/>
      <c r="L85" s="1153"/>
      <c r="M85" s="1153"/>
      <c r="N85" s="1153"/>
      <c r="O85" s="1153"/>
      <c r="P85" s="1221"/>
    </row>
    <row r="86" spans="1:16" s="169" customFormat="1" ht="12">
      <c r="A86" s="170"/>
      <c r="B86" s="1030" t="s">
        <v>193</v>
      </c>
      <c r="C86" s="889" t="s">
        <v>194</v>
      </c>
      <c r="D86" s="889"/>
      <c r="E86" s="889" t="s">
        <v>195</v>
      </c>
      <c r="F86" s="200"/>
      <c r="G86" s="201" t="s">
        <v>196</v>
      </c>
      <c r="H86" s="201"/>
      <c r="I86" s="202"/>
      <c r="J86" s="202"/>
      <c r="K86" s="202"/>
      <c r="L86" s="202"/>
      <c r="M86" s="202"/>
      <c r="N86" s="202"/>
      <c r="O86" s="202"/>
      <c r="P86" s="1032"/>
    </row>
    <row r="87" spans="1:16" s="169" customFormat="1" ht="12">
      <c r="A87" s="170"/>
      <c r="B87" s="1002" t="s">
        <v>349</v>
      </c>
      <c r="C87" s="1215"/>
      <c r="D87" s="1216"/>
      <c r="E87" s="1216"/>
      <c r="F87" s="1216"/>
      <c r="G87" s="1216"/>
      <c r="H87" s="1216"/>
      <c r="I87" s="1216"/>
      <c r="J87" s="1216"/>
      <c r="K87" s="1216"/>
      <c r="L87" s="1216"/>
      <c r="M87" s="1216"/>
      <c r="N87" s="1216"/>
      <c r="O87" s="1216"/>
      <c r="P87" s="1217"/>
    </row>
    <row r="88" spans="2:25" s="76" customFormat="1" ht="12.75">
      <c r="B88" s="1003" t="s">
        <v>929</v>
      </c>
      <c r="C88" s="851"/>
      <c r="D88" s="816"/>
      <c r="E88" s="816"/>
      <c r="F88" s="816"/>
      <c r="G88" s="816"/>
      <c r="H88" s="816"/>
      <c r="I88" s="816"/>
      <c r="J88" s="816"/>
      <c r="K88" s="846"/>
      <c r="L88" s="846"/>
      <c r="M88" s="846"/>
      <c r="N88" s="846"/>
      <c r="O88" s="846"/>
      <c r="P88" s="1004"/>
      <c r="Y88" s="390"/>
    </row>
    <row r="89" spans="2:25" s="76" customFormat="1" ht="12.75">
      <c r="B89" s="1212" t="s">
        <v>930</v>
      </c>
      <c r="C89" s="836"/>
      <c r="D89" s="816"/>
      <c r="E89" s="816"/>
      <c r="F89" s="816"/>
      <c r="G89" s="816"/>
      <c r="H89" s="816"/>
      <c r="I89" s="816"/>
      <c r="J89" s="816"/>
      <c r="K89" s="846"/>
      <c r="L89" s="846"/>
      <c r="M89" s="846"/>
      <c r="N89" s="846"/>
      <c r="O89" s="846"/>
      <c r="P89" s="1004"/>
      <c r="Y89" s="390"/>
    </row>
    <row r="90" spans="2:25" s="76" customFormat="1" ht="12.75">
      <c r="B90" s="1212"/>
      <c r="C90" s="836"/>
      <c r="D90" s="816"/>
      <c r="E90" s="816"/>
      <c r="F90" s="816"/>
      <c r="G90" s="816"/>
      <c r="H90" s="816"/>
      <c r="I90" s="816"/>
      <c r="J90" s="816"/>
      <c r="K90" s="846"/>
      <c r="L90" s="846"/>
      <c r="M90" s="846"/>
      <c r="N90" s="846"/>
      <c r="O90" s="846"/>
      <c r="P90" s="1004"/>
      <c r="Y90" s="390"/>
    </row>
    <row r="91" spans="2:16" s="166" customFormat="1" ht="8.45" customHeight="1">
      <c r="B91" s="1024"/>
      <c r="C91" s="1008"/>
      <c r="D91" s="1008"/>
      <c r="E91" s="1008"/>
      <c r="F91" s="1008"/>
      <c r="G91" s="1008"/>
      <c r="H91" s="1008"/>
      <c r="I91" s="1008"/>
      <c r="J91" s="1008"/>
      <c r="K91" s="1008"/>
      <c r="L91" s="1008"/>
      <c r="M91" s="1008"/>
      <c r="N91" s="1008"/>
      <c r="O91" s="1008"/>
      <c r="P91" s="1009"/>
    </row>
    <row r="92" spans="2:16" s="166" customFormat="1" ht="14.25">
      <c r="B92" s="1033" t="s">
        <v>502</v>
      </c>
      <c r="C92" s="896" t="s">
        <v>504</v>
      </c>
      <c r="D92" s="896" t="s">
        <v>505</v>
      </c>
      <c r="E92" s="1008"/>
      <c r="F92" s="1008"/>
      <c r="G92" s="1008"/>
      <c r="H92" s="1008"/>
      <c r="I92" s="1008"/>
      <c r="J92" s="1008"/>
      <c r="K92" s="1008"/>
      <c r="L92" s="1008"/>
      <c r="M92" s="1008"/>
      <c r="N92" s="1008"/>
      <c r="O92" s="1008"/>
      <c r="P92" s="1009"/>
    </row>
    <row r="93" spans="2:16" s="166" customFormat="1" ht="14.25">
      <c r="B93" s="1034" t="s">
        <v>508</v>
      </c>
      <c r="C93" s="381">
        <v>9</v>
      </c>
      <c r="D93" s="381">
        <v>28</v>
      </c>
      <c r="E93" s="1008"/>
      <c r="F93" s="1008"/>
      <c r="G93" s="1008"/>
      <c r="H93" s="1008"/>
      <c r="I93" s="1008"/>
      <c r="J93" s="1008"/>
      <c r="K93" s="1008"/>
      <c r="L93" s="1008"/>
      <c r="M93" s="1008"/>
      <c r="N93" s="1008"/>
      <c r="O93" s="1008"/>
      <c r="P93" s="1009"/>
    </row>
    <row r="94" spans="2:16" s="166" customFormat="1" ht="14.25">
      <c r="B94" s="1034" t="s">
        <v>506</v>
      </c>
      <c r="C94" s="382">
        <v>182510</v>
      </c>
      <c r="D94" s="383">
        <v>102698</v>
      </c>
      <c r="E94" s="1008"/>
      <c r="F94" s="1008"/>
      <c r="G94" s="1008"/>
      <c r="H94" s="1008"/>
      <c r="I94" s="1008"/>
      <c r="J94" s="1008"/>
      <c r="K94" s="1008"/>
      <c r="L94" s="1008"/>
      <c r="M94" s="1008"/>
      <c r="N94" s="1008"/>
      <c r="O94" s="1008"/>
      <c r="P94" s="1009"/>
    </row>
    <row r="95" spans="2:16" s="166" customFormat="1" ht="14.25">
      <c r="B95" s="1035" t="s">
        <v>507</v>
      </c>
      <c r="C95" s="384">
        <f>C94/C93</f>
        <v>20278.88888888889</v>
      </c>
      <c r="D95" s="384">
        <f>D94/D93</f>
        <v>3667.785714285714</v>
      </c>
      <c r="E95" s="1008"/>
      <c r="F95" s="1008"/>
      <c r="G95" s="1008"/>
      <c r="H95" s="1008"/>
      <c r="I95" s="1008"/>
      <c r="J95" s="1008"/>
      <c r="K95" s="1008"/>
      <c r="L95" s="1008"/>
      <c r="M95" s="1008"/>
      <c r="N95" s="1008"/>
      <c r="O95" s="1008"/>
      <c r="P95" s="1009"/>
    </row>
    <row r="96" spans="1:16" s="166" customFormat="1" ht="15" thickBot="1">
      <c r="A96"/>
      <c r="B96" s="1015"/>
      <c r="C96" s="1016"/>
      <c r="D96" s="1016"/>
      <c r="E96" s="1016"/>
      <c r="F96" s="1016"/>
      <c r="G96" s="1016"/>
      <c r="H96" s="1016"/>
      <c r="I96" s="1016"/>
      <c r="J96" s="1016"/>
      <c r="K96" s="1016"/>
      <c r="L96" s="1016"/>
      <c r="M96" s="1016"/>
      <c r="N96" s="1016"/>
      <c r="O96" s="1016"/>
      <c r="P96" s="1017"/>
    </row>
  </sheetData>
  <mergeCells count="23">
    <mergeCell ref="B62:B63"/>
    <mergeCell ref="B12:B13"/>
    <mergeCell ref="B89:B90"/>
    <mergeCell ref="C60:P60"/>
    <mergeCell ref="C6:P6"/>
    <mergeCell ref="C56:P56"/>
    <mergeCell ref="B57:B58"/>
    <mergeCell ref="D57:P57"/>
    <mergeCell ref="D58:P58"/>
    <mergeCell ref="B81:P81"/>
    <mergeCell ref="C87:P87"/>
    <mergeCell ref="C82:P82"/>
    <mergeCell ref="C83:P83"/>
    <mergeCell ref="B84:B85"/>
    <mergeCell ref="D85:P85"/>
    <mergeCell ref="C5:P5"/>
    <mergeCell ref="B4:P4"/>
    <mergeCell ref="B54:P54"/>
    <mergeCell ref="C55:P55"/>
    <mergeCell ref="C10:P10"/>
    <mergeCell ref="B7:B8"/>
    <mergeCell ref="D7:P7"/>
    <mergeCell ref="D8:P8"/>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B2:AE106"/>
  <sheetViews>
    <sheetView showGridLines="0" zoomScale="90" zoomScaleNormal="90" workbookViewId="0" topLeftCell="A71">
      <selection activeCell="C86" sqref="C86"/>
    </sheetView>
  </sheetViews>
  <sheetFormatPr defaultColWidth="11.421875" defaultRowHeight="12.75"/>
  <cols>
    <col min="1" max="1" width="3.8515625" style="0" customWidth="1"/>
    <col min="2" max="2" width="26.00390625" style="0" customWidth="1"/>
    <col min="3" max="3" width="16.421875" style="0" bestFit="1" customWidth="1"/>
    <col min="4" max="4" width="14.00390625" style="0" customWidth="1"/>
    <col min="5" max="5" width="12.7109375" style="0" bestFit="1" customWidth="1"/>
    <col min="6" max="6" width="13.7109375" style="0" bestFit="1" customWidth="1"/>
    <col min="7" max="7" width="7.8515625" style="0" bestFit="1" customWidth="1"/>
    <col min="8" max="9" width="4.7109375" style="0" bestFit="1" customWidth="1"/>
    <col min="10" max="10" width="14.28125" style="0" bestFit="1" customWidth="1"/>
    <col min="11" max="11" width="9.28125" style="0" customWidth="1"/>
    <col min="12" max="12" width="5.28125" style="0" bestFit="1" customWidth="1"/>
    <col min="13" max="13" width="4.7109375" style="0" bestFit="1" customWidth="1"/>
    <col min="15" max="15" width="11.57421875" style="0" customWidth="1"/>
  </cols>
  <sheetData>
    <row r="2" s="177" customFormat="1" ht="15">
      <c r="B2" s="176" t="s">
        <v>359</v>
      </c>
    </row>
    <row r="3" ht="13.5" thickBot="1">
      <c r="P3" s="232" t="s">
        <v>361</v>
      </c>
    </row>
    <row r="4" spans="2:14" ht="12.75">
      <c r="B4" s="1231" t="s">
        <v>185</v>
      </c>
      <c r="C4" s="1232"/>
      <c r="D4" s="1232"/>
      <c r="E4" s="1232"/>
      <c r="F4" s="1232"/>
      <c r="G4" s="1232"/>
      <c r="H4" s="1232"/>
      <c r="I4" s="1232"/>
      <c r="J4" s="1232"/>
      <c r="K4" s="1232"/>
      <c r="L4" s="1232"/>
      <c r="M4" s="1232"/>
      <c r="N4" s="1233"/>
    </row>
    <row r="5" spans="2:14" ht="12.75">
      <c r="B5" s="1021" t="s">
        <v>186</v>
      </c>
      <c r="C5" s="1169" t="s">
        <v>256</v>
      </c>
      <c r="D5" s="1170"/>
      <c r="E5" s="1170"/>
      <c r="F5" s="1170"/>
      <c r="G5" s="1170"/>
      <c r="H5" s="1170"/>
      <c r="I5" s="1170"/>
      <c r="J5" s="1170"/>
      <c r="K5" s="1170"/>
      <c r="L5" s="1170"/>
      <c r="M5" s="1170"/>
      <c r="N5" s="1209"/>
    </row>
    <row r="6" spans="2:14" ht="13.5" thickBot="1">
      <c r="B6" s="1022" t="s">
        <v>187</v>
      </c>
      <c r="C6" s="1169" t="s">
        <v>816</v>
      </c>
      <c r="D6" s="1170"/>
      <c r="E6" s="1170"/>
      <c r="F6" s="1170"/>
      <c r="G6" s="1170"/>
      <c r="H6" s="1170"/>
      <c r="I6" s="1170"/>
      <c r="J6" s="1170"/>
      <c r="K6" s="1170"/>
      <c r="L6" s="1170"/>
      <c r="M6" s="1170"/>
      <c r="N6" s="1209"/>
    </row>
    <row r="7" spans="2:17" ht="13.5" thickBot="1">
      <c r="B7" s="1213" t="s">
        <v>188</v>
      </c>
      <c r="C7" s="211" t="s">
        <v>189</v>
      </c>
      <c r="D7" s="1169" t="s">
        <v>528</v>
      </c>
      <c r="E7" s="1170"/>
      <c r="F7" s="1170"/>
      <c r="G7" s="1170"/>
      <c r="H7" s="1170"/>
      <c r="I7" s="1170"/>
      <c r="J7" s="1170"/>
      <c r="K7" s="1170"/>
      <c r="L7" s="1170"/>
      <c r="M7" s="1170"/>
      <c r="N7" s="1209"/>
      <c r="P7" s="823"/>
      <c r="Q7" s="824" t="s">
        <v>933</v>
      </c>
    </row>
    <row r="8" spans="2:14" ht="12.75">
      <c r="B8" s="1214"/>
      <c r="C8" s="212" t="s">
        <v>190</v>
      </c>
      <c r="D8" s="1169"/>
      <c r="E8" s="1170"/>
      <c r="F8" s="1170"/>
      <c r="G8" s="1170"/>
      <c r="H8" s="1170"/>
      <c r="I8" s="1170"/>
      <c r="J8" s="1170"/>
      <c r="K8" s="1170"/>
      <c r="L8" s="1170"/>
      <c r="M8" s="1170"/>
      <c r="N8" s="1209"/>
    </row>
    <row r="9" spans="2:14" ht="12.75">
      <c r="B9" s="1022" t="s">
        <v>193</v>
      </c>
      <c r="C9" s="892" t="s">
        <v>194</v>
      </c>
      <c r="D9" s="892"/>
      <c r="E9" s="892" t="s">
        <v>195</v>
      </c>
      <c r="F9" s="213"/>
      <c r="G9" s="213" t="s">
        <v>196</v>
      </c>
      <c r="H9" s="213"/>
      <c r="I9" s="186"/>
      <c r="J9" s="187"/>
      <c r="K9" s="186"/>
      <c r="L9" s="188"/>
      <c r="M9" s="188"/>
      <c r="N9" s="1001"/>
    </row>
    <row r="10" spans="2:14" ht="12.75">
      <c r="B10" s="1002" t="s">
        <v>349</v>
      </c>
      <c r="C10" s="1169"/>
      <c r="D10" s="1170"/>
      <c r="E10" s="1170"/>
      <c r="F10" s="1170"/>
      <c r="G10" s="1170"/>
      <c r="H10" s="1170"/>
      <c r="I10" s="1170"/>
      <c r="J10" s="1170"/>
      <c r="K10" s="1170"/>
      <c r="L10" s="1170"/>
      <c r="M10" s="1170"/>
      <c r="N10" s="1209"/>
    </row>
    <row r="11" spans="2:31" s="76" customFormat="1" ht="12.75">
      <c r="B11" s="1003" t="s">
        <v>929</v>
      </c>
      <c r="C11" s="851"/>
      <c r="D11" s="816"/>
      <c r="E11" s="816"/>
      <c r="F11" s="816"/>
      <c r="G11" s="816"/>
      <c r="H11" s="816"/>
      <c r="I11" s="816"/>
      <c r="J11" s="816"/>
      <c r="K11" s="846"/>
      <c r="L11" s="846"/>
      <c r="M11" s="846"/>
      <c r="N11" s="1004"/>
      <c r="AE11" s="390"/>
    </row>
    <row r="12" spans="2:31" s="76" customFormat="1" ht="12.75">
      <c r="B12" s="1212" t="s">
        <v>930</v>
      </c>
      <c r="C12" s="836"/>
      <c r="D12" s="816"/>
      <c r="E12" s="816"/>
      <c r="F12" s="816"/>
      <c r="G12" s="816"/>
      <c r="H12" s="816"/>
      <c r="I12" s="816"/>
      <c r="J12" s="816"/>
      <c r="K12" s="846"/>
      <c r="L12" s="846"/>
      <c r="M12" s="846"/>
      <c r="N12" s="1004"/>
      <c r="AE12" s="390"/>
    </row>
    <row r="13" spans="2:31" s="76" customFormat="1" ht="12.75">
      <c r="B13" s="1212"/>
      <c r="C13" s="836"/>
      <c r="D13" s="816"/>
      <c r="E13" s="816"/>
      <c r="F13" s="816"/>
      <c r="G13" s="816"/>
      <c r="H13" s="816"/>
      <c r="I13" s="816"/>
      <c r="J13" s="816"/>
      <c r="K13" s="846"/>
      <c r="L13" s="846"/>
      <c r="M13" s="846"/>
      <c r="N13" s="1004"/>
      <c r="AE13" s="390"/>
    </row>
    <row r="14" spans="2:14" ht="12.75">
      <c r="B14" s="1036"/>
      <c r="C14" s="244"/>
      <c r="D14" s="1008"/>
      <c r="E14" s="1008"/>
      <c r="F14" s="1008"/>
      <c r="G14" s="1008"/>
      <c r="H14" s="1008"/>
      <c r="I14" s="1008"/>
      <c r="J14" s="1008"/>
      <c r="K14" s="1008"/>
      <c r="L14" s="1008"/>
      <c r="M14" s="1008"/>
      <c r="N14" s="1009"/>
    </row>
    <row r="15" spans="2:14" ht="12.75">
      <c r="B15" s="1229" t="s">
        <v>514</v>
      </c>
      <c r="C15" s="864" t="s">
        <v>629</v>
      </c>
      <c r="D15" s="1008"/>
      <c r="E15" s="1008"/>
      <c r="F15" s="1008"/>
      <c r="G15" s="1008"/>
      <c r="H15" s="1008"/>
      <c r="I15" s="1008"/>
      <c r="J15" s="1008"/>
      <c r="K15" s="1008"/>
      <c r="L15" s="1008"/>
      <c r="M15" s="1008"/>
      <c r="N15" s="1009"/>
    </row>
    <row r="16" spans="2:14" ht="13.5" thickBot="1">
      <c r="B16" s="1230"/>
      <c r="C16" s="978" t="s">
        <v>943</v>
      </c>
      <c r="D16" s="1008"/>
      <c r="E16" s="1008"/>
      <c r="F16" s="1008"/>
      <c r="G16" s="1008"/>
      <c r="H16" s="1008"/>
      <c r="I16" s="1008"/>
      <c r="J16" s="1008"/>
      <c r="K16" s="1008"/>
      <c r="L16" s="1008"/>
      <c r="M16" s="1008"/>
      <c r="N16" s="1009"/>
    </row>
    <row r="17" spans="2:14" ht="12.75">
      <c r="B17" s="1037" t="s">
        <v>473</v>
      </c>
      <c r="C17" s="966"/>
      <c r="D17" s="1008"/>
      <c r="E17" s="1008"/>
      <c r="F17" s="1008"/>
      <c r="G17" s="1008"/>
      <c r="H17" s="1008"/>
      <c r="I17" s="1008"/>
      <c r="J17" s="1008"/>
      <c r="K17" s="1008"/>
      <c r="L17" s="1008"/>
      <c r="M17" s="1008"/>
      <c r="N17" s="1009"/>
    </row>
    <row r="18" spans="2:14" ht="12.75">
      <c r="B18" s="1038" t="s">
        <v>515</v>
      </c>
      <c r="C18" s="967"/>
      <c r="D18" s="1008"/>
      <c r="E18" s="1008"/>
      <c r="F18" s="1008"/>
      <c r="G18" s="1008"/>
      <c r="H18" s="1008"/>
      <c r="I18" s="1008"/>
      <c r="J18" s="1008"/>
      <c r="K18" s="1008"/>
      <c r="L18" s="1008"/>
      <c r="M18" s="1008"/>
      <c r="N18" s="1009"/>
    </row>
    <row r="19" spans="2:14" ht="12.75">
      <c r="B19" s="1039" t="s">
        <v>516</v>
      </c>
      <c r="C19" s="967"/>
      <c r="D19" s="1008"/>
      <c r="E19" s="1008"/>
      <c r="F19" s="1008"/>
      <c r="G19" s="1008"/>
      <c r="H19" s="1008"/>
      <c r="I19" s="1008"/>
      <c r="J19" s="1008"/>
      <c r="K19" s="1008"/>
      <c r="L19" s="1008"/>
      <c r="M19" s="1008"/>
      <c r="N19" s="1009"/>
    </row>
    <row r="20" spans="2:14" ht="12.75">
      <c r="B20" s="1040" t="s">
        <v>517</v>
      </c>
      <c r="C20" s="967"/>
      <c r="D20" s="1008"/>
      <c r="E20" s="1008"/>
      <c r="F20" s="1008"/>
      <c r="G20" s="1008"/>
      <c r="H20" s="1008"/>
      <c r="I20" s="1008"/>
      <c r="J20" s="1008"/>
      <c r="K20" s="1008"/>
      <c r="L20" s="1008"/>
      <c r="M20" s="1008"/>
      <c r="N20" s="1009"/>
    </row>
    <row r="21" spans="2:14" ht="12.75">
      <c r="B21" s="1040" t="s">
        <v>518</v>
      </c>
      <c r="C21" s="967"/>
      <c r="D21" s="1008"/>
      <c r="E21" s="1008"/>
      <c r="F21" s="1008"/>
      <c r="G21" s="1008"/>
      <c r="H21" s="1008"/>
      <c r="I21" s="1008"/>
      <c r="J21" s="1008"/>
      <c r="K21" s="1008"/>
      <c r="L21" s="1008"/>
      <c r="M21" s="1008"/>
      <c r="N21" s="1009"/>
    </row>
    <row r="22" spans="2:14" ht="12.75">
      <c r="B22" s="1037" t="s">
        <v>523</v>
      </c>
      <c r="C22" s="967"/>
      <c r="D22" s="1008"/>
      <c r="E22" s="1008"/>
      <c r="F22" s="1008"/>
      <c r="G22" s="1008"/>
      <c r="H22" s="1008"/>
      <c r="I22" s="1008"/>
      <c r="J22" s="1008"/>
      <c r="K22" s="1008"/>
      <c r="L22" s="1008"/>
      <c r="M22" s="1008"/>
      <c r="N22" s="1009"/>
    </row>
    <row r="23" spans="2:14" ht="12.75">
      <c r="B23" s="1041" t="s">
        <v>963</v>
      </c>
      <c r="C23" s="967"/>
      <c r="D23" s="1008"/>
      <c r="E23" s="1008"/>
      <c r="F23" s="1008"/>
      <c r="G23" s="1008"/>
      <c r="H23" s="1008"/>
      <c r="I23" s="1008"/>
      <c r="J23" s="1008"/>
      <c r="K23" s="1008"/>
      <c r="L23" s="1008"/>
      <c r="M23" s="1008"/>
      <c r="N23" s="1009"/>
    </row>
    <row r="24" spans="2:14" ht="12.75">
      <c r="B24" s="1041" t="s">
        <v>525</v>
      </c>
      <c r="C24" s="967"/>
      <c r="D24" s="1008"/>
      <c r="E24" s="1008"/>
      <c r="F24" s="1008"/>
      <c r="G24" s="1008"/>
      <c r="H24" s="1008"/>
      <c r="I24" s="1008"/>
      <c r="J24" s="1008"/>
      <c r="K24" s="1008"/>
      <c r="L24" s="1008"/>
      <c r="M24" s="1008"/>
      <c r="N24" s="1009"/>
    </row>
    <row r="25" spans="2:14" ht="12.75">
      <c r="B25" s="1040" t="s">
        <v>519</v>
      </c>
      <c r="C25" s="967"/>
      <c r="D25" s="1008"/>
      <c r="E25" s="1008"/>
      <c r="F25" s="1008"/>
      <c r="G25" s="1008"/>
      <c r="H25" s="1008"/>
      <c r="I25" s="1008"/>
      <c r="J25" s="1008"/>
      <c r="K25" s="1008"/>
      <c r="L25" s="1008"/>
      <c r="M25" s="1008"/>
      <c r="N25" s="1009"/>
    </row>
    <row r="26" spans="2:14" ht="12.75">
      <c r="B26" s="1040" t="s">
        <v>164</v>
      </c>
      <c r="C26" s="967"/>
      <c r="D26" s="1008"/>
      <c r="E26" s="1008"/>
      <c r="F26" s="1008"/>
      <c r="G26" s="1008"/>
      <c r="H26" s="1008"/>
      <c r="I26" s="1008"/>
      <c r="J26" s="1008"/>
      <c r="K26" s="1008"/>
      <c r="L26" s="1008"/>
      <c r="M26" s="1008"/>
      <c r="N26" s="1009"/>
    </row>
    <row r="27" spans="2:14" ht="12.75">
      <c r="B27" s="1042" t="s">
        <v>517</v>
      </c>
      <c r="C27" s="967"/>
      <c r="D27" s="1008"/>
      <c r="E27" s="1008"/>
      <c r="F27" s="1008"/>
      <c r="G27" s="1008"/>
      <c r="H27" s="1008"/>
      <c r="I27" s="1008"/>
      <c r="J27" s="1008"/>
      <c r="K27" s="1008"/>
      <c r="L27" s="1008"/>
      <c r="M27" s="1008"/>
      <c r="N27" s="1009"/>
    </row>
    <row r="28" spans="2:14" ht="12.75">
      <c r="B28" s="1040" t="s">
        <v>520</v>
      </c>
      <c r="C28" s="967"/>
      <c r="D28" s="1008"/>
      <c r="E28" s="1008"/>
      <c r="F28" s="1008"/>
      <c r="G28" s="1008"/>
      <c r="H28" s="1008"/>
      <c r="I28" s="1008"/>
      <c r="J28" s="1008"/>
      <c r="K28" s="1008"/>
      <c r="L28" s="1008"/>
      <c r="M28" s="1008"/>
      <c r="N28" s="1009"/>
    </row>
    <row r="29" spans="2:14" ht="12.75">
      <c r="B29" s="1038" t="s">
        <v>521</v>
      </c>
      <c r="C29" s="967"/>
      <c r="D29" s="1008"/>
      <c r="E29" s="1008"/>
      <c r="F29" s="1008"/>
      <c r="G29" s="1008"/>
      <c r="H29" s="1008"/>
      <c r="I29" s="1008"/>
      <c r="J29" s="1008"/>
      <c r="K29" s="1008"/>
      <c r="L29" s="1008"/>
      <c r="M29" s="1008"/>
      <c r="N29" s="1009"/>
    </row>
    <row r="30" spans="2:14" ht="12.75">
      <c r="B30" s="1043" t="s">
        <v>526</v>
      </c>
      <c r="C30" s="967"/>
      <c r="D30" s="1008"/>
      <c r="E30" s="1008"/>
      <c r="F30" s="1008"/>
      <c r="G30" s="1008"/>
      <c r="H30" s="1008"/>
      <c r="I30" s="1008"/>
      <c r="J30" s="1008"/>
      <c r="K30" s="1008"/>
      <c r="L30" s="1008"/>
      <c r="M30" s="1008"/>
      <c r="N30" s="1009"/>
    </row>
    <row r="31" spans="2:14" ht="12.75">
      <c r="B31" s="1037" t="s">
        <v>524</v>
      </c>
      <c r="C31" s="967"/>
      <c r="D31" s="1008"/>
      <c r="E31" s="1008"/>
      <c r="F31" s="1008"/>
      <c r="G31" s="1008"/>
      <c r="H31" s="1008"/>
      <c r="I31" s="1008"/>
      <c r="J31" s="1008"/>
      <c r="K31" s="1008"/>
      <c r="L31" s="1008"/>
      <c r="M31" s="1008"/>
      <c r="N31" s="1009"/>
    </row>
    <row r="32" spans="2:14" ht="12.75">
      <c r="B32" s="1039" t="s">
        <v>523</v>
      </c>
      <c r="C32" s="967"/>
      <c r="D32" s="1008"/>
      <c r="E32" s="1008"/>
      <c r="F32" s="1008"/>
      <c r="G32" s="1008"/>
      <c r="H32" s="1008"/>
      <c r="I32" s="1008"/>
      <c r="J32" s="1008"/>
      <c r="K32" s="1008"/>
      <c r="L32" s="1008"/>
      <c r="M32" s="1008"/>
      <c r="N32" s="1009"/>
    </row>
    <row r="33" spans="2:14" ht="12.75">
      <c r="B33" s="1039" t="s">
        <v>525</v>
      </c>
      <c r="C33" s="967"/>
      <c r="D33" s="1008"/>
      <c r="E33" s="1008"/>
      <c r="F33" s="1008"/>
      <c r="G33" s="1008"/>
      <c r="H33" s="1008"/>
      <c r="I33" s="1008"/>
      <c r="J33" s="1008"/>
      <c r="K33" s="1008"/>
      <c r="L33" s="1008"/>
      <c r="M33" s="1008"/>
      <c r="N33" s="1009"/>
    </row>
    <row r="34" spans="2:14" ht="12.75">
      <c r="B34" s="1038" t="s">
        <v>522</v>
      </c>
      <c r="C34" s="967"/>
      <c r="D34" s="1008"/>
      <c r="E34" s="1008"/>
      <c r="F34" s="1008"/>
      <c r="G34" s="1008"/>
      <c r="H34" s="1008"/>
      <c r="I34" s="1008"/>
      <c r="J34" s="1008"/>
      <c r="K34" s="1008"/>
      <c r="L34" s="1008"/>
      <c r="M34" s="1008"/>
      <c r="N34" s="1009"/>
    </row>
    <row r="35" spans="2:14" ht="12.75">
      <c r="B35" s="1037" t="s">
        <v>526</v>
      </c>
      <c r="C35" s="967"/>
      <c r="D35" s="1008"/>
      <c r="E35" s="1008"/>
      <c r="F35" s="1008"/>
      <c r="G35" s="1008"/>
      <c r="H35" s="1008"/>
      <c r="I35" s="1008"/>
      <c r="J35" s="1008"/>
      <c r="K35" s="1008"/>
      <c r="L35" s="1008"/>
      <c r="M35" s="1008"/>
      <c r="N35" s="1009"/>
    </row>
    <row r="36" spans="2:14" ht="12.75">
      <c r="B36" s="1037" t="s">
        <v>524</v>
      </c>
      <c r="C36" s="967"/>
      <c r="D36" s="1008"/>
      <c r="E36" s="1008"/>
      <c r="F36" s="1008"/>
      <c r="G36" s="1008"/>
      <c r="H36" s="1008"/>
      <c r="I36" s="1008"/>
      <c r="J36" s="1008"/>
      <c r="K36" s="1008"/>
      <c r="L36" s="1008"/>
      <c r="M36" s="1008"/>
      <c r="N36" s="1009"/>
    </row>
    <row r="37" spans="2:14" ht="12.75">
      <c r="B37" s="1039" t="s">
        <v>527</v>
      </c>
      <c r="C37" s="967"/>
      <c r="D37" s="1008"/>
      <c r="E37" s="1008"/>
      <c r="F37" s="1008"/>
      <c r="G37" s="1008"/>
      <c r="H37" s="1008"/>
      <c r="I37" s="1008"/>
      <c r="J37" s="1008"/>
      <c r="K37" s="1008"/>
      <c r="L37" s="1008"/>
      <c r="M37" s="1008"/>
      <c r="N37" s="1009"/>
    </row>
    <row r="38" spans="2:14" ht="13.5" thickBot="1">
      <c r="B38" s="1044"/>
      <c r="C38" s="968"/>
      <c r="D38" s="1008"/>
      <c r="E38" s="1008"/>
      <c r="F38" s="1008"/>
      <c r="G38" s="1008"/>
      <c r="H38" s="1008"/>
      <c r="I38" s="1008"/>
      <c r="J38" s="1008"/>
      <c r="K38" s="1008"/>
      <c r="L38" s="1008"/>
      <c r="M38" s="1008"/>
      <c r="N38" s="1009"/>
    </row>
    <row r="39" spans="2:14" ht="13.5" thickBot="1">
      <c r="B39" s="1015"/>
      <c r="C39" s="1016"/>
      <c r="D39" s="1016"/>
      <c r="E39" s="1016"/>
      <c r="F39" s="1016"/>
      <c r="G39" s="1016"/>
      <c r="H39" s="1016"/>
      <c r="I39" s="1016"/>
      <c r="J39" s="1016"/>
      <c r="K39" s="1016"/>
      <c r="L39" s="1016"/>
      <c r="M39" s="1016"/>
      <c r="N39" s="1017"/>
    </row>
    <row r="40" ht="13.5" thickBot="1"/>
    <row r="41" spans="2:14" ht="13.5" thickBot="1">
      <c r="B41" s="1018"/>
      <c r="C41" s="1019"/>
      <c r="D41" s="1019"/>
      <c r="E41" s="1019"/>
      <c r="F41" s="1019"/>
      <c r="G41" s="1019"/>
      <c r="H41" s="1019"/>
      <c r="I41" s="1019"/>
      <c r="J41" s="1019"/>
      <c r="K41" s="1019"/>
      <c r="L41" s="1019"/>
      <c r="M41" s="1019"/>
      <c r="N41" s="1020"/>
    </row>
    <row r="42" spans="2:14" ht="12.75">
      <c r="B42" s="1226" t="s">
        <v>185</v>
      </c>
      <c r="C42" s="1227"/>
      <c r="D42" s="1227"/>
      <c r="E42" s="1227"/>
      <c r="F42" s="1227"/>
      <c r="G42" s="1227"/>
      <c r="H42" s="1227"/>
      <c r="I42" s="1227"/>
      <c r="J42" s="1227"/>
      <c r="K42" s="1227"/>
      <c r="L42" s="1227"/>
      <c r="M42" s="1227"/>
      <c r="N42" s="1228"/>
    </row>
    <row r="43" spans="2:14" ht="12.75">
      <c r="B43" s="1021" t="s">
        <v>186</v>
      </c>
      <c r="C43" s="1169" t="s">
        <v>49</v>
      </c>
      <c r="D43" s="1170"/>
      <c r="E43" s="1170"/>
      <c r="F43" s="1170"/>
      <c r="G43" s="1170"/>
      <c r="H43" s="1170"/>
      <c r="I43" s="1170"/>
      <c r="J43" s="1170"/>
      <c r="K43" s="1170"/>
      <c r="L43" s="1170"/>
      <c r="M43" s="1170"/>
      <c r="N43" s="1209"/>
    </row>
    <row r="44" spans="2:14" ht="12.75">
      <c r="B44" s="1022" t="s">
        <v>187</v>
      </c>
      <c r="C44" s="1169" t="s">
        <v>816</v>
      </c>
      <c r="D44" s="1170"/>
      <c r="E44" s="1170"/>
      <c r="F44" s="1170"/>
      <c r="G44" s="1170"/>
      <c r="H44" s="1170"/>
      <c r="I44" s="1170"/>
      <c r="J44" s="1170"/>
      <c r="K44" s="1170"/>
      <c r="L44" s="1170"/>
      <c r="M44" s="1170"/>
      <c r="N44" s="1209"/>
    </row>
    <row r="45" spans="2:14" ht="12.75">
      <c r="B45" s="1213" t="s">
        <v>188</v>
      </c>
      <c r="C45" s="211" t="s">
        <v>189</v>
      </c>
      <c r="D45" s="1169" t="s">
        <v>961</v>
      </c>
      <c r="E45" s="1170"/>
      <c r="F45" s="1170"/>
      <c r="G45" s="1170"/>
      <c r="H45" s="1170"/>
      <c r="I45" s="1170"/>
      <c r="J45" s="1170"/>
      <c r="K45" s="1170"/>
      <c r="L45" s="1170"/>
      <c r="M45" s="1170"/>
      <c r="N45" s="1209"/>
    </row>
    <row r="46" spans="2:14" ht="12.75">
      <c r="B46" s="1214"/>
      <c r="C46" s="212" t="s">
        <v>190</v>
      </c>
      <c r="D46" s="1169"/>
      <c r="E46" s="1170"/>
      <c r="F46" s="1170"/>
      <c r="G46" s="1170"/>
      <c r="H46" s="1170"/>
      <c r="I46" s="1170"/>
      <c r="J46" s="1170"/>
      <c r="K46" s="1170"/>
      <c r="L46" s="1170"/>
      <c r="M46" s="1170"/>
      <c r="N46" s="1209"/>
    </row>
    <row r="47" spans="2:14" ht="12.75">
      <c r="B47" s="1022" t="s">
        <v>193</v>
      </c>
      <c r="C47" s="892" t="s">
        <v>194</v>
      </c>
      <c r="D47" s="892"/>
      <c r="E47" s="892" t="s">
        <v>195</v>
      </c>
      <c r="F47" s="213"/>
      <c r="G47" s="213" t="s">
        <v>196</v>
      </c>
      <c r="H47" s="213"/>
      <c r="I47" s="186"/>
      <c r="J47" s="187"/>
      <c r="K47" s="186"/>
      <c r="L47" s="188"/>
      <c r="M47" s="188"/>
      <c r="N47" s="1001"/>
    </row>
    <row r="48" spans="2:14" ht="12.75">
      <c r="B48" s="1002" t="s">
        <v>349</v>
      </c>
      <c r="C48" s="1169"/>
      <c r="D48" s="1170"/>
      <c r="E48" s="1170"/>
      <c r="F48" s="1170"/>
      <c r="G48" s="1170"/>
      <c r="H48" s="1170"/>
      <c r="I48" s="1170"/>
      <c r="J48" s="1170"/>
      <c r="K48" s="1170"/>
      <c r="L48" s="1170"/>
      <c r="M48" s="1170"/>
      <c r="N48" s="1209"/>
    </row>
    <row r="49" spans="2:31" s="76" customFormat="1" ht="12.75">
      <c r="B49" s="1003" t="s">
        <v>929</v>
      </c>
      <c r="C49" s="851"/>
      <c r="D49" s="816"/>
      <c r="E49" s="816"/>
      <c r="F49" s="816"/>
      <c r="G49" s="816"/>
      <c r="H49" s="816"/>
      <c r="I49" s="816"/>
      <c r="J49" s="816"/>
      <c r="K49" s="846"/>
      <c r="L49" s="846"/>
      <c r="M49" s="846"/>
      <c r="N49" s="1004"/>
      <c r="AE49" s="390"/>
    </row>
    <row r="50" spans="2:31" s="76" customFormat="1" ht="12.75">
      <c r="B50" s="1212" t="s">
        <v>930</v>
      </c>
      <c r="C50" s="836"/>
      <c r="D50" s="816"/>
      <c r="E50" s="816"/>
      <c r="F50" s="816"/>
      <c r="G50" s="816"/>
      <c r="H50" s="816"/>
      <c r="I50" s="816"/>
      <c r="J50" s="816"/>
      <c r="K50" s="846"/>
      <c r="L50" s="846"/>
      <c r="M50" s="846"/>
      <c r="N50" s="1004"/>
      <c r="AE50" s="390"/>
    </row>
    <row r="51" spans="2:31" s="76" customFormat="1" ht="12.75">
      <c r="B51" s="1212"/>
      <c r="C51" s="836"/>
      <c r="D51" s="816"/>
      <c r="E51" s="816"/>
      <c r="F51" s="816"/>
      <c r="G51" s="816"/>
      <c r="H51" s="816"/>
      <c r="I51" s="816"/>
      <c r="J51" s="816"/>
      <c r="K51" s="846"/>
      <c r="L51" s="846"/>
      <c r="M51" s="846"/>
      <c r="N51" s="1004"/>
      <c r="AE51" s="390"/>
    </row>
    <row r="52" spans="2:14" ht="12.75">
      <c r="B52" s="1036"/>
      <c r="C52" s="244"/>
      <c r="D52" s="244"/>
      <c r="E52" s="244"/>
      <c r="F52" s="244"/>
      <c r="G52" s="244"/>
      <c r="H52" s="244"/>
      <c r="I52" s="244"/>
      <c r="J52" s="244"/>
      <c r="K52" s="244"/>
      <c r="L52" s="245"/>
      <c r="M52" s="245"/>
      <c r="N52" s="1045"/>
    </row>
    <row r="53" spans="2:14" ht="48">
      <c r="B53" s="1046" t="s">
        <v>529</v>
      </c>
      <c r="C53" s="251" t="s">
        <v>817</v>
      </c>
      <c r="D53" s="450" t="s">
        <v>818</v>
      </c>
      <c r="E53" s="250" t="s">
        <v>85</v>
      </c>
      <c r="F53" s="242"/>
      <c r="G53" s="242"/>
      <c r="H53" s="242"/>
      <c r="I53" s="242"/>
      <c r="J53" s="242"/>
      <c r="K53" s="242"/>
      <c r="L53" s="242"/>
      <c r="M53" s="242"/>
      <c r="N53" s="1047"/>
    </row>
    <row r="54" spans="2:14" ht="12.75">
      <c r="B54" s="1048" t="s">
        <v>530</v>
      </c>
      <c r="C54" s="385">
        <v>122</v>
      </c>
      <c r="D54" s="386">
        <v>18103</v>
      </c>
      <c r="E54" s="206" t="s">
        <v>535</v>
      </c>
      <c r="F54" s="242"/>
      <c r="G54" s="242"/>
      <c r="H54" s="242"/>
      <c r="I54" s="242"/>
      <c r="J54" s="242"/>
      <c r="K54" s="242"/>
      <c r="L54" s="242"/>
      <c r="M54" s="242"/>
      <c r="N54" s="1047"/>
    </row>
    <row r="55" spans="2:14" ht="12.75">
      <c r="B55" s="1048" t="s">
        <v>531</v>
      </c>
      <c r="C55" s="387">
        <v>71</v>
      </c>
      <c r="D55" s="386">
        <v>50091</v>
      </c>
      <c r="E55" s="206" t="s">
        <v>535</v>
      </c>
      <c r="F55" s="242"/>
      <c r="G55" s="242"/>
      <c r="H55" s="242"/>
      <c r="I55" s="242"/>
      <c r="J55" s="242"/>
      <c r="K55" s="242"/>
      <c r="L55" s="242"/>
      <c r="M55" s="242"/>
      <c r="N55" s="1047"/>
    </row>
    <row r="56" spans="2:14" ht="12.75">
      <c r="B56" s="1048" t="s">
        <v>532</v>
      </c>
      <c r="C56" s="387">
        <v>65</v>
      </c>
      <c r="D56" s="386">
        <v>4059</v>
      </c>
      <c r="E56" s="206" t="s">
        <v>536</v>
      </c>
      <c r="F56" s="242"/>
      <c r="G56" s="242"/>
      <c r="H56" s="242"/>
      <c r="I56" s="242"/>
      <c r="J56" s="242"/>
      <c r="K56" s="242"/>
      <c r="L56" s="242"/>
      <c r="M56" s="242"/>
      <c r="N56" s="1047"/>
    </row>
    <row r="57" spans="2:14" ht="12.75">
      <c r="B57" s="1048" t="s">
        <v>533</v>
      </c>
      <c r="C57" s="387">
        <v>1</v>
      </c>
      <c r="D57" s="386"/>
      <c r="E57" s="623"/>
      <c r="F57" s="242"/>
      <c r="G57" s="242"/>
      <c r="H57" s="242"/>
      <c r="I57" s="242"/>
      <c r="J57" s="242"/>
      <c r="K57" s="242"/>
      <c r="L57" s="242"/>
      <c r="M57" s="242"/>
      <c r="N57" s="1047"/>
    </row>
    <row r="58" spans="2:14" ht="12.75">
      <c r="B58" s="1048" t="s">
        <v>534</v>
      </c>
      <c r="C58" s="387">
        <v>164</v>
      </c>
      <c r="D58" s="386">
        <v>27583</v>
      </c>
      <c r="E58" s="206" t="s">
        <v>535</v>
      </c>
      <c r="F58" s="242"/>
      <c r="G58" s="242"/>
      <c r="H58" s="242"/>
      <c r="I58" s="242"/>
      <c r="J58" s="242"/>
      <c r="K58" s="242"/>
      <c r="L58" s="242"/>
      <c r="M58" s="242"/>
      <c r="N58" s="1047"/>
    </row>
    <row r="59" spans="2:14" ht="13.5" thickBot="1">
      <c r="B59" s="1059"/>
      <c r="C59" s="1057"/>
      <c r="D59" s="1057"/>
      <c r="E59" s="1057"/>
      <c r="F59" s="1057"/>
      <c r="G59" s="1057"/>
      <c r="H59" s="1057"/>
      <c r="I59" s="1057"/>
      <c r="J59" s="1057"/>
      <c r="K59" s="1057"/>
      <c r="L59" s="1057"/>
      <c r="M59" s="1057"/>
      <c r="N59" s="1058"/>
    </row>
    <row r="60" spans="2:14" s="70" customFormat="1" ht="13.5" thickBot="1">
      <c r="B60"/>
      <c r="C60" s="877"/>
      <c r="D60" s="877"/>
      <c r="E60" s="877"/>
      <c r="F60" s="877"/>
      <c r="G60" s="877"/>
      <c r="H60" s="877"/>
      <c r="I60" s="877"/>
      <c r="J60" s="877"/>
      <c r="K60" s="877"/>
      <c r="L60" s="877"/>
      <c r="M60" s="877"/>
      <c r="N60"/>
    </row>
    <row r="61" spans="2:14" ht="12.75">
      <c r="B61" s="1226" t="s">
        <v>185</v>
      </c>
      <c r="C61" s="1227"/>
      <c r="D61" s="1227"/>
      <c r="E61" s="1227"/>
      <c r="F61" s="1227"/>
      <c r="G61" s="1227"/>
      <c r="H61" s="1227"/>
      <c r="I61" s="1227"/>
      <c r="J61" s="1227"/>
      <c r="K61" s="1227"/>
      <c r="L61" s="1227"/>
      <c r="M61" s="1227"/>
      <c r="N61" s="1228"/>
    </row>
    <row r="62" spans="2:14" ht="12.75">
      <c r="B62" s="1021" t="s">
        <v>186</v>
      </c>
      <c r="C62" s="1169" t="s">
        <v>256</v>
      </c>
      <c r="D62" s="1170"/>
      <c r="E62" s="1170"/>
      <c r="F62" s="1170"/>
      <c r="G62" s="1170"/>
      <c r="H62" s="1170"/>
      <c r="I62" s="1170"/>
      <c r="J62" s="1170"/>
      <c r="K62" s="1170"/>
      <c r="L62" s="1170"/>
      <c r="M62" s="1170"/>
      <c r="N62" s="1209"/>
    </row>
    <row r="63" spans="2:14" ht="12.75">
      <c r="B63" s="1022" t="s">
        <v>187</v>
      </c>
      <c r="C63" s="1169" t="s">
        <v>819</v>
      </c>
      <c r="D63" s="1170"/>
      <c r="E63" s="1170"/>
      <c r="F63" s="1170"/>
      <c r="G63" s="1170"/>
      <c r="H63" s="1170"/>
      <c r="I63" s="1170"/>
      <c r="J63" s="1170"/>
      <c r="K63" s="1170"/>
      <c r="L63" s="1170"/>
      <c r="M63" s="1170"/>
      <c r="N63" s="1209"/>
    </row>
    <row r="64" spans="2:14" ht="12.75">
      <c r="B64" s="1213" t="s">
        <v>188</v>
      </c>
      <c r="C64" s="211" t="s">
        <v>189</v>
      </c>
      <c r="D64" s="1169" t="s">
        <v>962</v>
      </c>
      <c r="E64" s="1170"/>
      <c r="F64" s="1170"/>
      <c r="G64" s="1170"/>
      <c r="H64" s="1170"/>
      <c r="I64" s="1170"/>
      <c r="J64" s="1170"/>
      <c r="K64" s="1170"/>
      <c r="L64" s="1170"/>
      <c r="M64" s="1170"/>
      <c r="N64" s="1209"/>
    </row>
    <row r="65" spans="2:14" ht="12.75">
      <c r="B65" s="1214"/>
      <c r="C65" s="212" t="s">
        <v>190</v>
      </c>
      <c r="D65" s="1169"/>
      <c r="E65" s="1170"/>
      <c r="F65" s="1170"/>
      <c r="G65" s="1170"/>
      <c r="H65" s="1170"/>
      <c r="I65" s="1170"/>
      <c r="J65" s="1170"/>
      <c r="K65" s="1170"/>
      <c r="L65" s="1170"/>
      <c r="M65" s="1170"/>
      <c r="N65" s="1209"/>
    </row>
    <row r="66" spans="2:14" ht="12.75">
      <c r="B66" s="1022" t="s">
        <v>193</v>
      </c>
      <c r="C66" s="892" t="s">
        <v>194</v>
      </c>
      <c r="D66" s="892"/>
      <c r="E66" s="892"/>
      <c r="F66" s="213"/>
      <c r="G66" s="213" t="s">
        <v>849</v>
      </c>
      <c r="H66" s="213"/>
      <c r="I66" s="186"/>
      <c r="J66" s="187"/>
      <c r="K66" s="186"/>
      <c r="L66" s="188"/>
      <c r="M66" s="188"/>
      <c r="N66" s="1001"/>
    </row>
    <row r="67" spans="2:14" ht="12.75">
      <c r="B67" s="1002" t="s">
        <v>349</v>
      </c>
      <c r="C67" s="1223"/>
      <c r="D67" s="1224"/>
      <c r="E67" s="1224"/>
      <c r="F67" s="1224"/>
      <c r="G67" s="1224"/>
      <c r="H67" s="1224"/>
      <c r="I67" s="1224"/>
      <c r="J67" s="1224"/>
      <c r="K67" s="1224"/>
      <c r="L67" s="1224"/>
      <c r="M67" s="1224"/>
      <c r="N67" s="1225"/>
    </row>
    <row r="68" spans="2:31" s="76" customFormat="1" ht="12.75">
      <c r="B68" s="1003" t="s">
        <v>929</v>
      </c>
      <c r="C68" s="851"/>
      <c r="D68" s="816"/>
      <c r="E68" s="816"/>
      <c r="F68" s="816"/>
      <c r="G68" s="816"/>
      <c r="H68" s="816"/>
      <c r="I68" s="816"/>
      <c r="J68" s="816"/>
      <c r="K68" s="846"/>
      <c r="L68" s="846"/>
      <c r="M68" s="846"/>
      <c r="N68" s="1004"/>
      <c r="AE68" s="390"/>
    </row>
    <row r="69" spans="2:31" s="76" customFormat="1" ht="12.75">
      <c r="B69" s="1212" t="s">
        <v>930</v>
      </c>
      <c r="C69" s="836"/>
      <c r="D69" s="816"/>
      <c r="E69" s="816"/>
      <c r="F69" s="816"/>
      <c r="G69" s="816"/>
      <c r="H69" s="816"/>
      <c r="I69" s="816"/>
      <c r="J69" s="816"/>
      <c r="K69" s="846"/>
      <c r="L69" s="846"/>
      <c r="M69" s="846"/>
      <c r="N69" s="1004"/>
      <c r="AE69" s="390"/>
    </row>
    <row r="70" spans="2:31" s="76" customFormat="1" ht="12.75">
      <c r="B70" s="1212"/>
      <c r="C70" s="836"/>
      <c r="D70" s="816"/>
      <c r="E70" s="816"/>
      <c r="F70" s="816"/>
      <c r="G70" s="816"/>
      <c r="H70" s="816"/>
      <c r="I70" s="816"/>
      <c r="J70" s="816"/>
      <c r="K70" s="846"/>
      <c r="L70" s="846"/>
      <c r="M70" s="846"/>
      <c r="N70" s="1004"/>
      <c r="AE70" s="390"/>
    </row>
    <row r="71" spans="2:14" ht="12.75">
      <c r="B71" s="1049" t="s">
        <v>764</v>
      </c>
      <c r="C71" s="242"/>
      <c r="D71" s="242"/>
      <c r="E71" s="242"/>
      <c r="F71" s="242"/>
      <c r="G71" s="242"/>
      <c r="H71" s="242"/>
      <c r="I71" s="242"/>
      <c r="J71" s="242"/>
      <c r="K71" s="242"/>
      <c r="L71" s="242"/>
      <c r="M71" s="242"/>
      <c r="N71" s="1047"/>
    </row>
    <row r="72" spans="2:14" ht="12.75">
      <c r="B72" s="1046" t="s">
        <v>982</v>
      </c>
      <c r="C72" s="1222" t="s">
        <v>823</v>
      </c>
      <c r="D72" s="1222"/>
      <c r="E72" s="1222"/>
      <c r="F72" s="1222"/>
      <c r="G72" s="1222"/>
      <c r="H72" s="242"/>
      <c r="I72" s="242"/>
      <c r="J72" s="596" t="s">
        <v>765</v>
      </c>
      <c r="K72" s="242"/>
      <c r="L72" s="242"/>
      <c r="M72" s="242"/>
      <c r="N72" s="1047"/>
    </row>
    <row r="73" spans="2:14" ht="24.75" thickBot="1">
      <c r="B73" s="1046" t="s">
        <v>658</v>
      </c>
      <c r="C73" s="668" t="s">
        <v>582</v>
      </c>
      <c r="D73" s="668" t="s">
        <v>752</v>
      </c>
      <c r="E73" s="668" t="s">
        <v>105</v>
      </c>
      <c r="F73" s="668" t="s">
        <v>753</v>
      </c>
      <c r="G73" s="668" t="s">
        <v>754</v>
      </c>
      <c r="H73" s="242"/>
      <c r="I73" s="242"/>
      <c r="J73" s="898" t="s">
        <v>766</v>
      </c>
      <c r="K73" s="668" t="s">
        <v>771</v>
      </c>
      <c r="L73" s="242"/>
      <c r="M73" s="242"/>
      <c r="N73" s="1047"/>
    </row>
    <row r="74" spans="2:14" ht="12.75">
      <c r="B74" s="1050" t="s">
        <v>755</v>
      </c>
      <c r="C74" s="975"/>
      <c r="D74" s="980"/>
      <c r="E74" s="980"/>
      <c r="F74" s="980"/>
      <c r="G74" s="981"/>
      <c r="H74" s="242"/>
      <c r="I74" s="242"/>
      <c r="J74" s="986" t="s">
        <v>767</v>
      </c>
      <c r="K74" s="966"/>
      <c r="L74" s="242"/>
      <c r="M74" s="242"/>
      <c r="N74" s="1047"/>
    </row>
    <row r="75" spans="2:14" ht="12.75">
      <c r="B75" s="1051" t="s">
        <v>756</v>
      </c>
      <c r="C75" s="982"/>
      <c r="D75" s="865"/>
      <c r="E75" s="865"/>
      <c r="F75" s="865"/>
      <c r="G75" s="983"/>
      <c r="H75" s="242"/>
      <c r="I75" s="242"/>
      <c r="J75" s="986" t="s">
        <v>768</v>
      </c>
      <c r="K75" s="967"/>
      <c r="L75" s="242"/>
      <c r="M75" s="242"/>
      <c r="N75" s="1047"/>
    </row>
    <row r="76" spans="2:14" ht="12.75">
      <c r="B76" s="1050" t="s">
        <v>757</v>
      </c>
      <c r="C76" s="982"/>
      <c r="D76" s="865"/>
      <c r="E76" s="865"/>
      <c r="F76" s="865"/>
      <c r="G76" s="983"/>
      <c r="H76" s="242"/>
      <c r="I76" s="242"/>
      <c r="J76" s="986" t="s">
        <v>769</v>
      </c>
      <c r="K76" s="967"/>
      <c r="L76" s="242"/>
      <c r="M76" s="242"/>
      <c r="N76" s="1047"/>
    </row>
    <row r="77" spans="2:14" ht="12.75">
      <c r="B77" s="1052" t="s">
        <v>758</v>
      </c>
      <c r="C77" s="982"/>
      <c r="D77" s="865"/>
      <c r="E77" s="865"/>
      <c r="F77" s="865"/>
      <c r="G77" s="983"/>
      <c r="H77" s="242"/>
      <c r="I77" s="242"/>
      <c r="J77" s="986" t="s">
        <v>590</v>
      </c>
      <c r="K77" s="967"/>
      <c r="L77" s="242"/>
      <c r="M77" s="242"/>
      <c r="N77" s="1047"/>
    </row>
    <row r="78" spans="2:14" ht="13.5" thickBot="1">
      <c r="B78" s="1050" t="s">
        <v>759</v>
      </c>
      <c r="C78" s="982"/>
      <c r="D78" s="865"/>
      <c r="E78" s="865"/>
      <c r="F78" s="865"/>
      <c r="G78" s="983"/>
      <c r="H78" s="242"/>
      <c r="I78" s="242"/>
      <c r="J78" s="986" t="s">
        <v>770</v>
      </c>
      <c r="K78" s="968"/>
      <c r="L78" s="242"/>
      <c r="M78" s="242"/>
      <c r="N78" s="1047"/>
    </row>
    <row r="79" spans="2:14" ht="12.75">
      <c r="B79" s="1050" t="s">
        <v>656</v>
      </c>
      <c r="C79" s="982"/>
      <c r="D79" s="865"/>
      <c r="E79" s="865"/>
      <c r="F79" s="865"/>
      <c r="G79" s="983"/>
      <c r="H79" s="242"/>
      <c r="I79" s="242"/>
      <c r="J79" s="597" t="s">
        <v>50</v>
      </c>
      <c r="K79" s="987">
        <f>SUM(K74:K78)</f>
        <v>0</v>
      </c>
      <c r="L79" s="242"/>
      <c r="M79" s="242"/>
      <c r="N79" s="1047"/>
    </row>
    <row r="80" spans="2:14" ht="11.25" customHeight="1">
      <c r="B80" s="1050" t="s">
        <v>760</v>
      </c>
      <c r="C80" s="982"/>
      <c r="D80" s="865"/>
      <c r="E80" s="865"/>
      <c r="F80" s="865"/>
      <c r="G80" s="983"/>
      <c r="H80" s="242"/>
      <c r="I80" s="242"/>
      <c r="J80" s="242"/>
      <c r="K80" s="242"/>
      <c r="L80" s="242"/>
      <c r="M80" s="242"/>
      <c r="N80" s="1047"/>
    </row>
    <row r="81" spans="2:14" ht="12.75">
      <c r="B81" s="1050" t="s">
        <v>655</v>
      </c>
      <c r="C81" s="982"/>
      <c r="D81" s="865"/>
      <c r="E81" s="865"/>
      <c r="F81" s="865"/>
      <c r="G81" s="983"/>
      <c r="H81" s="242"/>
      <c r="I81" s="242"/>
      <c r="J81" s="242"/>
      <c r="K81" s="242"/>
      <c r="L81" s="242"/>
      <c r="M81" s="242"/>
      <c r="N81" s="1047"/>
    </row>
    <row r="82" spans="2:14" ht="12.75">
      <c r="B82" s="1050" t="s">
        <v>761</v>
      </c>
      <c r="C82" s="982"/>
      <c r="D82" s="865"/>
      <c r="E82" s="865"/>
      <c r="F82" s="865"/>
      <c r="G82" s="983"/>
      <c r="H82" s="242"/>
      <c r="I82" s="242"/>
      <c r="J82" s="242"/>
      <c r="K82" s="242"/>
      <c r="L82" s="242"/>
      <c r="M82" s="242"/>
      <c r="N82" s="1047"/>
    </row>
    <row r="83" spans="2:14" ht="12.75">
      <c r="B83" s="1050" t="s">
        <v>91</v>
      </c>
      <c r="C83" s="982"/>
      <c r="D83" s="865"/>
      <c r="E83" s="865"/>
      <c r="F83" s="865"/>
      <c r="G83" s="983"/>
      <c r="H83" s="242"/>
      <c r="I83" s="242"/>
      <c r="J83" s="242"/>
      <c r="K83" s="242"/>
      <c r="L83" s="242"/>
      <c r="M83" s="242"/>
      <c r="N83" s="1047"/>
    </row>
    <row r="84" spans="2:14" ht="12.75">
      <c r="B84" s="1050" t="s">
        <v>654</v>
      </c>
      <c r="C84" s="982"/>
      <c r="D84" s="865"/>
      <c r="E84" s="865"/>
      <c r="F84" s="865"/>
      <c r="G84" s="983"/>
      <c r="H84" s="242"/>
      <c r="I84" s="242"/>
      <c r="J84" s="242"/>
      <c r="K84" s="242"/>
      <c r="L84" s="242"/>
      <c r="M84" s="242"/>
      <c r="N84" s="1047"/>
    </row>
    <row r="85" spans="2:14" ht="13.5" thickBot="1">
      <c r="B85" s="1050" t="s">
        <v>657</v>
      </c>
      <c r="C85" s="976"/>
      <c r="D85" s="984"/>
      <c r="E85" s="984"/>
      <c r="F85" s="984"/>
      <c r="G85" s="985"/>
      <c r="H85" s="242"/>
      <c r="I85" s="242"/>
      <c r="J85" s="242"/>
      <c r="K85" s="242"/>
      <c r="L85" s="242"/>
      <c r="M85" s="242"/>
      <c r="N85" s="1047"/>
    </row>
    <row r="86" spans="2:14" ht="12.75">
      <c r="B86" s="1053" t="s">
        <v>50</v>
      </c>
      <c r="C86" s="979">
        <f>SUM(C74:C85)</f>
        <v>0</v>
      </c>
      <c r="D86" s="979">
        <f>SUM(D74:D85)</f>
        <v>0</v>
      </c>
      <c r="E86" s="979">
        <f>SUM(E74:E85)</f>
        <v>0</v>
      </c>
      <c r="F86" s="979">
        <f>SUM(F74:F85)</f>
        <v>0</v>
      </c>
      <c r="G86" s="979">
        <f>SUM(G74:G85)</f>
        <v>0</v>
      </c>
      <c r="H86" s="242"/>
      <c r="I86" s="242"/>
      <c r="J86" s="242"/>
      <c r="K86" s="242"/>
      <c r="L86" s="242"/>
      <c r="M86" s="242"/>
      <c r="N86" s="1047"/>
    </row>
    <row r="87" spans="2:14" ht="12.75">
      <c r="B87" s="1054"/>
      <c r="C87" s="242"/>
      <c r="D87" s="242"/>
      <c r="E87" s="242"/>
      <c r="F87" s="242"/>
      <c r="G87" s="242"/>
      <c r="H87" s="242"/>
      <c r="I87" s="242"/>
      <c r="J87" s="242"/>
      <c r="K87" s="242"/>
      <c r="L87" s="242"/>
      <c r="M87" s="242"/>
      <c r="N87" s="1047"/>
    </row>
    <row r="88" spans="2:14" ht="12.75">
      <c r="B88" s="1049" t="s">
        <v>764</v>
      </c>
      <c r="C88" s="242"/>
      <c r="D88" s="242"/>
      <c r="E88" s="242"/>
      <c r="F88" s="242"/>
      <c r="G88" s="242"/>
      <c r="H88" s="242"/>
      <c r="I88" s="242"/>
      <c r="J88" s="242"/>
      <c r="K88" s="242"/>
      <c r="L88" s="242"/>
      <c r="M88" s="242"/>
      <c r="N88" s="1047"/>
    </row>
    <row r="89" spans="2:14" ht="12.75">
      <c r="B89" s="1046" t="s">
        <v>983</v>
      </c>
      <c r="C89" s="1222" t="s">
        <v>823</v>
      </c>
      <c r="D89" s="1222"/>
      <c r="E89" s="1222"/>
      <c r="F89" s="1222"/>
      <c r="G89" s="1222"/>
      <c r="H89" s="242"/>
      <c r="I89" s="242"/>
      <c r="J89" s="242"/>
      <c r="K89" s="242"/>
      <c r="L89" s="242"/>
      <c r="M89" s="242"/>
      <c r="N89" s="1047"/>
    </row>
    <row r="90" spans="2:14" ht="24.75" thickBot="1">
      <c r="B90" s="1046" t="s">
        <v>658</v>
      </c>
      <c r="C90" s="668" t="s">
        <v>582</v>
      </c>
      <c r="D90" s="668" t="s">
        <v>752</v>
      </c>
      <c r="E90" s="668" t="s">
        <v>105</v>
      </c>
      <c r="F90" s="668" t="s">
        <v>753</v>
      </c>
      <c r="G90" s="668" t="s">
        <v>754</v>
      </c>
      <c r="H90" s="242"/>
      <c r="I90" s="242"/>
      <c r="J90" s="242"/>
      <c r="K90" s="242"/>
      <c r="L90" s="242"/>
      <c r="M90" s="242"/>
      <c r="N90" s="1047"/>
    </row>
    <row r="91" spans="2:14" ht="12.75">
      <c r="B91" s="1050" t="s">
        <v>755</v>
      </c>
      <c r="C91" s="975"/>
      <c r="D91" s="980"/>
      <c r="E91" s="980"/>
      <c r="F91" s="980"/>
      <c r="G91" s="981"/>
      <c r="H91" s="242"/>
      <c r="I91" s="242"/>
      <c r="J91" s="242"/>
      <c r="K91" s="242"/>
      <c r="L91" s="242"/>
      <c r="M91" s="242"/>
      <c r="N91" s="1047"/>
    </row>
    <row r="92" spans="2:14" ht="12.75">
      <c r="B92" s="1051" t="s">
        <v>756</v>
      </c>
      <c r="C92" s="982"/>
      <c r="D92" s="865"/>
      <c r="E92" s="865"/>
      <c r="F92" s="865"/>
      <c r="G92" s="983"/>
      <c r="H92" s="242"/>
      <c r="I92" s="242"/>
      <c r="J92" s="242"/>
      <c r="K92" s="242"/>
      <c r="L92" s="242"/>
      <c r="M92" s="242"/>
      <c r="N92" s="1047"/>
    </row>
    <row r="93" spans="2:14" ht="12.75">
      <c r="B93" s="1050" t="s">
        <v>757</v>
      </c>
      <c r="C93" s="982"/>
      <c r="D93" s="865"/>
      <c r="E93" s="865"/>
      <c r="F93" s="865"/>
      <c r="G93" s="983"/>
      <c r="H93" s="242"/>
      <c r="I93" s="242"/>
      <c r="J93" s="242"/>
      <c r="K93" s="242"/>
      <c r="L93" s="242"/>
      <c r="M93" s="242"/>
      <c r="N93" s="1047"/>
    </row>
    <row r="94" spans="2:14" ht="12.75">
      <c r="B94" s="1052" t="s">
        <v>758</v>
      </c>
      <c r="C94" s="982"/>
      <c r="D94" s="865"/>
      <c r="E94" s="865"/>
      <c r="F94" s="865"/>
      <c r="G94" s="983"/>
      <c r="H94" s="242"/>
      <c r="I94" s="242"/>
      <c r="J94" s="242"/>
      <c r="K94" s="242"/>
      <c r="L94" s="242"/>
      <c r="M94" s="242"/>
      <c r="N94" s="1047"/>
    </row>
    <row r="95" spans="2:14" ht="12.75">
      <c r="B95" s="1050" t="s">
        <v>759</v>
      </c>
      <c r="C95" s="982"/>
      <c r="D95" s="865"/>
      <c r="E95" s="865"/>
      <c r="F95" s="865"/>
      <c r="G95" s="983"/>
      <c r="H95" s="242"/>
      <c r="I95" s="242"/>
      <c r="J95" s="242"/>
      <c r="K95" s="242"/>
      <c r="L95" s="242"/>
      <c r="M95" s="242"/>
      <c r="N95" s="1047"/>
    </row>
    <row r="96" spans="2:14" ht="12.75">
      <c r="B96" s="1050" t="s">
        <v>656</v>
      </c>
      <c r="C96" s="982"/>
      <c r="D96" s="865"/>
      <c r="E96" s="865"/>
      <c r="F96" s="865"/>
      <c r="G96" s="983"/>
      <c r="H96" s="242"/>
      <c r="I96" s="242"/>
      <c r="J96" s="242"/>
      <c r="K96" s="242"/>
      <c r="L96" s="242"/>
      <c r="M96" s="242"/>
      <c r="N96" s="1047"/>
    </row>
    <row r="97" spans="2:14" ht="12.75">
      <c r="B97" s="1050" t="s">
        <v>760</v>
      </c>
      <c r="C97" s="982"/>
      <c r="D97" s="865"/>
      <c r="E97" s="865"/>
      <c r="F97" s="865"/>
      <c r="G97" s="983"/>
      <c r="H97" s="242"/>
      <c r="I97" s="242"/>
      <c r="J97" s="242"/>
      <c r="K97" s="242"/>
      <c r="L97" s="242"/>
      <c r="M97" s="242"/>
      <c r="N97" s="1047"/>
    </row>
    <row r="98" spans="2:14" ht="12.75">
      <c r="B98" s="1050" t="s">
        <v>655</v>
      </c>
      <c r="C98" s="982"/>
      <c r="D98" s="865"/>
      <c r="E98" s="865"/>
      <c r="F98" s="865"/>
      <c r="G98" s="983"/>
      <c r="H98" s="242"/>
      <c r="I98" s="242"/>
      <c r="J98" s="242"/>
      <c r="K98" s="242"/>
      <c r="L98" s="242"/>
      <c r="M98" s="242"/>
      <c r="N98" s="1047"/>
    </row>
    <row r="99" spans="2:14" ht="12.75">
      <c r="B99" s="1050" t="s">
        <v>761</v>
      </c>
      <c r="C99" s="982"/>
      <c r="D99" s="865"/>
      <c r="E99" s="865"/>
      <c r="F99" s="865"/>
      <c r="G99" s="983"/>
      <c r="H99" s="242"/>
      <c r="I99" s="242"/>
      <c r="J99" s="242"/>
      <c r="K99" s="242"/>
      <c r="L99" s="242"/>
      <c r="M99" s="242"/>
      <c r="N99" s="1047"/>
    </row>
    <row r="100" spans="2:14" ht="12.75">
      <c r="B100" s="1050" t="s">
        <v>91</v>
      </c>
      <c r="C100" s="982"/>
      <c r="D100" s="865"/>
      <c r="E100" s="865"/>
      <c r="F100" s="865"/>
      <c r="G100" s="983"/>
      <c r="H100" s="242"/>
      <c r="I100" s="242"/>
      <c r="J100" s="242"/>
      <c r="K100" s="242"/>
      <c r="L100" s="242"/>
      <c r="M100" s="242"/>
      <c r="N100" s="1047"/>
    </row>
    <row r="101" spans="2:14" ht="12.75">
      <c r="B101" s="1050" t="s">
        <v>654</v>
      </c>
      <c r="C101" s="982"/>
      <c r="D101" s="865"/>
      <c r="E101" s="865"/>
      <c r="F101" s="865"/>
      <c r="G101" s="983"/>
      <c r="H101" s="242"/>
      <c r="I101" s="242"/>
      <c r="J101" s="242"/>
      <c r="K101" s="242"/>
      <c r="L101" s="242"/>
      <c r="M101" s="242"/>
      <c r="N101" s="1047"/>
    </row>
    <row r="102" spans="2:14" ht="13.5" thickBot="1">
      <c r="B102" s="1050" t="s">
        <v>657</v>
      </c>
      <c r="C102" s="976"/>
      <c r="D102" s="984"/>
      <c r="E102" s="984"/>
      <c r="F102" s="984"/>
      <c r="G102" s="985"/>
      <c r="H102" s="242"/>
      <c r="I102" s="242"/>
      <c r="J102" s="242"/>
      <c r="K102" s="242"/>
      <c r="L102" s="242"/>
      <c r="M102" s="242"/>
      <c r="N102" s="1047"/>
    </row>
    <row r="103" spans="2:14" ht="13.5" thickBot="1">
      <c r="B103" s="1055" t="s">
        <v>50</v>
      </c>
      <c r="C103" s="1056">
        <f>SUM(C91:C102)</f>
        <v>0</v>
      </c>
      <c r="D103" s="1056">
        <f>SUM(D91:D102)</f>
        <v>0</v>
      </c>
      <c r="E103" s="1056">
        <f>SUM(E91:E102)</f>
        <v>0</v>
      </c>
      <c r="F103" s="1056">
        <f>SUM(F91:F102)</f>
        <v>0</v>
      </c>
      <c r="G103" s="1056">
        <f>SUM(G91:G102)</f>
        <v>0</v>
      </c>
      <c r="H103" s="1057"/>
      <c r="I103" s="1057"/>
      <c r="J103" s="1057"/>
      <c r="K103" s="1057"/>
      <c r="L103" s="1057"/>
      <c r="M103" s="1057"/>
      <c r="N103" s="1058"/>
    </row>
    <row r="106" spans="3:7" ht="12.75">
      <c r="C106" s="634"/>
      <c r="D106" s="634"/>
      <c r="E106" s="634"/>
      <c r="F106" s="634"/>
      <c r="G106" s="634"/>
    </row>
  </sheetData>
  <mergeCells count="27">
    <mergeCell ref="C5:N5"/>
    <mergeCell ref="B4:N4"/>
    <mergeCell ref="B7:B8"/>
    <mergeCell ref="C6:N6"/>
    <mergeCell ref="D7:N7"/>
    <mergeCell ref="D8:N8"/>
    <mergeCell ref="C10:N10"/>
    <mergeCell ref="B12:B13"/>
    <mergeCell ref="C48:N48"/>
    <mergeCell ref="B15:B16"/>
    <mergeCell ref="B42:N42"/>
    <mergeCell ref="C43:N43"/>
    <mergeCell ref="C44:N44"/>
    <mergeCell ref="B45:B46"/>
    <mergeCell ref="D45:N45"/>
    <mergeCell ref="D46:N46"/>
    <mergeCell ref="B50:B51"/>
    <mergeCell ref="C89:G89"/>
    <mergeCell ref="C72:G72"/>
    <mergeCell ref="C67:N67"/>
    <mergeCell ref="B61:N61"/>
    <mergeCell ref="C62:N62"/>
    <mergeCell ref="C63:N63"/>
    <mergeCell ref="B64:B65"/>
    <mergeCell ref="D64:N64"/>
    <mergeCell ref="D65:N65"/>
    <mergeCell ref="B69:B7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B2:AE71"/>
  <sheetViews>
    <sheetView showGridLines="0" zoomScale="90" zoomScaleNormal="90" workbookViewId="0" topLeftCell="A1">
      <selection activeCell="G84" sqref="G84"/>
    </sheetView>
  </sheetViews>
  <sheetFormatPr defaultColWidth="11.421875" defaultRowHeight="12.75"/>
  <cols>
    <col min="1" max="1" width="3.8515625" style="0" customWidth="1"/>
    <col min="2" max="2" width="21.140625" style="0" customWidth="1"/>
    <col min="3" max="3" width="22.7109375" style="0" bestFit="1" customWidth="1"/>
    <col min="4" max="4" width="17.140625" style="0" bestFit="1" customWidth="1"/>
    <col min="5" max="5" width="16.421875" style="0" customWidth="1"/>
    <col min="6" max="6" width="15.7109375" style="0" customWidth="1"/>
    <col min="7" max="7" width="11.8515625" style="0" bestFit="1" customWidth="1"/>
    <col min="8" max="8" width="7.8515625" style="0" bestFit="1" customWidth="1"/>
    <col min="9" max="13" width="6.28125" style="0" bestFit="1" customWidth="1"/>
    <col min="14" max="14" width="6.8515625" style="0" customWidth="1"/>
    <col min="15" max="15" width="11.8515625" style="0" customWidth="1"/>
    <col min="16" max="16" width="7.8515625" style="0" customWidth="1"/>
    <col min="17" max="17" width="11.57421875" style="0" customWidth="1"/>
    <col min="18" max="18" width="9.7109375" style="0" bestFit="1" customWidth="1"/>
    <col min="19" max="19" width="12.28125" style="0" bestFit="1" customWidth="1"/>
    <col min="20" max="20" width="9.8515625" style="0" bestFit="1" customWidth="1"/>
    <col min="21" max="21" width="12.421875" style="0" bestFit="1" customWidth="1"/>
  </cols>
  <sheetData>
    <row r="2" s="243" customFormat="1" ht="15">
      <c r="B2" s="233" t="s">
        <v>979</v>
      </c>
    </row>
    <row r="3" ht="13.5" thickBot="1">
      <c r="P3" s="232" t="s">
        <v>361</v>
      </c>
    </row>
    <row r="4" spans="2:14" ht="12.75">
      <c r="B4" s="1239" t="s">
        <v>185</v>
      </c>
      <c r="C4" s="1227"/>
      <c r="D4" s="1227"/>
      <c r="E4" s="1227"/>
      <c r="F4" s="1227"/>
      <c r="G4" s="1227"/>
      <c r="H4" s="1227"/>
      <c r="I4" s="1227"/>
      <c r="J4" s="1227"/>
      <c r="K4" s="1227"/>
      <c r="L4" s="1227"/>
      <c r="M4" s="1227"/>
      <c r="N4" s="1240"/>
    </row>
    <row r="5" spans="2:14" ht="12.75">
      <c r="B5" s="189" t="s">
        <v>186</v>
      </c>
      <c r="C5" s="1169" t="s">
        <v>820</v>
      </c>
      <c r="D5" s="1170"/>
      <c r="E5" s="1170"/>
      <c r="F5" s="1170"/>
      <c r="G5" s="1170"/>
      <c r="H5" s="1170"/>
      <c r="I5" s="1170"/>
      <c r="J5" s="1170"/>
      <c r="K5" s="1170"/>
      <c r="L5" s="1170"/>
      <c r="M5" s="1170"/>
      <c r="N5" s="1241"/>
    </row>
    <row r="6" spans="2:14" ht="13.5" thickBot="1">
      <c r="B6" s="190" t="s">
        <v>187</v>
      </c>
      <c r="C6" s="1169" t="s">
        <v>821</v>
      </c>
      <c r="D6" s="1170"/>
      <c r="E6" s="1170"/>
      <c r="F6" s="1170"/>
      <c r="G6" s="1170"/>
      <c r="H6" s="1170"/>
      <c r="I6" s="1170"/>
      <c r="J6" s="1170"/>
      <c r="K6" s="1170"/>
      <c r="L6" s="1170"/>
      <c r="M6" s="1170"/>
      <c r="N6" s="1241"/>
    </row>
    <row r="7" spans="2:17" ht="13.5" thickBot="1">
      <c r="B7" s="1242" t="s">
        <v>188</v>
      </c>
      <c r="C7" s="211" t="s">
        <v>189</v>
      </c>
      <c r="D7" s="1169" t="s">
        <v>949</v>
      </c>
      <c r="E7" s="1170"/>
      <c r="F7" s="1170"/>
      <c r="G7" s="1170"/>
      <c r="H7" s="1170"/>
      <c r="I7" s="1170"/>
      <c r="J7" s="1170"/>
      <c r="K7" s="1170"/>
      <c r="L7" s="1170"/>
      <c r="M7" s="1170"/>
      <c r="N7" s="1241"/>
      <c r="P7" s="823"/>
      <c r="Q7" s="824" t="s">
        <v>933</v>
      </c>
    </row>
    <row r="8" spans="2:14" ht="12.75">
      <c r="B8" s="1243"/>
      <c r="C8" s="212" t="s">
        <v>190</v>
      </c>
      <c r="D8" s="1169"/>
      <c r="E8" s="1170"/>
      <c r="F8" s="1170"/>
      <c r="G8" s="1170"/>
      <c r="H8" s="1170"/>
      <c r="I8" s="1170"/>
      <c r="J8" s="1170"/>
      <c r="K8" s="1170"/>
      <c r="L8" s="1170"/>
      <c r="M8" s="1170"/>
      <c r="N8" s="1241"/>
    </row>
    <row r="9" spans="2:14" ht="12.75">
      <c r="B9" s="190" t="s">
        <v>193</v>
      </c>
      <c r="C9" s="225" t="s">
        <v>194</v>
      </c>
      <c r="D9" s="225"/>
      <c r="E9" s="225" t="s">
        <v>195</v>
      </c>
      <c r="F9" s="213"/>
      <c r="G9" s="213" t="s">
        <v>196</v>
      </c>
      <c r="H9" s="213"/>
      <c r="I9" s="186"/>
      <c r="J9" s="187"/>
      <c r="K9" s="186"/>
      <c r="L9" s="188"/>
      <c r="M9" s="188"/>
      <c r="N9" s="214"/>
    </row>
    <row r="10" spans="2:14" ht="12.75">
      <c r="B10" s="606" t="s">
        <v>349</v>
      </c>
      <c r="C10" s="1223"/>
      <c r="D10" s="1224"/>
      <c r="E10" s="1224"/>
      <c r="F10" s="1224"/>
      <c r="G10" s="1224"/>
      <c r="H10" s="1224"/>
      <c r="I10" s="1224"/>
      <c r="J10" s="1224"/>
      <c r="K10" s="1224"/>
      <c r="L10" s="1224"/>
      <c r="M10" s="1224"/>
      <c r="N10" s="1238"/>
    </row>
    <row r="11" spans="2:31" s="76" customFormat="1" ht="12.75">
      <c r="B11" s="834" t="s">
        <v>929</v>
      </c>
      <c r="C11" s="851"/>
      <c r="D11" s="816"/>
      <c r="E11" s="816"/>
      <c r="F11" s="816"/>
      <c r="G11" s="816"/>
      <c r="H11" s="816"/>
      <c r="I11" s="816"/>
      <c r="J11" s="816"/>
      <c r="K11" s="846"/>
      <c r="L11" s="846"/>
      <c r="M11" s="846"/>
      <c r="N11" s="847"/>
      <c r="AE11" s="390"/>
    </row>
    <row r="12" spans="2:31" s="76" customFormat="1" ht="12.75">
      <c r="B12" s="1244" t="s">
        <v>930</v>
      </c>
      <c r="C12" s="836"/>
      <c r="D12" s="816"/>
      <c r="E12" s="816"/>
      <c r="F12" s="816"/>
      <c r="G12" s="816"/>
      <c r="H12" s="816"/>
      <c r="I12" s="816"/>
      <c r="J12" s="816"/>
      <c r="K12" s="846"/>
      <c r="L12" s="846"/>
      <c r="M12" s="846"/>
      <c r="N12" s="847"/>
      <c r="AE12" s="390"/>
    </row>
    <row r="13" spans="2:31" s="76" customFormat="1" ht="12.75">
      <c r="B13" s="1244"/>
      <c r="C13" s="836"/>
      <c r="D13" s="816"/>
      <c r="E13" s="816"/>
      <c r="F13" s="816"/>
      <c r="G13" s="816"/>
      <c r="H13" s="816"/>
      <c r="I13" s="816"/>
      <c r="J13" s="816"/>
      <c r="K13" s="846"/>
      <c r="L13" s="846"/>
      <c r="M13" s="846"/>
      <c r="N13" s="847"/>
      <c r="AE13" s="390"/>
    </row>
    <row r="15" spans="2:5" ht="24.75" thickBot="1">
      <c r="B15" s="988" t="s">
        <v>839</v>
      </c>
      <c r="C15" s="251" t="s">
        <v>840</v>
      </c>
      <c r="D15" s="988" t="s">
        <v>965</v>
      </c>
      <c r="E15" s="988" t="s">
        <v>966</v>
      </c>
    </row>
    <row r="16" spans="2:5" ht="12.75">
      <c r="B16" s="1245"/>
      <c r="C16" s="995" t="s">
        <v>583</v>
      </c>
      <c r="D16" s="975"/>
      <c r="E16" s="981"/>
    </row>
    <row r="17" spans="2:5" ht="12.75">
      <c r="B17" s="1235"/>
      <c r="C17" s="995" t="s">
        <v>584</v>
      </c>
      <c r="D17" s="982"/>
      <c r="E17" s="983"/>
    </row>
    <row r="18" spans="2:5" ht="12.75">
      <c r="B18" s="1235"/>
      <c r="C18" s="995" t="s">
        <v>585</v>
      </c>
      <c r="D18" s="982"/>
      <c r="E18" s="983"/>
    </row>
    <row r="19" spans="2:5" ht="12.75">
      <c r="B19" s="1235"/>
      <c r="C19" s="995" t="s">
        <v>586</v>
      </c>
      <c r="D19" s="982"/>
      <c r="E19" s="983"/>
    </row>
    <row r="20" spans="2:5" ht="12.75">
      <c r="B20" s="1235"/>
      <c r="C20" s="995" t="s">
        <v>55</v>
      </c>
      <c r="D20" s="982"/>
      <c r="E20" s="983"/>
    </row>
    <row r="21" spans="2:5" ht="12.75">
      <c r="B21" s="1235"/>
      <c r="C21" s="995" t="s">
        <v>587</v>
      </c>
      <c r="D21" s="982"/>
      <c r="E21" s="983"/>
    </row>
    <row r="22" spans="2:5" ht="12.75">
      <c r="B22" s="1236"/>
      <c r="C22" s="996" t="s">
        <v>588</v>
      </c>
      <c r="D22" s="989"/>
      <c r="E22" s="990"/>
    </row>
    <row r="23" spans="2:5" ht="12.75">
      <c r="B23" s="1234"/>
      <c r="C23" s="997" t="s">
        <v>583</v>
      </c>
      <c r="D23" s="991"/>
      <c r="E23" s="992"/>
    </row>
    <row r="24" spans="2:5" ht="12.75">
      <c r="B24" s="1235"/>
      <c r="C24" s="995" t="s">
        <v>584</v>
      </c>
      <c r="D24" s="982"/>
      <c r="E24" s="983"/>
    </row>
    <row r="25" spans="2:5" ht="12.75">
      <c r="B25" s="1235"/>
      <c r="C25" s="995" t="s">
        <v>585</v>
      </c>
      <c r="D25" s="982"/>
      <c r="E25" s="983"/>
    </row>
    <row r="26" spans="2:5" ht="12.75">
      <c r="B26" s="1235"/>
      <c r="C26" s="995" t="s">
        <v>586</v>
      </c>
      <c r="D26" s="982"/>
      <c r="E26" s="983"/>
    </row>
    <row r="27" spans="2:5" ht="12.75">
      <c r="B27" s="1235"/>
      <c r="C27" s="995" t="s">
        <v>55</v>
      </c>
      <c r="D27" s="982"/>
      <c r="E27" s="983"/>
    </row>
    <row r="28" spans="2:5" ht="12.75">
      <c r="B28" s="1235"/>
      <c r="C28" s="995" t="s">
        <v>587</v>
      </c>
      <c r="D28" s="982"/>
      <c r="E28" s="983"/>
    </row>
    <row r="29" spans="2:5" ht="12.75">
      <c r="B29" s="1236"/>
      <c r="C29" s="998" t="s">
        <v>588</v>
      </c>
      <c r="D29" s="993"/>
      <c r="E29" s="994"/>
    </row>
    <row r="30" spans="2:5" ht="12.75">
      <c r="B30" s="1234"/>
      <c r="C30" s="997" t="s">
        <v>583</v>
      </c>
      <c r="D30" s="991"/>
      <c r="E30" s="992"/>
    </row>
    <row r="31" spans="2:5" ht="12.75">
      <c r="B31" s="1235"/>
      <c r="C31" s="995" t="s">
        <v>584</v>
      </c>
      <c r="D31" s="982"/>
      <c r="E31" s="983"/>
    </row>
    <row r="32" spans="2:5" ht="12.75">
      <c r="B32" s="1235"/>
      <c r="C32" s="995" t="s">
        <v>585</v>
      </c>
      <c r="D32" s="982"/>
      <c r="E32" s="983"/>
    </row>
    <row r="33" spans="2:5" ht="12.75">
      <c r="B33" s="1235"/>
      <c r="C33" s="995" t="s">
        <v>586</v>
      </c>
      <c r="D33" s="982"/>
      <c r="E33" s="983"/>
    </row>
    <row r="34" spans="2:5" ht="12.75">
      <c r="B34" s="1235"/>
      <c r="C34" s="995" t="s">
        <v>55</v>
      </c>
      <c r="D34" s="982"/>
      <c r="E34" s="983"/>
    </row>
    <row r="35" spans="2:5" ht="12.75">
      <c r="B35" s="1235"/>
      <c r="C35" s="995" t="s">
        <v>587</v>
      </c>
      <c r="D35" s="982"/>
      <c r="E35" s="983"/>
    </row>
    <row r="36" spans="2:5" ht="12.75">
      <c r="B36" s="1236"/>
      <c r="C36" s="998" t="s">
        <v>588</v>
      </c>
      <c r="D36" s="993"/>
      <c r="E36" s="994"/>
    </row>
    <row r="37" spans="2:5" ht="12.75">
      <c r="B37" s="1234"/>
      <c r="C37" s="997" t="s">
        <v>583</v>
      </c>
      <c r="D37" s="991"/>
      <c r="E37" s="992"/>
    </row>
    <row r="38" spans="2:5" ht="12.75">
      <c r="B38" s="1235"/>
      <c r="C38" s="995" t="s">
        <v>584</v>
      </c>
      <c r="D38" s="982"/>
      <c r="E38" s="983"/>
    </row>
    <row r="39" spans="2:5" ht="12.75">
      <c r="B39" s="1235"/>
      <c r="C39" s="995" t="s">
        <v>585</v>
      </c>
      <c r="D39" s="982"/>
      <c r="E39" s="983"/>
    </row>
    <row r="40" spans="2:5" ht="12.75">
      <c r="B40" s="1235"/>
      <c r="C40" s="995" t="s">
        <v>586</v>
      </c>
      <c r="D40" s="982"/>
      <c r="E40" s="983"/>
    </row>
    <row r="41" spans="2:5" ht="12.75">
      <c r="B41" s="1235"/>
      <c r="C41" s="995" t="s">
        <v>55</v>
      </c>
      <c r="D41" s="982"/>
      <c r="E41" s="983"/>
    </row>
    <row r="42" spans="2:5" ht="12.75">
      <c r="B42" s="1235"/>
      <c r="C42" s="995" t="s">
        <v>587</v>
      </c>
      <c r="D42" s="982"/>
      <c r="E42" s="983"/>
    </row>
    <row r="43" spans="2:5" ht="12.75">
      <c r="B43" s="1236"/>
      <c r="C43" s="998" t="s">
        <v>588</v>
      </c>
      <c r="D43" s="993"/>
      <c r="E43" s="994"/>
    </row>
    <row r="44" spans="2:5" ht="12.75">
      <c r="B44" s="1234"/>
      <c r="C44" s="997" t="s">
        <v>583</v>
      </c>
      <c r="D44" s="991"/>
      <c r="E44" s="992"/>
    </row>
    <row r="45" spans="2:5" ht="12.75">
      <c r="B45" s="1235"/>
      <c r="C45" s="995" t="s">
        <v>584</v>
      </c>
      <c r="D45" s="982"/>
      <c r="E45" s="983"/>
    </row>
    <row r="46" spans="2:5" ht="12.75">
      <c r="B46" s="1235"/>
      <c r="C46" s="995" t="s">
        <v>585</v>
      </c>
      <c r="D46" s="982"/>
      <c r="E46" s="983"/>
    </row>
    <row r="47" spans="2:5" ht="12.75">
      <c r="B47" s="1235"/>
      <c r="C47" s="995" t="s">
        <v>586</v>
      </c>
      <c r="D47" s="982"/>
      <c r="E47" s="983"/>
    </row>
    <row r="48" spans="2:5" ht="12.75">
      <c r="B48" s="1235"/>
      <c r="C48" s="995" t="s">
        <v>55</v>
      </c>
      <c r="D48" s="982"/>
      <c r="E48" s="983"/>
    </row>
    <row r="49" spans="2:5" ht="12.75">
      <c r="B49" s="1235"/>
      <c r="C49" s="995" t="s">
        <v>587</v>
      </c>
      <c r="D49" s="982"/>
      <c r="E49" s="983"/>
    </row>
    <row r="50" spans="2:5" ht="12.75">
      <c r="B50" s="1236"/>
      <c r="C50" s="998" t="s">
        <v>588</v>
      </c>
      <c r="D50" s="993"/>
      <c r="E50" s="994"/>
    </row>
    <row r="51" spans="2:5" ht="12.75">
      <c r="B51" s="1234"/>
      <c r="C51" s="997" t="s">
        <v>583</v>
      </c>
      <c r="D51" s="991"/>
      <c r="E51" s="992"/>
    </row>
    <row r="52" spans="2:5" ht="12.75">
      <c r="B52" s="1235"/>
      <c r="C52" s="995" t="s">
        <v>584</v>
      </c>
      <c r="D52" s="982"/>
      <c r="E52" s="983"/>
    </row>
    <row r="53" spans="2:5" ht="12.75">
      <c r="B53" s="1235"/>
      <c r="C53" s="995" t="s">
        <v>585</v>
      </c>
      <c r="D53" s="982"/>
      <c r="E53" s="983"/>
    </row>
    <row r="54" spans="2:5" ht="12.75">
      <c r="B54" s="1235"/>
      <c r="C54" s="995" t="s">
        <v>586</v>
      </c>
      <c r="D54" s="982"/>
      <c r="E54" s="983"/>
    </row>
    <row r="55" spans="2:5" ht="12.75">
      <c r="B55" s="1235"/>
      <c r="C55" s="995" t="s">
        <v>55</v>
      </c>
      <c r="D55" s="982"/>
      <c r="E55" s="983"/>
    </row>
    <row r="56" spans="2:5" ht="12.75">
      <c r="B56" s="1235"/>
      <c r="C56" s="995" t="s">
        <v>587</v>
      </c>
      <c r="D56" s="982"/>
      <c r="E56" s="983"/>
    </row>
    <row r="57" spans="2:5" ht="12.75">
      <c r="B57" s="1236"/>
      <c r="C57" s="998" t="s">
        <v>588</v>
      </c>
      <c r="D57" s="993"/>
      <c r="E57" s="994"/>
    </row>
    <row r="58" spans="2:5" ht="12.75">
      <c r="B58" s="1234"/>
      <c r="C58" s="997" t="s">
        <v>583</v>
      </c>
      <c r="D58" s="991"/>
      <c r="E58" s="992"/>
    </row>
    <row r="59" spans="2:5" ht="12.75">
      <c r="B59" s="1235"/>
      <c r="C59" s="995" t="s">
        <v>584</v>
      </c>
      <c r="D59" s="982"/>
      <c r="E59" s="983"/>
    </row>
    <row r="60" spans="2:5" ht="12.75">
      <c r="B60" s="1235"/>
      <c r="C60" s="995" t="s">
        <v>585</v>
      </c>
      <c r="D60" s="982"/>
      <c r="E60" s="983"/>
    </row>
    <row r="61" spans="2:5" ht="12.75">
      <c r="B61" s="1235"/>
      <c r="C61" s="995" t="s">
        <v>586</v>
      </c>
      <c r="D61" s="982"/>
      <c r="E61" s="983"/>
    </row>
    <row r="62" spans="2:5" ht="12.75">
      <c r="B62" s="1235"/>
      <c r="C62" s="995" t="s">
        <v>55</v>
      </c>
      <c r="D62" s="982"/>
      <c r="E62" s="983"/>
    </row>
    <row r="63" spans="2:5" ht="12.75">
      <c r="B63" s="1235"/>
      <c r="C63" s="995" t="s">
        <v>587</v>
      </c>
      <c r="D63" s="982"/>
      <c r="E63" s="983"/>
    </row>
    <row r="64" spans="2:5" ht="12.75">
      <c r="B64" s="1236"/>
      <c r="C64" s="998" t="s">
        <v>588</v>
      </c>
      <c r="D64" s="993"/>
      <c r="E64" s="994"/>
    </row>
    <row r="65" spans="2:5" ht="12.75">
      <c r="B65" s="1234"/>
      <c r="C65" s="997" t="s">
        <v>583</v>
      </c>
      <c r="D65" s="991"/>
      <c r="E65" s="992"/>
    </row>
    <row r="66" spans="2:5" ht="12.75">
      <c r="B66" s="1235"/>
      <c r="C66" s="995" t="s">
        <v>584</v>
      </c>
      <c r="D66" s="982"/>
      <c r="E66" s="983"/>
    </row>
    <row r="67" spans="2:5" ht="12.75">
      <c r="B67" s="1235"/>
      <c r="C67" s="995" t="s">
        <v>585</v>
      </c>
      <c r="D67" s="982"/>
      <c r="E67" s="983"/>
    </row>
    <row r="68" spans="2:5" ht="12.75">
      <c r="B68" s="1235"/>
      <c r="C68" s="995" t="s">
        <v>586</v>
      </c>
      <c r="D68" s="982"/>
      <c r="E68" s="983"/>
    </row>
    <row r="69" spans="2:5" ht="12.75">
      <c r="B69" s="1235"/>
      <c r="C69" s="995" t="s">
        <v>55</v>
      </c>
      <c r="D69" s="982"/>
      <c r="E69" s="983"/>
    </row>
    <row r="70" spans="2:18" ht="12.75">
      <c r="B70" s="1235"/>
      <c r="C70" s="995" t="s">
        <v>587</v>
      </c>
      <c r="D70" s="982"/>
      <c r="E70" s="983"/>
      <c r="O70" s="76"/>
      <c r="P70" s="76"/>
      <c r="Q70" s="76"/>
      <c r="R70" s="76"/>
    </row>
    <row r="71" spans="2:5" ht="13.5" thickBot="1">
      <c r="B71" s="1237"/>
      <c r="C71" s="998" t="s">
        <v>588</v>
      </c>
      <c r="D71" s="976"/>
      <c r="E71" s="985"/>
    </row>
  </sheetData>
  <mergeCells count="16">
    <mergeCell ref="B58:B64"/>
    <mergeCell ref="B65:B71"/>
    <mergeCell ref="C10:N10"/>
    <mergeCell ref="B4:N4"/>
    <mergeCell ref="C5:N5"/>
    <mergeCell ref="C6:N6"/>
    <mergeCell ref="B7:B8"/>
    <mergeCell ref="D7:N7"/>
    <mergeCell ref="D8:N8"/>
    <mergeCell ref="B12:B13"/>
    <mergeCell ref="B16:B22"/>
    <mergeCell ref="B23:B29"/>
    <mergeCell ref="B30:B36"/>
    <mergeCell ref="B37:B43"/>
    <mergeCell ref="B44:B50"/>
    <mergeCell ref="B51:B5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5B6"/>
  </sheetPr>
  <dimension ref="B2:AF119"/>
  <sheetViews>
    <sheetView showGridLines="0" zoomScale="90" zoomScaleNormal="90" workbookViewId="0" topLeftCell="A106"/>
  </sheetViews>
  <sheetFormatPr defaultColWidth="11.57421875" defaultRowHeight="12.75"/>
  <cols>
    <col min="1" max="1" width="3.140625" style="166" customWidth="1"/>
    <col min="2" max="2" width="40.8515625" style="167" customWidth="1"/>
    <col min="3" max="3" width="22.57421875" style="168" customWidth="1"/>
    <col min="4" max="4" width="18.8515625" style="168" customWidth="1"/>
    <col min="5" max="5" width="18.8515625" style="166" bestFit="1" customWidth="1"/>
    <col min="6" max="6" width="12.421875" style="166" bestFit="1" customWidth="1"/>
    <col min="7" max="7" width="7.8515625" style="166" bestFit="1" customWidth="1"/>
    <col min="8" max="9" width="9.7109375" style="166" bestFit="1" customWidth="1"/>
    <col min="10" max="10" width="8.28125" style="166" bestFit="1" customWidth="1"/>
    <col min="11" max="11" width="9.421875" style="166" customWidth="1"/>
    <col min="12" max="12" width="9.28125" style="166" bestFit="1" customWidth="1"/>
    <col min="13" max="13" width="9.7109375" style="166" bestFit="1" customWidth="1"/>
    <col min="14" max="14" width="8.28125" style="166" bestFit="1" customWidth="1"/>
    <col min="15" max="15" width="9.7109375" style="166" bestFit="1" customWidth="1"/>
    <col min="16" max="16" width="10.7109375" style="166" bestFit="1" customWidth="1"/>
    <col min="17" max="17" width="13.00390625" style="166" customWidth="1"/>
    <col min="18" max="18" width="14.7109375" style="166" customWidth="1"/>
    <col min="19" max="16384" width="11.57421875" style="166" customWidth="1"/>
  </cols>
  <sheetData>
    <row r="2" s="411" customFormat="1" ht="15">
      <c r="B2" s="410" t="s">
        <v>670</v>
      </c>
    </row>
    <row r="6" s="169" customFormat="1" ht="12"/>
    <row r="7" spans="2:32" ht="12.75">
      <c r="B7" s="394"/>
      <c r="C7" s="1248" t="s">
        <v>637</v>
      </c>
      <c r="D7" s="1248"/>
      <c r="E7" s="1248"/>
      <c r="F7" s="1248"/>
      <c r="G7" s="1248"/>
      <c r="H7" s="1248"/>
      <c r="I7" s="1248"/>
      <c r="J7" s="1248"/>
      <c r="K7" s="1248"/>
      <c r="L7" s="1248"/>
      <c r="M7" s="1248"/>
      <c r="N7" s="1248"/>
      <c r="O7" s="1248"/>
      <c r="P7" s="1248"/>
      <c r="Q7" s="1246" t="s">
        <v>891</v>
      </c>
      <c r="R7" s="1247"/>
      <c r="S7" s="1247"/>
      <c r="T7" s="1247"/>
      <c r="U7" s="1247"/>
      <c r="V7" s="1247"/>
      <c r="W7" s="1247"/>
      <c r="X7" s="1247"/>
      <c r="Y7" s="1247"/>
      <c r="Z7" s="1247"/>
      <c r="AA7" s="1247"/>
      <c r="AB7" s="1247"/>
      <c r="AC7" s="1247"/>
      <c r="AD7" s="1247"/>
      <c r="AF7" s="232" t="s">
        <v>361</v>
      </c>
    </row>
    <row r="8" spans="2:30" ht="12.75">
      <c r="B8" s="439" t="s">
        <v>638</v>
      </c>
      <c r="C8" s="441" t="s">
        <v>639</v>
      </c>
      <c r="D8" s="441" t="s">
        <v>640</v>
      </c>
      <c r="E8" s="441" t="s">
        <v>641</v>
      </c>
      <c r="F8" s="441" t="s">
        <v>642</v>
      </c>
      <c r="G8" s="441" t="s">
        <v>643</v>
      </c>
      <c r="H8" s="441" t="s">
        <v>644</v>
      </c>
      <c r="I8" s="441" t="s">
        <v>645</v>
      </c>
      <c r="J8" s="441" t="s">
        <v>646</v>
      </c>
      <c r="K8" s="441" t="s">
        <v>647</v>
      </c>
      <c r="L8" s="441" t="s">
        <v>648</v>
      </c>
      <c r="M8" s="441" t="s">
        <v>649</v>
      </c>
      <c r="N8" s="441" t="s">
        <v>650</v>
      </c>
      <c r="O8" s="441" t="s">
        <v>651</v>
      </c>
      <c r="P8" s="441" t="s">
        <v>652</v>
      </c>
      <c r="Q8" s="441" t="s">
        <v>639</v>
      </c>
      <c r="R8" s="441" t="s">
        <v>640</v>
      </c>
      <c r="S8" s="441" t="s">
        <v>641</v>
      </c>
      <c r="T8" s="441" t="s">
        <v>642</v>
      </c>
      <c r="U8" s="441" t="s">
        <v>643</v>
      </c>
      <c r="V8" s="441" t="s">
        <v>644</v>
      </c>
      <c r="W8" s="441" t="s">
        <v>645</v>
      </c>
      <c r="X8" s="441" t="s">
        <v>646</v>
      </c>
      <c r="Y8" s="441" t="s">
        <v>647</v>
      </c>
      <c r="Z8" s="441" t="s">
        <v>648</v>
      </c>
      <c r="AA8" s="441" t="s">
        <v>649</v>
      </c>
      <c r="AB8" s="441" t="s">
        <v>650</v>
      </c>
      <c r="AC8" s="441" t="s">
        <v>651</v>
      </c>
      <c r="AD8" s="441" t="s">
        <v>652</v>
      </c>
    </row>
    <row r="9" spans="2:30" ht="12.75">
      <c r="B9" s="459" t="s">
        <v>375</v>
      </c>
      <c r="C9" s="444"/>
      <c r="D9" s="444"/>
      <c r="E9" s="444"/>
      <c r="F9" s="445"/>
      <c r="G9" s="445"/>
      <c r="H9" s="444"/>
      <c r="I9" s="445"/>
      <c r="J9" s="445"/>
      <c r="K9" s="445"/>
      <c r="L9" s="444"/>
      <c r="M9" s="444"/>
      <c r="N9" s="444"/>
      <c r="O9" s="444"/>
      <c r="P9" s="444"/>
      <c r="Q9" s="460">
        <f>('InfoBase 1A3a'!E18*'InfoProc 1A3a'!C9)/'Prop. y Fact. conversion'!$F$69</f>
        <v>0</v>
      </c>
      <c r="R9" s="460">
        <f>('InfoBase 1A3a'!F18*'InfoProc 1A3a'!D9)/'Prop. y Fact. conversion'!$F$69</f>
        <v>0</v>
      </c>
      <c r="S9" s="460">
        <f>('InfoBase 1A3a'!G18*'InfoProc 1A3a'!E9)/'Prop. y Fact. conversion'!$F$69</f>
        <v>0</v>
      </c>
      <c r="T9" s="460">
        <f>('InfoBase 1A3a'!H18*'InfoProc 1A3a'!F9)/'Prop. y Fact. conversion'!$F$69</f>
        <v>0</v>
      </c>
      <c r="U9" s="460">
        <f>('InfoBase 1A3a'!I18*'InfoProc 1A3a'!G9)/'Prop. y Fact. conversion'!$F$69</f>
        <v>0</v>
      </c>
      <c r="V9" s="460">
        <f>('InfoBase 1A3a'!J18*'InfoProc 1A3a'!H9)/'Prop. y Fact. conversion'!$F$69</f>
        <v>0</v>
      </c>
      <c r="W9" s="460">
        <f>('InfoBase 1A3a'!K18*'InfoProc 1A3a'!I9)/'Prop. y Fact. conversion'!$F$69</f>
        <v>0</v>
      </c>
      <c r="X9" s="460">
        <f>('InfoBase 1A3a'!L18*'InfoProc 1A3a'!J9)/'Prop. y Fact. conversion'!$F$69</f>
        <v>0</v>
      </c>
      <c r="Y9" s="460">
        <f>('InfoBase 1A3a'!M18*'InfoProc 1A3a'!K9)/'Prop. y Fact. conversion'!$F$69</f>
        <v>0</v>
      </c>
      <c r="Z9" s="460">
        <f>('InfoBase 1A3a'!N18*'InfoProc 1A3a'!L9)/'Prop. y Fact. conversion'!$F$69</f>
        <v>0</v>
      </c>
      <c r="AA9" s="460">
        <f>('InfoBase 1A3a'!O18*'InfoProc 1A3a'!M9)/'Prop. y Fact. conversion'!$F$69</f>
        <v>0</v>
      </c>
      <c r="AB9" s="460">
        <f>('InfoBase 1A3a'!P18*'InfoProc 1A3a'!N9)/'Prop. y Fact. conversion'!$F$69</f>
        <v>0</v>
      </c>
      <c r="AC9" s="460">
        <f>('InfoBase 1A3a'!Q18*'InfoProc 1A3a'!O9)/'Prop. y Fact. conversion'!$F$69</f>
        <v>0</v>
      </c>
      <c r="AD9" s="461">
        <f>('InfoBase 1A3a'!R18*'InfoProc 1A3a'!P9)/'Prop. y Fact. conversion'!$F$69</f>
        <v>0</v>
      </c>
    </row>
    <row r="10" spans="2:30" ht="12.75">
      <c r="B10" s="462" t="s">
        <v>372</v>
      </c>
      <c r="C10" s="445"/>
      <c r="D10" s="445"/>
      <c r="E10" s="445"/>
      <c r="F10" s="445"/>
      <c r="G10" s="445"/>
      <c r="H10" s="445"/>
      <c r="I10" s="445"/>
      <c r="J10" s="445"/>
      <c r="K10" s="445"/>
      <c r="L10" s="445"/>
      <c r="M10" s="445"/>
      <c r="N10" s="445"/>
      <c r="O10" s="445"/>
      <c r="P10" s="445"/>
      <c r="Q10" s="395">
        <f>('InfoBase 1A3a'!E19*'InfoProc 1A3a'!C10)/'Prop. y Fact. conversion'!$F$69</f>
        <v>0</v>
      </c>
      <c r="R10" s="395">
        <f>('InfoBase 1A3a'!F19*'InfoProc 1A3a'!D10)/'Prop. y Fact. conversion'!$F$69</f>
        <v>0</v>
      </c>
      <c r="S10" s="395">
        <f>('InfoBase 1A3a'!G19*'InfoProc 1A3a'!E10)/'Prop. y Fact. conversion'!$F$69</f>
        <v>0</v>
      </c>
      <c r="T10" s="395">
        <f>('InfoBase 1A3a'!H19*'InfoProc 1A3a'!F10)/'Prop. y Fact. conversion'!$F$69</f>
        <v>0</v>
      </c>
      <c r="U10" s="395">
        <f>('InfoBase 1A3a'!I19*'InfoProc 1A3a'!G10)/'Prop. y Fact. conversion'!$F$69</f>
        <v>0</v>
      </c>
      <c r="V10" s="395">
        <f>('InfoBase 1A3a'!J19*'InfoProc 1A3a'!H10)/'Prop. y Fact. conversion'!$F$69</f>
        <v>0</v>
      </c>
      <c r="W10" s="395">
        <f>('InfoBase 1A3a'!K19*'InfoProc 1A3a'!I10)/'Prop. y Fact. conversion'!$F$69</f>
        <v>0</v>
      </c>
      <c r="X10" s="395">
        <f>('InfoBase 1A3a'!L19*'InfoProc 1A3a'!J10)/'Prop. y Fact. conversion'!$F$69</f>
        <v>0</v>
      </c>
      <c r="Y10" s="395">
        <f>('InfoBase 1A3a'!M19*'InfoProc 1A3a'!K10)/'Prop. y Fact. conversion'!$F$69</f>
        <v>0</v>
      </c>
      <c r="Z10" s="395">
        <f>('InfoBase 1A3a'!N19*'InfoProc 1A3a'!L10)/'Prop. y Fact. conversion'!$F$69</f>
        <v>0</v>
      </c>
      <c r="AA10" s="395">
        <f>('InfoBase 1A3a'!O19*'InfoProc 1A3a'!M10)/'Prop. y Fact. conversion'!$F$69</f>
        <v>0</v>
      </c>
      <c r="AB10" s="395">
        <f>('InfoBase 1A3a'!P19*'InfoProc 1A3a'!N10)/'Prop. y Fact. conversion'!$F$69</f>
        <v>0</v>
      </c>
      <c r="AC10" s="395">
        <f>('InfoBase 1A3a'!Q19*'InfoProc 1A3a'!O10)/'Prop. y Fact. conversion'!$F$69</f>
        <v>0</v>
      </c>
      <c r="AD10" s="463">
        <f>('InfoBase 1A3a'!R19*'InfoProc 1A3a'!P10)/'Prop. y Fact. conversion'!$F$69</f>
        <v>0</v>
      </c>
    </row>
    <row r="11" spans="2:30" ht="12.75">
      <c r="B11" s="462" t="s">
        <v>385</v>
      </c>
      <c r="C11" s="445"/>
      <c r="D11" s="445"/>
      <c r="E11" s="445"/>
      <c r="F11" s="445"/>
      <c r="G11" s="445"/>
      <c r="H11" s="445"/>
      <c r="I11" s="445"/>
      <c r="J11" s="445"/>
      <c r="K11" s="445"/>
      <c r="L11" s="445"/>
      <c r="M11" s="445"/>
      <c r="N11" s="445"/>
      <c r="O11" s="445"/>
      <c r="P11" s="445"/>
      <c r="Q11" s="395">
        <f>('InfoBase 1A3a'!E20*'InfoProc 1A3a'!C11)/'Prop. y Fact. conversion'!$F$69</f>
        <v>0</v>
      </c>
      <c r="R11" s="395">
        <f>('InfoBase 1A3a'!F20*'InfoProc 1A3a'!D11)/'Prop. y Fact. conversion'!$F$69</f>
        <v>0</v>
      </c>
      <c r="S11" s="395">
        <f>('InfoBase 1A3a'!G20*'InfoProc 1A3a'!E11)/'Prop. y Fact. conversion'!$F$69</f>
        <v>0</v>
      </c>
      <c r="T11" s="395">
        <f>('InfoBase 1A3a'!H20*'InfoProc 1A3a'!F11)/'Prop. y Fact. conversion'!$F$69</f>
        <v>0</v>
      </c>
      <c r="U11" s="395">
        <f>('InfoBase 1A3a'!I20*'InfoProc 1A3a'!G11)/'Prop. y Fact. conversion'!$F$69</f>
        <v>0</v>
      </c>
      <c r="V11" s="395">
        <f>('InfoBase 1A3a'!J20*'InfoProc 1A3a'!H11)/'Prop. y Fact. conversion'!$F$69</f>
        <v>0</v>
      </c>
      <c r="W11" s="395">
        <f>('InfoBase 1A3a'!K20*'InfoProc 1A3a'!I11)/'Prop. y Fact. conversion'!$F$69</f>
        <v>0</v>
      </c>
      <c r="X11" s="395">
        <f>('InfoBase 1A3a'!L20*'InfoProc 1A3a'!J11)/'Prop. y Fact. conversion'!$F$69</f>
        <v>0</v>
      </c>
      <c r="Y11" s="395">
        <f>('InfoBase 1A3a'!M20*'InfoProc 1A3a'!K11)/'Prop. y Fact. conversion'!$F$69</f>
        <v>0</v>
      </c>
      <c r="Z11" s="395">
        <f>('InfoBase 1A3a'!N20*'InfoProc 1A3a'!L11)/'Prop. y Fact. conversion'!$F$69</f>
        <v>0</v>
      </c>
      <c r="AA11" s="395">
        <f>('InfoBase 1A3a'!O20*'InfoProc 1A3a'!M11)/'Prop. y Fact. conversion'!$F$69</f>
        <v>0</v>
      </c>
      <c r="AB11" s="395">
        <f>('InfoBase 1A3a'!P20*'InfoProc 1A3a'!N11)/'Prop. y Fact. conversion'!$F$69</f>
        <v>0</v>
      </c>
      <c r="AC11" s="395">
        <f>('InfoBase 1A3a'!Q20*'InfoProc 1A3a'!O11)/'Prop. y Fact. conversion'!$F$69</f>
        <v>0</v>
      </c>
      <c r="AD11" s="463">
        <f>('InfoBase 1A3a'!R20*'InfoProc 1A3a'!P11)/'Prop. y Fact. conversion'!$F$69</f>
        <v>0</v>
      </c>
    </row>
    <row r="12" spans="2:30" ht="12.75">
      <c r="B12" s="462" t="s">
        <v>377</v>
      </c>
      <c r="C12" s="445"/>
      <c r="D12" s="445"/>
      <c r="E12" s="445"/>
      <c r="F12" s="445"/>
      <c r="G12" s="445"/>
      <c r="H12" s="445"/>
      <c r="I12" s="445"/>
      <c r="J12" s="445"/>
      <c r="K12" s="445"/>
      <c r="L12" s="445"/>
      <c r="M12" s="445"/>
      <c r="N12" s="445"/>
      <c r="O12" s="445"/>
      <c r="P12" s="445"/>
      <c r="Q12" s="395">
        <f>('InfoBase 1A3a'!E21*'InfoProc 1A3a'!C12)/'Prop. y Fact. conversion'!$F$69</f>
        <v>0</v>
      </c>
      <c r="R12" s="395">
        <f>('InfoBase 1A3a'!F21*'InfoProc 1A3a'!D12)/'Prop. y Fact. conversion'!$F$69</f>
        <v>0</v>
      </c>
      <c r="S12" s="395">
        <f>('InfoBase 1A3a'!G21*'InfoProc 1A3a'!E12)/'Prop. y Fact. conversion'!$F$69</f>
        <v>0</v>
      </c>
      <c r="T12" s="395">
        <f>('InfoBase 1A3a'!H21*'InfoProc 1A3a'!F12)/'Prop. y Fact. conversion'!$F$69</f>
        <v>0</v>
      </c>
      <c r="U12" s="395">
        <f>('InfoBase 1A3a'!I21*'InfoProc 1A3a'!G12)/'Prop. y Fact. conversion'!$F$69</f>
        <v>0</v>
      </c>
      <c r="V12" s="395">
        <f>('InfoBase 1A3a'!J21*'InfoProc 1A3a'!H12)/'Prop. y Fact. conversion'!$F$69</f>
        <v>0</v>
      </c>
      <c r="W12" s="395">
        <f>('InfoBase 1A3a'!K21*'InfoProc 1A3a'!I12)/'Prop. y Fact. conversion'!$F$69</f>
        <v>0</v>
      </c>
      <c r="X12" s="395">
        <f>('InfoBase 1A3a'!L21*'InfoProc 1A3a'!J12)/'Prop. y Fact. conversion'!$F$69</f>
        <v>0</v>
      </c>
      <c r="Y12" s="395">
        <f>('InfoBase 1A3a'!M21*'InfoProc 1A3a'!K12)/'Prop. y Fact. conversion'!$F$69</f>
        <v>0</v>
      </c>
      <c r="Z12" s="395">
        <f>('InfoBase 1A3a'!N21*'InfoProc 1A3a'!L12)/'Prop. y Fact. conversion'!$F$69</f>
        <v>0</v>
      </c>
      <c r="AA12" s="395">
        <f>('InfoBase 1A3a'!O21*'InfoProc 1A3a'!M12)/'Prop. y Fact. conversion'!$F$69</f>
        <v>0</v>
      </c>
      <c r="AB12" s="395">
        <f>('InfoBase 1A3a'!P21*'InfoProc 1A3a'!N12)/'Prop. y Fact. conversion'!$F$69</f>
        <v>0</v>
      </c>
      <c r="AC12" s="395">
        <f>('InfoBase 1A3a'!Q21*'InfoProc 1A3a'!O12)/'Prop. y Fact. conversion'!$F$69</f>
        <v>0</v>
      </c>
      <c r="AD12" s="463">
        <f>('InfoBase 1A3a'!R21*'InfoProc 1A3a'!P12)/'Prop. y Fact. conversion'!$F$69</f>
        <v>0</v>
      </c>
    </row>
    <row r="13" spans="2:30" ht="12.75">
      <c r="B13" s="462" t="s">
        <v>411</v>
      </c>
      <c r="C13" s="445"/>
      <c r="D13" s="445"/>
      <c r="E13" s="445"/>
      <c r="F13" s="445"/>
      <c r="G13" s="445"/>
      <c r="H13" s="445"/>
      <c r="I13" s="445"/>
      <c r="J13" s="445"/>
      <c r="K13" s="445"/>
      <c r="L13" s="446"/>
      <c r="M13" s="445"/>
      <c r="N13" s="445"/>
      <c r="O13" s="445"/>
      <c r="P13" s="445"/>
      <c r="Q13" s="395">
        <f>('InfoBase 1A3a'!E22*'InfoProc 1A3a'!C13)/'Prop. y Fact. conversion'!$F$69</f>
        <v>0</v>
      </c>
      <c r="R13" s="395">
        <f>('InfoBase 1A3a'!F22*'InfoProc 1A3a'!D13)/'Prop. y Fact. conversion'!$F$69</f>
        <v>0</v>
      </c>
      <c r="S13" s="395">
        <f>('InfoBase 1A3a'!G22*'InfoProc 1A3a'!E13)/'Prop. y Fact. conversion'!$F$69</f>
        <v>0</v>
      </c>
      <c r="T13" s="395">
        <f>('InfoBase 1A3a'!H22*'InfoProc 1A3a'!F13)/'Prop. y Fact. conversion'!$F$69</f>
        <v>0</v>
      </c>
      <c r="U13" s="395">
        <f>('InfoBase 1A3a'!I22*'InfoProc 1A3a'!G13)/'Prop. y Fact. conversion'!$F$69</f>
        <v>0</v>
      </c>
      <c r="V13" s="395">
        <f>('InfoBase 1A3a'!J22*'InfoProc 1A3a'!H13)/'Prop. y Fact. conversion'!$F$69</f>
        <v>0</v>
      </c>
      <c r="W13" s="395">
        <f>('InfoBase 1A3a'!K22*'InfoProc 1A3a'!I13)/'Prop. y Fact. conversion'!$F$69</f>
        <v>0</v>
      </c>
      <c r="X13" s="395">
        <f>('InfoBase 1A3a'!L22*'InfoProc 1A3a'!J13)/'Prop. y Fact. conversion'!$F$69</f>
        <v>0</v>
      </c>
      <c r="Y13" s="395">
        <f>('InfoBase 1A3a'!M22*'InfoProc 1A3a'!K13)/'Prop. y Fact. conversion'!$F$69</f>
        <v>0</v>
      </c>
      <c r="Z13" s="395">
        <f>('InfoBase 1A3a'!N22*'InfoProc 1A3a'!L13)/'Prop. y Fact. conversion'!$F$69</f>
        <v>0</v>
      </c>
      <c r="AA13" s="395">
        <f>('InfoBase 1A3a'!O22*'InfoProc 1A3a'!M13)/'Prop. y Fact. conversion'!$F$69</f>
        <v>0</v>
      </c>
      <c r="AB13" s="395">
        <f>('InfoBase 1A3a'!P22*'InfoProc 1A3a'!N13)/'Prop. y Fact. conversion'!$F$69</f>
        <v>0</v>
      </c>
      <c r="AC13" s="395">
        <f>('InfoBase 1A3a'!Q22*'InfoProc 1A3a'!O13)/'Prop. y Fact. conversion'!$F$69</f>
        <v>0</v>
      </c>
      <c r="AD13" s="463">
        <f>('InfoBase 1A3a'!R22*'InfoProc 1A3a'!P13)/'Prop. y Fact. conversion'!$F$69</f>
        <v>0</v>
      </c>
    </row>
    <row r="14" spans="2:30" ht="12.75">
      <c r="B14" s="462" t="s">
        <v>382</v>
      </c>
      <c r="C14" s="445"/>
      <c r="D14" s="445"/>
      <c r="E14" s="445"/>
      <c r="F14" s="445"/>
      <c r="G14" s="445"/>
      <c r="H14" s="445"/>
      <c r="I14" s="445"/>
      <c r="J14" s="445"/>
      <c r="K14" s="445"/>
      <c r="L14" s="445"/>
      <c r="M14" s="445"/>
      <c r="N14" s="445"/>
      <c r="O14" s="445"/>
      <c r="P14" s="445"/>
      <c r="Q14" s="395">
        <f>('InfoBase 1A3a'!E23*'InfoProc 1A3a'!C14)/'Prop. y Fact. conversion'!$F$69</f>
        <v>0</v>
      </c>
      <c r="R14" s="395">
        <f>('InfoBase 1A3a'!F23*'InfoProc 1A3a'!D14)/'Prop. y Fact. conversion'!$F$69</f>
        <v>0</v>
      </c>
      <c r="S14" s="395">
        <f>('InfoBase 1A3a'!G23*'InfoProc 1A3a'!E14)/'Prop. y Fact. conversion'!$F$69</f>
        <v>0</v>
      </c>
      <c r="T14" s="395">
        <f>('InfoBase 1A3a'!H23*'InfoProc 1A3a'!F14)/'Prop. y Fact. conversion'!$F$69</f>
        <v>0</v>
      </c>
      <c r="U14" s="395">
        <f>('InfoBase 1A3a'!I23*'InfoProc 1A3a'!G14)/'Prop. y Fact. conversion'!$F$69</f>
        <v>0</v>
      </c>
      <c r="V14" s="395">
        <f>('InfoBase 1A3a'!J23*'InfoProc 1A3a'!H14)/'Prop. y Fact. conversion'!$F$69</f>
        <v>0</v>
      </c>
      <c r="W14" s="395">
        <f>('InfoBase 1A3a'!K23*'InfoProc 1A3a'!I14)/'Prop. y Fact. conversion'!$F$69</f>
        <v>0</v>
      </c>
      <c r="X14" s="395">
        <f>('InfoBase 1A3a'!L23*'InfoProc 1A3a'!J14)/'Prop. y Fact. conversion'!$F$69</f>
        <v>0</v>
      </c>
      <c r="Y14" s="395">
        <f>('InfoBase 1A3a'!M23*'InfoProc 1A3a'!K14)/'Prop. y Fact. conversion'!$F$69</f>
        <v>0</v>
      </c>
      <c r="Z14" s="395">
        <f>('InfoBase 1A3a'!N23*'InfoProc 1A3a'!L14)/'Prop. y Fact. conversion'!$F$69</f>
        <v>0</v>
      </c>
      <c r="AA14" s="395">
        <f>('InfoBase 1A3a'!O23*'InfoProc 1A3a'!M14)/'Prop. y Fact. conversion'!$F$69</f>
        <v>0</v>
      </c>
      <c r="AB14" s="395">
        <f>('InfoBase 1A3a'!P23*'InfoProc 1A3a'!N14)/'Prop. y Fact. conversion'!$F$69</f>
        <v>0</v>
      </c>
      <c r="AC14" s="395">
        <f>('InfoBase 1A3a'!Q23*'InfoProc 1A3a'!O14)/'Prop. y Fact. conversion'!$F$69</f>
        <v>0</v>
      </c>
      <c r="AD14" s="463">
        <f>('InfoBase 1A3a'!R23*'InfoProc 1A3a'!P14)/'Prop. y Fact. conversion'!$F$69</f>
        <v>0</v>
      </c>
    </row>
    <row r="15" spans="2:30" ht="12.75">
      <c r="B15" s="462" t="s">
        <v>383</v>
      </c>
      <c r="C15" s="445"/>
      <c r="D15" s="445"/>
      <c r="E15" s="445"/>
      <c r="F15" s="445"/>
      <c r="G15" s="445"/>
      <c r="H15" s="445"/>
      <c r="I15" s="445"/>
      <c r="J15" s="445"/>
      <c r="K15" s="445"/>
      <c r="L15" s="445"/>
      <c r="M15" s="445"/>
      <c r="N15" s="445"/>
      <c r="O15" s="445"/>
      <c r="P15" s="445"/>
      <c r="Q15" s="395">
        <f>('InfoBase 1A3a'!E24*'InfoProc 1A3a'!C15)/'Prop. y Fact. conversion'!$F$69</f>
        <v>0</v>
      </c>
      <c r="R15" s="395">
        <f>('InfoBase 1A3a'!F24*'InfoProc 1A3a'!D15)/'Prop. y Fact. conversion'!$F$69</f>
        <v>0</v>
      </c>
      <c r="S15" s="395">
        <f>('InfoBase 1A3a'!G24*'InfoProc 1A3a'!E15)/'Prop. y Fact. conversion'!$F$69</f>
        <v>0</v>
      </c>
      <c r="T15" s="395">
        <f>('InfoBase 1A3a'!H24*'InfoProc 1A3a'!F15)/'Prop. y Fact. conversion'!$F$69</f>
        <v>0</v>
      </c>
      <c r="U15" s="395">
        <f>('InfoBase 1A3a'!I24*'InfoProc 1A3a'!G15)/'Prop. y Fact. conversion'!$F$69</f>
        <v>0</v>
      </c>
      <c r="V15" s="395">
        <f>('InfoBase 1A3a'!J24*'InfoProc 1A3a'!H15)/'Prop. y Fact. conversion'!$F$69</f>
        <v>0</v>
      </c>
      <c r="W15" s="395">
        <f>('InfoBase 1A3a'!K24*'InfoProc 1A3a'!I15)/'Prop. y Fact. conversion'!$F$69</f>
        <v>0</v>
      </c>
      <c r="X15" s="395">
        <f>('InfoBase 1A3a'!L24*'InfoProc 1A3a'!J15)/'Prop. y Fact. conversion'!$F$69</f>
        <v>0</v>
      </c>
      <c r="Y15" s="395">
        <f>('InfoBase 1A3a'!M24*'InfoProc 1A3a'!K15)/'Prop. y Fact. conversion'!$F$69</f>
        <v>0</v>
      </c>
      <c r="Z15" s="395">
        <f>('InfoBase 1A3a'!N24*'InfoProc 1A3a'!L15)/'Prop. y Fact. conversion'!$F$69</f>
        <v>0</v>
      </c>
      <c r="AA15" s="395">
        <f>('InfoBase 1A3a'!O24*'InfoProc 1A3a'!M15)/'Prop. y Fact. conversion'!$F$69</f>
        <v>0</v>
      </c>
      <c r="AB15" s="395">
        <f>('InfoBase 1A3a'!P24*'InfoProc 1A3a'!N15)/'Prop. y Fact. conversion'!$F$69</f>
        <v>0</v>
      </c>
      <c r="AC15" s="395">
        <f>('InfoBase 1A3a'!Q24*'InfoProc 1A3a'!O15)/'Prop. y Fact. conversion'!$F$69</f>
        <v>0</v>
      </c>
      <c r="AD15" s="463">
        <f>('InfoBase 1A3a'!R24*'InfoProc 1A3a'!P15)/'Prop. y Fact. conversion'!$F$69</f>
        <v>0</v>
      </c>
    </row>
    <row r="16" spans="2:30" ht="12.75">
      <c r="B16" s="462" t="s">
        <v>374</v>
      </c>
      <c r="C16" s="445"/>
      <c r="D16" s="445"/>
      <c r="E16" s="445"/>
      <c r="F16" s="445"/>
      <c r="G16" s="445"/>
      <c r="H16" s="445"/>
      <c r="I16" s="445"/>
      <c r="J16" s="445"/>
      <c r="K16" s="445"/>
      <c r="L16" s="445"/>
      <c r="M16" s="445"/>
      <c r="N16" s="445"/>
      <c r="O16" s="445"/>
      <c r="P16" s="445"/>
      <c r="Q16" s="395">
        <f>('InfoBase 1A3a'!E25*'InfoProc 1A3a'!C16)/'Prop. y Fact. conversion'!$F$69</f>
        <v>0</v>
      </c>
      <c r="R16" s="395">
        <f>('InfoBase 1A3a'!F25*'InfoProc 1A3a'!D16)/'Prop. y Fact. conversion'!$F$69</f>
        <v>0</v>
      </c>
      <c r="S16" s="395">
        <f>('InfoBase 1A3a'!G25*'InfoProc 1A3a'!E16)/'Prop. y Fact. conversion'!$F$69</f>
        <v>0</v>
      </c>
      <c r="T16" s="395">
        <f>('InfoBase 1A3a'!H25*'InfoProc 1A3a'!F16)/'Prop. y Fact. conversion'!$F$69</f>
        <v>0</v>
      </c>
      <c r="U16" s="395">
        <f>('InfoBase 1A3a'!I25*'InfoProc 1A3a'!G16)/'Prop. y Fact. conversion'!$F$69</f>
        <v>0</v>
      </c>
      <c r="V16" s="395">
        <f>('InfoBase 1A3a'!J25*'InfoProc 1A3a'!H16)/'Prop. y Fact. conversion'!$F$69</f>
        <v>0</v>
      </c>
      <c r="W16" s="395">
        <f>('InfoBase 1A3a'!K25*'InfoProc 1A3a'!I16)/'Prop. y Fact. conversion'!$F$69</f>
        <v>0</v>
      </c>
      <c r="X16" s="395">
        <f>('InfoBase 1A3a'!L25*'InfoProc 1A3a'!J16)/'Prop. y Fact. conversion'!$F$69</f>
        <v>0</v>
      </c>
      <c r="Y16" s="395">
        <f>('InfoBase 1A3a'!M25*'InfoProc 1A3a'!K16)/'Prop. y Fact. conversion'!$F$69</f>
        <v>0</v>
      </c>
      <c r="Z16" s="395">
        <f>('InfoBase 1A3a'!N25*'InfoProc 1A3a'!L16)/'Prop. y Fact. conversion'!$F$69</f>
        <v>0</v>
      </c>
      <c r="AA16" s="395">
        <f>('InfoBase 1A3a'!O25*'InfoProc 1A3a'!M16)/'Prop. y Fact. conversion'!$F$69</f>
        <v>0</v>
      </c>
      <c r="AB16" s="395">
        <f>('InfoBase 1A3a'!P25*'InfoProc 1A3a'!N16)/'Prop. y Fact. conversion'!$F$69</f>
        <v>0</v>
      </c>
      <c r="AC16" s="395">
        <f>('InfoBase 1A3a'!Q25*'InfoProc 1A3a'!O16)/'Prop. y Fact. conversion'!$F$69</f>
        <v>0</v>
      </c>
      <c r="AD16" s="463">
        <f>('InfoBase 1A3a'!R25*'InfoProc 1A3a'!P16)/'Prop. y Fact. conversion'!$F$69</f>
        <v>0</v>
      </c>
    </row>
    <row r="17" spans="2:30" ht="12.75">
      <c r="B17" s="462" t="s">
        <v>376</v>
      </c>
      <c r="C17" s="445"/>
      <c r="D17" s="445"/>
      <c r="E17" s="445"/>
      <c r="F17" s="445"/>
      <c r="G17" s="445"/>
      <c r="H17" s="445"/>
      <c r="I17" s="445"/>
      <c r="J17" s="445"/>
      <c r="K17" s="445"/>
      <c r="L17" s="445"/>
      <c r="M17" s="445"/>
      <c r="N17" s="445"/>
      <c r="O17" s="445"/>
      <c r="P17" s="445"/>
      <c r="Q17" s="395">
        <f>('InfoBase 1A3a'!E26*'InfoProc 1A3a'!C17)/'Prop. y Fact. conversion'!$F$69</f>
        <v>0</v>
      </c>
      <c r="R17" s="395">
        <f>('InfoBase 1A3a'!F26*'InfoProc 1A3a'!D17)/'Prop. y Fact. conversion'!$F$69</f>
        <v>0</v>
      </c>
      <c r="S17" s="395">
        <f>('InfoBase 1A3a'!G26*'InfoProc 1A3a'!E17)/'Prop. y Fact. conversion'!$F$69</f>
        <v>0</v>
      </c>
      <c r="T17" s="395">
        <f>('InfoBase 1A3a'!H26*'InfoProc 1A3a'!F17)/'Prop. y Fact. conversion'!$F$69</f>
        <v>0</v>
      </c>
      <c r="U17" s="395">
        <f>('InfoBase 1A3a'!I26*'InfoProc 1A3a'!G17)/'Prop. y Fact. conversion'!$F$69</f>
        <v>0</v>
      </c>
      <c r="V17" s="395">
        <f>('InfoBase 1A3a'!J26*'InfoProc 1A3a'!H17)/'Prop. y Fact. conversion'!$F$69</f>
        <v>0</v>
      </c>
      <c r="W17" s="395">
        <f>('InfoBase 1A3a'!K26*'InfoProc 1A3a'!I17)/'Prop. y Fact. conversion'!$F$69</f>
        <v>0</v>
      </c>
      <c r="X17" s="395">
        <f>('InfoBase 1A3a'!L26*'InfoProc 1A3a'!J17)/'Prop. y Fact. conversion'!$F$69</f>
        <v>0</v>
      </c>
      <c r="Y17" s="395">
        <f>('InfoBase 1A3a'!M26*'InfoProc 1A3a'!K17)/'Prop. y Fact. conversion'!$F$69</f>
        <v>0</v>
      </c>
      <c r="Z17" s="395">
        <f>('InfoBase 1A3a'!N26*'InfoProc 1A3a'!L17)/'Prop. y Fact. conversion'!$F$69</f>
        <v>0</v>
      </c>
      <c r="AA17" s="395">
        <f>('InfoBase 1A3a'!O26*'InfoProc 1A3a'!M17)/'Prop. y Fact. conversion'!$F$69</f>
        <v>0</v>
      </c>
      <c r="AB17" s="395">
        <f>('InfoBase 1A3a'!P26*'InfoProc 1A3a'!N17)/'Prop. y Fact. conversion'!$F$69</f>
        <v>0</v>
      </c>
      <c r="AC17" s="395">
        <f>('InfoBase 1A3a'!Q26*'InfoProc 1A3a'!O17)/'Prop. y Fact. conversion'!$F$69</f>
        <v>0</v>
      </c>
      <c r="AD17" s="463">
        <f>('InfoBase 1A3a'!R26*'InfoProc 1A3a'!P17)/'Prop. y Fact. conversion'!$F$69</f>
        <v>0</v>
      </c>
    </row>
    <row r="18" spans="2:30" ht="12.75">
      <c r="B18" s="462" t="s">
        <v>373</v>
      </c>
      <c r="C18" s="445"/>
      <c r="D18" s="445"/>
      <c r="E18" s="445"/>
      <c r="F18" s="445"/>
      <c r="G18" s="445"/>
      <c r="H18" s="445"/>
      <c r="I18" s="445"/>
      <c r="J18" s="445"/>
      <c r="K18" s="445"/>
      <c r="L18" s="445"/>
      <c r="M18" s="445"/>
      <c r="N18" s="445"/>
      <c r="O18" s="445"/>
      <c r="P18" s="445"/>
      <c r="Q18" s="395">
        <f>('InfoBase 1A3a'!E27*'InfoProc 1A3a'!C18)/'Prop. y Fact. conversion'!$F$69</f>
        <v>0</v>
      </c>
      <c r="R18" s="395">
        <f>('InfoBase 1A3a'!F27*'InfoProc 1A3a'!D18)/'Prop. y Fact. conversion'!$F$69</f>
        <v>0</v>
      </c>
      <c r="S18" s="395">
        <f>('InfoBase 1A3a'!G27*'InfoProc 1A3a'!E18)/'Prop. y Fact. conversion'!$F$69</f>
        <v>0</v>
      </c>
      <c r="T18" s="395">
        <f>('InfoBase 1A3a'!H27*'InfoProc 1A3a'!F18)/'Prop. y Fact. conversion'!$F$69</f>
        <v>0</v>
      </c>
      <c r="U18" s="395">
        <f>('InfoBase 1A3a'!I27*'InfoProc 1A3a'!G18)/'Prop. y Fact. conversion'!$F$69</f>
        <v>0</v>
      </c>
      <c r="V18" s="395">
        <f>('InfoBase 1A3a'!J27*'InfoProc 1A3a'!H18)/'Prop. y Fact. conversion'!$F$69</f>
        <v>0</v>
      </c>
      <c r="W18" s="395">
        <f>('InfoBase 1A3a'!K27*'InfoProc 1A3a'!I18)/'Prop. y Fact. conversion'!$F$69</f>
        <v>0</v>
      </c>
      <c r="X18" s="395">
        <f>('InfoBase 1A3a'!L27*'InfoProc 1A3a'!J18)/'Prop. y Fact. conversion'!$F$69</f>
        <v>0</v>
      </c>
      <c r="Y18" s="395">
        <f>('InfoBase 1A3a'!M27*'InfoProc 1A3a'!K18)/'Prop. y Fact. conversion'!$F$69</f>
        <v>0</v>
      </c>
      <c r="Z18" s="395">
        <f>('InfoBase 1A3a'!N27*'InfoProc 1A3a'!L18)/'Prop. y Fact. conversion'!$F$69</f>
        <v>0</v>
      </c>
      <c r="AA18" s="395">
        <f>('InfoBase 1A3a'!O27*'InfoProc 1A3a'!M18)/'Prop. y Fact. conversion'!$F$69</f>
        <v>0</v>
      </c>
      <c r="AB18" s="395">
        <f>('InfoBase 1A3a'!P27*'InfoProc 1A3a'!N18)/'Prop. y Fact. conversion'!$F$69</f>
        <v>0</v>
      </c>
      <c r="AC18" s="395">
        <f>('InfoBase 1A3a'!Q27*'InfoProc 1A3a'!O18)/'Prop. y Fact. conversion'!$F$69</f>
        <v>0</v>
      </c>
      <c r="AD18" s="463">
        <f>('InfoBase 1A3a'!R27*'InfoProc 1A3a'!P18)/'Prop. y Fact. conversion'!$F$69</f>
        <v>0</v>
      </c>
    </row>
    <row r="19" spans="2:30" ht="12.75">
      <c r="B19" s="462" t="s">
        <v>380</v>
      </c>
      <c r="C19" s="445"/>
      <c r="D19" s="445"/>
      <c r="E19" s="445"/>
      <c r="F19" s="445"/>
      <c r="G19" s="445"/>
      <c r="H19" s="445"/>
      <c r="I19" s="445"/>
      <c r="J19" s="445"/>
      <c r="K19" s="445"/>
      <c r="L19" s="445"/>
      <c r="M19" s="445"/>
      <c r="N19" s="445"/>
      <c r="O19" s="445"/>
      <c r="P19" s="445"/>
      <c r="Q19" s="395">
        <f>('InfoBase 1A3a'!E28*'InfoProc 1A3a'!C19)/'Prop. y Fact. conversion'!$F$69</f>
        <v>0</v>
      </c>
      <c r="R19" s="395">
        <f>('InfoBase 1A3a'!F28*'InfoProc 1A3a'!D19)/'Prop. y Fact. conversion'!$F$69</f>
        <v>0</v>
      </c>
      <c r="S19" s="395">
        <f>('InfoBase 1A3a'!G28*'InfoProc 1A3a'!E19)/'Prop. y Fact. conversion'!$F$69</f>
        <v>0</v>
      </c>
      <c r="T19" s="395">
        <f>('InfoBase 1A3a'!H28*'InfoProc 1A3a'!F19)/'Prop. y Fact. conversion'!$F$69</f>
        <v>0</v>
      </c>
      <c r="U19" s="395">
        <f>('InfoBase 1A3a'!I28*'InfoProc 1A3a'!G19)/'Prop. y Fact. conversion'!$F$69</f>
        <v>0</v>
      </c>
      <c r="V19" s="395">
        <f>('InfoBase 1A3a'!J28*'InfoProc 1A3a'!H19)/'Prop. y Fact. conversion'!$F$69</f>
        <v>0</v>
      </c>
      <c r="W19" s="395">
        <f>('InfoBase 1A3a'!K28*'InfoProc 1A3a'!I19)/'Prop. y Fact. conversion'!$F$69</f>
        <v>0</v>
      </c>
      <c r="X19" s="395">
        <f>('InfoBase 1A3a'!L28*'InfoProc 1A3a'!J19)/'Prop. y Fact. conversion'!$F$69</f>
        <v>0</v>
      </c>
      <c r="Y19" s="395">
        <f>('InfoBase 1A3a'!M28*'InfoProc 1A3a'!K19)/'Prop. y Fact. conversion'!$F$69</f>
        <v>0</v>
      </c>
      <c r="Z19" s="395">
        <f>('InfoBase 1A3a'!N28*'InfoProc 1A3a'!L19)/'Prop. y Fact. conversion'!$F$69</f>
        <v>0</v>
      </c>
      <c r="AA19" s="395">
        <f>('InfoBase 1A3a'!O28*'InfoProc 1A3a'!M19)/'Prop. y Fact. conversion'!$F$69</f>
        <v>0</v>
      </c>
      <c r="AB19" s="395">
        <f>('InfoBase 1A3a'!P28*'InfoProc 1A3a'!N19)/'Prop. y Fact. conversion'!$F$69</f>
        <v>0</v>
      </c>
      <c r="AC19" s="395">
        <f>('InfoBase 1A3a'!Q28*'InfoProc 1A3a'!O19)/'Prop. y Fact. conversion'!$F$69</f>
        <v>0</v>
      </c>
      <c r="AD19" s="463">
        <f>('InfoBase 1A3a'!R28*'InfoProc 1A3a'!P19)/'Prop. y Fact. conversion'!$F$69</f>
        <v>0</v>
      </c>
    </row>
    <row r="20" spans="2:30" ht="12.75">
      <c r="B20" s="462" t="s">
        <v>401</v>
      </c>
      <c r="C20" s="445"/>
      <c r="D20" s="445"/>
      <c r="E20" s="445"/>
      <c r="F20" s="445"/>
      <c r="G20" s="445"/>
      <c r="H20" s="445"/>
      <c r="I20" s="445"/>
      <c r="J20" s="445"/>
      <c r="K20" s="445"/>
      <c r="L20" s="445"/>
      <c r="M20" s="445"/>
      <c r="N20" s="445"/>
      <c r="O20" s="445"/>
      <c r="P20" s="445"/>
      <c r="Q20" s="395">
        <f>('InfoBase 1A3a'!E29*'InfoProc 1A3a'!C20)/'Prop. y Fact. conversion'!$F$69</f>
        <v>0</v>
      </c>
      <c r="R20" s="395">
        <f>('InfoBase 1A3a'!F29*'InfoProc 1A3a'!D20)/'Prop. y Fact. conversion'!$F$69</f>
        <v>0</v>
      </c>
      <c r="S20" s="395">
        <f>('InfoBase 1A3a'!G29*'InfoProc 1A3a'!E20)/'Prop. y Fact. conversion'!$F$69</f>
        <v>0</v>
      </c>
      <c r="T20" s="395">
        <f>('InfoBase 1A3a'!H29*'InfoProc 1A3a'!F20)/'Prop. y Fact. conversion'!$F$69</f>
        <v>0</v>
      </c>
      <c r="U20" s="395">
        <f>('InfoBase 1A3a'!I29*'InfoProc 1A3a'!G20)/'Prop. y Fact. conversion'!$F$69</f>
        <v>0</v>
      </c>
      <c r="V20" s="395">
        <f>('InfoBase 1A3a'!J29*'InfoProc 1A3a'!H20)/'Prop. y Fact. conversion'!$F$69</f>
        <v>0</v>
      </c>
      <c r="W20" s="395">
        <f>('InfoBase 1A3a'!K29*'InfoProc 1A3a'!I20)/'Prop. y Fact. conversion'!$F$69</f>
        <v>0</v>
      </c>
      <c r="X20" s="395">
        <f>('InfoBase 1A3a'!L29*'InfoProc 1A3a'!J20)/'Prop. y Fact. conversion'!$F$69</f>
        <v>0</v>
      </c>
      <c r="Y20" s="395">
        <f>('InfoBase 1A3a'!M29*'InfoProc 1A3a'!K20)/'Prop. y Fact. conversion'!$F$69</f>
        <v>0</v>
      </c>
      <c r="Z20" s="395">
        <f>('InfoBase 1A3a'!N29*'InfoProc 1A3a'!L20)/'Prop. y Fact. conversion'!$F$69</f>
        <v>0</v>
      </c>
      <c r="AA20" s="395">
        <f>('InfoBase 1A3a'!O29*'InfoProc 1A3a'!M20)/'Prop. y Fact. conversion'!$F$69</f>
        <v>0</v>
      </c>
      <c r="AB20" s="395">
        <f>('InfoBase 1A3a'!P29*'InfoProc 1A3a'!N20)/'Prop. y Fact. conversion'!$F$69</f>
        <v>0</v>
      </c>
      <c r="AC20" s="395">
        <f>('InfoBase 1A3a'!Q29*'InfoProc 1A3a'!O20)/'Prop. y Fact. conversion'!$F$69</f>
        <v>0</v>
      </c>
      <c r="AD20" s="463">
        <f>('InfoBase 1A3a'!R29*'InfoProc 1A3a'!P20)/'Prop. y Fact. conversion'!$F$69</f>
        <v>0</v>
      </c>
    </row>
    <row r="21" spans="2:30" ht="12.75">
      <c r="B21" s="462" t="s">
        <v>456</v>
      </c>
      <c r="C21" s="445"/>
      <c r="D21" s="445"/>
      <c r="E21" s="445"/>
      <c r="F21" s="445"/>
      <c r="G21" s="445"/>
      <c r="H21" s="445"/>
      <c r="I21" s="445"/>
      <c r="J21" s="445"/>
      <c r="K21" s="445"/>
      <c r="L21" s="445"/>
      <c r="M21" s="445"/>
      <c r="N21" s="445"/>
      <c r="O21" s="445"/>
      <c r="P21" s="445"/>
      <c r="Q21" s="395">
        <f>('InfoBase 1A3a'!E30*'InfoProc 1A3a'!C21)/'Prop. y Fact. conversion'!$F$69</f>
        <v>0</v>
      </c>
      <c r="R21" s="395">
        <f>('InfoBase 1A3a'!F30*'InfoProc 1A3a'!D21)/'Prop. y Fact. conversion'!$F$69</f>
        <v>0</v>
      </c>
      <c r="S21" s="395">
        <f>('InfoBase 1A3a'!G30*'InfoProc 1A3a'!E21)/'Prop. y Fact. conversion'!$F$69</f>
        <v>0</v>
      </c>
      <c r="T21" s="395">
        <f>('InfoBase 1A3a'!H30*'InfoProc 1A3a'!F21)/'Prop. y Fact. conversion'!$F$69</f>
        <v>0</v>
      </c>
      <c r="U21" s="395">
        <f>('InfoBase 1A3a'!I30*'InfoProc 1A3a'!G21)/'Prop. y Fact. conversion'!$F$69</f>
        <v>0</v>
      </c>
      <c r="V21" s="395">
        <f>('InfoBase 1A3a'!J30*'InfoProc 1A3a'!H21)/'Prop. y Fact. conversion'!$F$69</f>
        <v>0</v>
      </c>
      <c r="W21" s="395">
        <f>('InfoBase 1A3a'!K30*'InfoProc 1A3a'!I21)/'Prop. y Fact. conversion'!$F$69</f>
        <v>0</v>
      </c>
      <c r="X21" s="395">
        <f>('InfoBase 1A3a'!L30*'InfoProc 1A3a'!J21)/'Prop. y Fact. conversion'!$F$69</f>
        <v>0</v>
      </c>
      <c r="Y21" s="395">
        <f>('InfoBase 1A3a'!M30*'InfoProc 1A3a'!K21)/'Prop. y Fact. conversion'!$F$69</f>
        <v>0</v>
      </c>
      <c r="Z21" s="395">
        <f>('InfoBase 1A3a'!N30*'InfoProc 1A3a'!L21)/'Prop. y Fact. conversion'!$F$69</f>
        <v>0</v>
      </c>
      <c r="AA21" s="395">
        <f>('InfoBase 1A3a'!O30*'InfoProc 1A3a'!M21)/'Prop. y Fact. conversion'!$F$69</f>
        <v>0</v>
      </c>
      <c r="AB21" s="395">
        <f>('InfoBase 1A3a'!P30*'InfoProc 1A3a'!N21)/'Prop. y Fact. conversion'!$F$69</f>
        <v>0</v>
      </c>
      <c r="AC21" s="395">
        <f>('InfoBase 1A3a'!Q30*'InfoProc 1A3a'!O21)/'Prop. y Fact. conversion'!$F$69</f>
        <v>0</v>
      </c>
      <c r="AD21" s="463">
        <f>('InfoBase 1A3a'!R30*'InfoProc 1A3a'!P21)/'Prop. y Fact. conversion'!$F$69</f>
        <v>0</v>
      </c>
    </row>
    <row r="22" spans="2:30" ht="12.75">
      <c r="B22" s="462" t="s">
        <v>390</v>
      </c>
      <c r="C22" s="445"/>
      <c r="D22" s="445"/>
      <c r="E22" s="445"/>
      <c r="F22" s="445"/>
      <c r="G22" s="445"/>
      <c r="H22" s="445"/>
      <c r="I22" s="445"/>
      <c r="J22" s="445"/>
      <c r="K22" s="445"/>
      <c r="L22" s="445"/>
      <c r="M22" s="445"/>
      <c r="N22" s="445"/>
      <c r="O22" s="445"/>
      <c r="P22" s="445"/>
      <c r="Q22" s="395">
        <f>('InfoBase 1A3a'!E31*'InfoProc 1A3a'!C22)/'Prop. y Fact. conversion'!$F$69</f>
        <v>0</v>
      </c>
      <c r="R22" s="395">
        <f>('InfoBase 1A3a'!F31*'InfoProc 1A3a'!D22)/'Prop. y Fact. conversion'!$F$69</f>
        <v>0</v>
      </c>
      <c r="S22" s="395">
        <f>('InfoBase 1A3a'!G31*'InfoProc 1A3a'!E22)/'Prop. y Fact. conversion'!$F$69</f>
        <v>0</v>
      </c>
      <c r="T22" s="395">
        <f>('InfoBase 1A3a'!H31*'InfoProc 1A3a'!F22)/'Prop. y Fact. conversion'!$F$69</f>
        <v>0</v>
      </c>
      <c r="U22" s="395">
        <f>('InfoBase 1A3a'!I31*'InfoProc 1A3a'!G22)/'Prop. y Fact. conversion'!$F$69</f>
        <v>0</v>
      </c>
      <c r="V22" s="395">
        <f>('InfoBase 1A3a'!J31*'InfoProc 1A3a'!H22)/'Prop. y Fact. conversion'!$F$69</f>
        <v>0</v>
      </c>
      <c r="W22" s="395">
        <f>('InfoBase 1A3a'!K31*'InfoProc 1A3a'!I22)/'Prop. y Fact. conversion'!$F$69</f>
        <v>0</v>
      </c>
      <c r="X22" s="395">
        <f>('InfoBase 1A3a'!L31*'InfoProc 1A3a'!J22)/'Prop. y Fact. conversion'!$F$69</f>
        <v>0</v>
      </c>
      <c r="Y22" s="395">
        <f>('InfoBase 1A3a'!M31*'InfoProc 1A3a'!K22)/'Prop. y Fact. conversion'!$F$69</f>
        <v>0</v>
      </c>
      <c r="Z22" s="395">
        <f>('InfoBase 1A3a'!N31*'InfoProc 1A3a'!L22)/'Prop. y Fact. conversion'!$F$69</f>
        <v>0</v>
      </c>
      <c r="AA22" s="395">
        <f>('InfoBase 1A3a'!O31*'InfoProc 1A3a'!M22)/'Prop. y Fact. conversion'!$F$69</f>
        <v>0</v>
      </c>
      <c r="AB22" s="395">
        <f>('InfoBase 1A3a'!P31*'InfoProc 1A3a'!N22)/'Prop. y Fact. conversion'!$F$69</f>
        <v>0</v>
      </c>
      <c r="AC22" s="395">
        <f>('InfoBase 1A3a'!Q31*'InfoProc 1A3a'!O22)/'Prop. y Fact. conversion'!$F$69</f>
        <v>0</v>
      </c>
      <c r="AD22" s="463">
        <f>('InfoBase 1A3a'!R31*'InfoProc 1A3a'!P22)/'Prop. y Fact. conversion'!$F$69</f>
        <v>0</v>
      </c>
    </row>
    <row r="23" spans="2:30" ht="12.75">
      <c r="B23" s="462" t="s">
        <v>379</v>
      </c>
      <c r="C23" s="445"/>
      <c r="D23" s="445"/>
      <c r="E23" s="445"/>
      <c r="F23" s="445"/>
      <c r="G23" s="445"/>
      <c r="H23" s="445"/>
      <c r="I23" s="445"/>
      <c r="J23" s="445"/>
      <c r="K23" s="445"/>
      <c r="L23" s="445"/>
      <c r="M23" s="445"/>
      <c r="N23" s="445"/>
      <c r="O23" s="445"/>
      <c r="P23" s="445"/>
      <c r="Q23" s="395">
        <f>('InfoBase 1A3a'!E32*'InfoProc 1A3a'!C23)/'Prop. y Fact. conversion'!$F$69</f>
        <v>0</v>
      </c>
      <c r="R23" s="395">
        <f>('InfoBase 1A3a'!F32*'InfoProc 1A3a'!D23)/'Prop. y Fact. conversion'!$F$69</f>
        <v>0</v>
      </c>
      <c r="S23" s="395">
        <f>('InfoBase 1A3a'!G32*'InfoProc 1A3a'!E23)/'Prop. y Fact. conversion'!$F$69</f>
        <v>0</v>
      </c>
      <c r="T23" s="395">
        <f>('InfoBase 1A3a'!H32*'InfoProc 1A3a'!F23)/'Prop. y Fact. conversion'!$F$69</f>
        <v>0</v>
      </c>
      <c r="U23" s="395">
        <f>('InfoBase 1A3a'!I32*'InfoProc 1A3a'!G23)/'Prop. y Fact. conversion'!$F$69</f>
        <v>0</v>
      </c>
      <c r="V23" s="395">
        <f>('InfoBase 1A3a'!J32*'InfoProc 1A3a'!H23)/'Prop. y Fact. conversion'!$F$69</f>
        <v>0</v>
      </c>
      <c r="W23" s="395">
        <f>('InfoBase 1A3a'!K32*'InfoProc 1A3a'!I23)/'Prop. y Fact. conversion'!$F$69</f>
        <v>0</v>
      </c>
      <c r="X23" s="395">
        <f>('InfoBase 1A3a'!L32*'InfoProc 1A3a'!J23)/'Prop. y Fact. conversion'!$F$69</f>
        <v>0</v>
      </c>
      <c r="Y23" s="395">
        <f>('InfoBase 1A3a'!M32*'InfoProc 1A3a'!K23)/'Prop. y Fact. conversion'!$F$69</f>
        <v>0</v>
      </c>
      <c r="Z23" s="395">
        <f>('InfoBase 1A3a'!N32*'InfoProc 1A3a'!L23)/'Prop. y Fact. conversion'!$F$69</f>
        <v>0</v>
      </c>
      <c r="AA23" s="395">
        <f>('InfoBase 1A3a'!O32*'InfoProc 1A3a'!M23)/'Prop. y Fact. conversion'!$F$69</f>
        <v>0</v>
      </c>
      <c r="AB23" s="395">
        <f>('InfoBase 1A3a'!P32*'InfoProc 1A3a'!N23)/'Prop. y Fact. conversion'!$F$69</f>
        <v>0</v>
      </c>
      <c r="AC23" s="395">
        <f>('InfoBase 1A3a'!Q32*'InfoProc 1A3a'!O23)/'Prop. y Fact. conversion'!$F$69</f>
        <v>0</v>
      </c>
      <c r="AD23" s="463">
        <f>('InfoBase 1A3a'!R32*'InfoProc 1A3a'!P23)/'Prop. y Fact. conversion'!$F$69</f>
        <v>0</v>
      </c>
    </row>
    <row r="24" spans="2:30" ht="12.75">
      <c r="B24" s="462" t="s">
        <v>381</v>
      </c>
      <c r="C24" s="445"/>
      <c r="D24" s="445"/>
      <c r="E24" s="445"/>
      <c r="F24" s="445"/>
      <c r="G24" s="445"/>
      <c r="H24" s="445"/>
      <c r="I24" s="445"/>
      <c r="J24" s="445"/>
      <c r="K24" s="445"/>
      <c r="L24" s="445"/>
      <c r="M24" s="445"/>
      <c r="N24" s="445"/>
      <c r="O24" s="445"/>
      <c r="P24" s="445"/>
      <c r="Q24" s="395">
        <f>('InfoBase 1A3a'!E33*'InfoProc 1A3a'!C24)/'Prop. y Fact. conversion'!$F$69</f>
        <v>0</v>
      </c>
      <c r="R24" s="395">
        <f>('InfoBase 1A3a'!F33*'InfoProc 1A3a'!D24)/'Prop. y Fact. conversion'!$F$69</f>
        <v>0</v>
      </c>
      <c r="S24" s="395">
        <f>('InfoBase 1A3a'!G33*'InfoProc 1A3a'!E24)/'Prop. y Fact. conversion'!$F$69</f>
        <v>0</v>
      </c>
      <c r="T24" s="395">
        <f>('InfoBase 1A3a'!H33*'InfoProc 1A3a'!F24)/'Prop. y Fact. conversion'!$F$69</f>
        <v>0</v>
      </c>
      <c r="U24" s="395">
        <f>('InfoBase 1A3a'!I33*'InfoProc 1A3a'!G24)/'Prop. y Fact. conversion'!$F$69</f>
        <v>0</v>
      </c>
      <c r="V24" s="395">
        <f>('InfoBase 1A3a'!J33*'InfoProc 1A3a'!H24)/'Prop. y Fact. conversion'!$F$69</f>
        <v>0</v>
      </c>
      <c r="W24" s="395">
        <f>('InfoBase 1A3a'!K33*'InfoProc 1A3a'!I24)/'Prop. y Fact. conversion'!$F$69</f>
        <v>0</v>
      </c>
      <c r="X24" s="395">
        <f>('InfoBase 1A3a'!L33*'InfoProc 1A3a'!J24)/'Prop. y Fact. conversion'!$F$69</f>
        <v>0</v>
      </c>
      <c r="Y24" s="395">
        <f>('InfoBase 1A3a'!M33*'InfoProc 1A3a'!K24)/'Prop. y Fact. conversion'!$F$69</f>
        <v>0</v>
      </c>
      <c r="Z24" s="395">
        <f>('InfoBase 1A3a'!N33*'InfoProc 1A3a'!L24)/'Prop. y Fact. conversion'!$F$69</f>
        <v>0</v>
      </c>
      <c r="AA24" s="395">
        <f>('InfoBase 1A3a'!O33*'InfoProc 1A3a'!M24)/'Prop. y Fact. conversion'!$F$69</f>
        <v>0</v>
      </c>
      <c r="AB24" s="395">
        <f>('InfoBase 1A3a'!P33*'InfoProc 1A3a'!N24)/'Prop. y Fact. conversion'!$F$69</f>
        <v>0</v>
      </c>
      <c r="AC24" s="395">
        <f>('InfoBase 1A3a'!Q33*'InfoProc 1A3a'!O24)/'Prop. y Fact. conversion'!$F$69</f>
        <v>0</v>
      </c>
      <c r="AD24" s="463">
        <f>('InfoBase 1A3a'!R33*'InfoProc 1A3a'!P24)/'Prop. y Fact. conversion'!$F$69</f>
        <v>0</v>
      </c>
    </row>
    <row r="25" spans="2:30" ht="12.75">
      <c r="B25" s="462" t="s">
        <v>391</v>
      </c>
      <c r="C25" s="445"/>
      <c r="D25" s="445"/>
      <c r="E25" s="445"/>
      <c r="F25" s="445"/>
      <c r="G25" s="445"/>
      <c r="H25" s="445"/>
      <c r="I25" s="445"/>
      <c r="J25" s="445"/>
      <c r="K25" s="445"/>
      <c r="L25" s="445"/>
      <c r="M25" s="445"/>
      <c r="N25" s="445"/>
      <c r="O25" s="445"/>
      <c r="P25" s="445"/>
      <c r="Q25" s="395">
        <f>('InfoBase 1A3a'!E34*'InfoProc 1A3a'!C25)/'Prop. y Fact. conversion'!$F$69</f>
        <v>0</v>
      </c>
      <c r="R25" s="395">
        <f>('InfoBase 1A3a'!F34*'InfoProc 1A3a'!D25)/'Prop. y Fact. conversion'!$F$69</f>
        <v>0</v>
      </c>
      <c r="S25" s="395">
        <f>('InfoBase 1A3a'!G34*'InfoProc 1A3a'!E25)/'Prop. y Fact. conversion'!$F$69</f>
        <v>0</v>
      </c>
      <c r="T25" s="395">
        <f>('InfoBase 1A3a'!H34*'InfoProc 1A3a'!F25)/'Prop. y Fact. conversion'!$F$69</f>
        <v>0</v>
      </c>
      <c r="U25" s="395">
        <f>('InfoBase 1A3a'!I34*'InfoProc 1A3a'!G25)/'Prop. y Fact. conversion'!$F$69</f>
        <v>0</v>
      </c>
      <c r="V25" s="395">
        <f>('InfoBase 1A3a'!J34*'InfoProc 1A3a'!H25)/'Prop. y Fact. conversion'!$F$69</f>
        <v>0</v>
      </c>
      <c r="W25" s="395">
        <f>('InfoBase 1A3a'!K34*'InfoProc 1A3a'!I25)/'Prop. y Fact. conversion'!$F$69</f>
        <v>0</v>
      </c>
      <c r="X25" s="395">
        <f>('InfoBase 1A3a'!L34*'InfoProc 1A3a'!J25)/'Prop. y Fact. conversion'!$F$69</f>
        <v>0</v>
      </c>
      <c r="Y25" s="395">
        <f>('InfoBase 1A3a'!M34*'InfoProc 1A3a'!K25)/'Prop. y Fact. conversion'!$F$69</f>
        <v>0</v>
      </c>
      <c r="Z25" s="395">
        <f>('InfoBase 1A3a'!N34*'InfoProc 1A3a'!L25)/'Prop. y Fact. conversion'!$F$69</f>
        <v>0</v>
      </c>
      <c r="AA25" s="395">
        <f>('InfoBase 1A3a'!O34*'InfoProc 1A3a'!M25)/'Prop. y Fact. conversion'!$F$69</f>
        <v>0</v>
      </c>
      <c r="AB25" s="395">
        <f>('InfoBase 1A3a'!P34*'InfoProc 1A3a'!N25)/'Prop. y Fact. conversion'!$F$69</f>
        <v>0</v>
      </c>
      <c r="AC25" s="395">
        <f>('InfoBase 1A3a'!Q34*'InfoProc 1A3a'!O25)/'Prop. y Fact. conversion'!$F$69</f>
        <v>0</v>
      </c>
      <c r="AD25" s="463">
        <f>('InfoBase 1A3a'!R34*'InfoProc 1A3a'!P25)/'Prop. y Fact. conversion'!$F$69</f>
        <v>0</v>
      </c>
    </row>
    <row r="26" spans="2:30" ht="12.75">
      <c r="B26" s="462" t="s">
        <v>399</v>
      </c>
      <c r="C26" s="445"/>
      <c r="D26" s="445"/>
      <c r="E26" s="445"/>
      <c r="F26" s="445"/>
      <c r="G26" s="445"/>
      <c r="H26" s="445"/>
      <c r="I26" s="445"/>
      <c r="J26" s="445"/>
      <c r="K26" s="445"/>
      <c r="L26" s="445"/>
      <c r="M26" s="445"/>
      <c r="N26" s="445"/>
      <c r="O26" s="445"/>
      <c r="P26" s="445"/>
      <c r="Q26" s="395">
        <f>('InfoBase 1A3a'!E35*'InfoProc 1A3a'!C26)/'Prop. y Fact. conversion'!$F$69</f>
        <v>0</v>
      </c>
      <c r="R26" s="395">
        <f>('InfoBase 1A3a'!F35*'InfoProc 1A3a'!D26)/'Prop. y Fact. conversion'!$F$69</f>
        <v>0</v>
      </c>
      <c r="S26" s="395">
        <f>('InfoBase 1A3a'!G35*'InfoProc 1A3a'!E26)/'Prop. y Fact. conversion'!$F$69</f>
        <v>0</v>
      </c>
      <c r="T26" s="395">
        <f>('InfoBase 1A3a'!H35*'InfoProc 1A3a'!F26)/'Prop. y Fact. conversion'!$F$69</f>
        <v>0</v>
      </c>
      <c r="U26" s="395">
        <f>('InfoBase 1A3a'!I35*'InfoProc 1A3a'!G26)/'Prop. y Fact. conversion'!$F$69</f>
        <v>0</v>
      </c>
      <c r="V26" s="395">
        <f>('InfoBase 1A3a'!J35*'InfoProc 1A3a'!H26)/'Prop. y Fact. conversion'!$F$69</f>
        <v>0</v>
      </c>
      <c r="W26" s="395">
        <f>('InfoBase 1A3a'!K35*'InfoProc 1A3a'!I26)/'Prop. y Fact. conversion'!$F$69</f>
        <v>0</v>
      </c>
      <c r="X26" s="395">
        <f>('InfoBase 1A3a'!L35*'InfoProc 1A3a'!J26)/'Prop. y Fact. conversion'!$F$69</f>
        <v>0</v>
      </c>
      <c r="Y26" s="395">
        <f>('InfoBase 1A3a'!M35*'InfoProc 1A3a'!K26)/'Prop. y Fact. conversion'!$F$69</f>
        <v>0</v>
      </c>
      <c r="Z26" s="395">
        <f>('InfoBase 1A3a'!N35*'InfoProc 1A3a'!L26)/'Prop. y Fact. conversion'!$F$69</f>
        <v>0</v>
      </c>
      <c r="AA26" s="395">
        <f>('InfoBase 1A3a'!O35*'InfoProc 1A3a'!M26)/'Prop. y Fact. conversion'!$F$69</f>
        <v>0</v>
      </c>
      <c r="AB26" s="395">
        <f>('InfoBase 1A3a'!P35*'InfoProc 1A3a'!N26)/'Prop. y Fact. conversion'!$F$69</f>
        <v>0</v>
      </c>
      <c r="AC26" s="395">
        <f>('InfoBase 1A3a'!Q35*'InfoProc 1A3a'!O26)/'Prop. y Fact. conversion'!$F$69</f>
        <v>0</v>
      </c>
      <c r="AD26" s="463">
        <f>('InfoBase 1A3a'!R35*'InfoProc 1A3a'!P26)/'Prop. y Fact. conversion'!$F$69</f>
        <v>0</v>
      </c>
    </row>
    <row r="27" spans="2:30" ht="12.75">
      <c r="B27" s="462" t="s">
        <v>392</v>
      </c>
      <c r="C27" s="445"/>
      <c r="D27" s="445"/>
      <c r="E27" s="445"/>
      <c r="F27" s="445"/>
      <c r="G27" s="445"/>
      <c r="H27" s="445"/>
      <c r="I27" s="445"/>
      <c r="J27" s="445"/>
      <c r="K27" s="445"/>
      <c r="L27" s="445"/>
      <c r="M27" s="445"/>
      <c r="N27" s="445"/>
      <c r="O27" s="445"/>
      <c r="P27" s="445"/>
      <c r="Q27" s="395">
        <f>('InfoBase 1A3a'!E36*'InfoProc 1A3a'!C27)/'Prop. y Fact. conversion'!$F$69</f>
        <v>0</v>
      </c>
      <c r="R27" s="395">
        <f>('InfoBase 1A3a'!F36*'InfoProc 1A3a'!D27)/'Prop. y Fact. conversion'!$F$69</f>
        <v>0</v>
      </c>
      <c r="S27" s="395">
        <f>('InfoBase 1A3a'!G36*'InfoProc 1A3a'!E27)/'Prop. y Fact. conversion'!$F$69</f>
        <v>0</v>
      </c>
      <c r="T27" s="395">
        <f>('InfoBase 1A3a'!H36*'InfoProc 1A3a'!F27)/'Prop. y Fact. conversion'!$F$69</f>
        <v>0</v>
      </c>
      <c r="U27" s="395">
        <f>('InfoBase 1A3a'!I36*'InfoProc 1A3a'!G27)/'Prop. y Fact. conversion'!$F$69</f>
        <v>0</v>
      </c>
      <c r="V27" s="395">
        <f>('InfoBase 1A3a'!J36*'InfoProc 1A3a'!H27)/'Prop. y Fact. conversion'!$F$69</f>
        <v>0</v>
      </c>
      <c r="W27" s="395">
        <f>('InfoBase 1A3a'!K36*'InfoProc 1A3a'!I27)/'Prop. y Fact. conversion'!$F$69</f>
        <v>0</v>
      </c>
      <c r="X27" s="395">
        <f>('InfoBase 1A3a'!L36*'InfoProc 1A3a'!J27)/'Prop. y Fact. conversion'!$F$69</f>
        <v>0</v>
      </c>
      <c r="Y27" s="395">
        <f>('InfoBase 1A3a'!M36*'InfoProc 1A3a'!K27)/'Prop. y Fact. conversion'!$F$69</f>
        <v>0</v>
      </c>
      <c r="Z27" s="395">
        <f>('InfoBase 1A3a'!N36*'InfoProc 1A3a'!L27)/'Prop. y Fact. conversion'!$F$69</f>
        <v>0</v>
      </c>
      <c r="AA27" s="395">
        <f>('InfoBase 1A3a'!O36*'InfoProc 1A3a'!M27)/'Prop. y Fact. conversion'!$F$69</f>
        <v>0</v>
      </c>
      <c r="AB27" s="395">
        <f>('InfoBase 1A3a'!P36*'InfoProc 1A3a'!N27)/'Prop. y Fact. conversion'!$F$69</f>
        <v>0</v>
      </c>
      <c r="AC27" s="395">
        <f>('InfoBase 1A3a'!Q36*'InfoProc 1A3a'!O27)/'Prop. y Fact. conversion'!$F$69</f>
        <v>0</v>
      </c>
      <c r="AD27" s="463">
        <f>('InfoBase 1A3a'!R36*'InfoProc 1A3a'!P27)/'Prop. y Fact. conversion'!$F$69</f>
        <v>0</v>
      </c>
    </row>
    <row r="28" spans="2:30" ht="12.75">
      <c r="B28" s="462" t="s">
        <v>421</v>
      </c>
      <c r="C28" s="445"/>
      <c r="D28" s="445"/>
      <c r="E28" s="445"/>
      <c r="F28" s="445"/>
      <c r="G28" s="445"/>
      <c r="H28" s="445"/>
      <c r="I28" s="445"/>
      <c r="J28" s="445"/>
      <c r="K28" s="445"/>
      <c r="L28" s="445"/>
      <c r="M28" s="445"/>
      <c r="N28" s="445"/>
      <c r="O28" s="445"/>
      <c r="P28" s="445"/>
      <c r="Q28" s="395">
        <f>('InfoBase 1A3a'!E37*'InfoProc 1A3a'!C28)/'Prop. y Fact. conversion'!$F$69</f>
        <v>0</v>
      </c>
      <c r="R28" s="395">
        <f>('InfoBase 1A3a'!F37*'InfoProc 1A3a'!D28)/'Prop. y Fact. conversion'!$F$69</f>
        <v>0</v>
      </c>
      <c r="S28" s="395">
        <f>('InfoBase 1A3a'!G37*'InfoProc 1A3a'!E28)/'Prop. y Fact. conversion'!$F$69</f>
        <v>0</v>
      </c>
      <c r="T28" s="395">
        <f>('InfoBase 1A3a'!H37*'InfoProc 1A3a'!F28)/'Prop. y Fact. conversion'!$F$69</f>
        <v>0</v>
      </c>
      <c r="U28" s="395">
        <f>('InfoBase 1A3a'!I37*'InfoProc 1A3a'!G28)/'Prop. y Fact. conversion'!$F$69</f>
        <v>0</v>
      </c>
      <c r="V28" s="395">
        <f>('InfoBase 1A3a'!J37*'InfoProc 1A3a'!H28)/'Prop. y Fact. conversion'!$F$69</f>
        <v>0</v>
      </c>
      <c r="W28" s="395">
        <f>('InfoBase 1A3a'!K37*'InfoProc 1A3a'!I28)/'Prop. y Fact. conversion'!$F$69</f>
        <v>0</v>
      </c>
      <c r="X28" s="395">
        <f>('InfoBase 1A3a'!L37*'InfoProc 1A3a'!J28)/'Prop. y Fact. conversion'!$F$69</f>
        <v>0</v>
      </c>
      <c r="Y28" s="395">
        <f>('InfoBase 1A3a'!M37*'InfoProc 1A3a'!K28)/'Prop. y Fact. conversion'!$F$69</f>
        <v>0</v>
      </c>
      <c r="Z28" s="395">
        <f>('InfoBase 1A3a'!N37*'InfoProc 1A3a'!L28)/'Prop. y Fact. conversion'!$F$69</f>
        <v>0</v>
      </c>
      <c r="AA28" s="395">
        <f>('InfoBase 1A3a'!O37*'InfoProc 1A3a'!M28)/'Prop. y Fact. conversion'!$F$69</f>
        <v>0</v>
      </c>
      <c r="AB28" s="395">
        <f>('InfoBase 1A3a'!P37*'InfoProc 1A3a'!N28)/'Prop. y Fact. conversion'!$F$69</f>
        <v>0</v>
      </c>
      <c r="AC28" s="395">
        <f>('InfoBase 1A3a'!Q37*'InfoProc 1A3a'!O28)/'Prop. y Fact. conversion'!$F$69</f>
        <v>0</v>
      </c>
      <c r="AD28" s="463">
        <f>('InfoBase 1A3a'!R37*'InfoProc 1A3a'!P28)/'Prop. y Fact. conversion'!$F$69</f>
        <v>0</v>
      </c>
    </row>
    <row r="29" spans="2:30" ht="12.75">
      <c r="B29" s="462" t="s">
        <v>378</v>
      </c>
      <c r="C29" s="445"/>
      <c r="D29" s="445"/>
      <c r="E29" s="445"/>
      <c r="F29" s="445"/>
      <c r="G29" s="445"/>
      <c r="H29" s="445"/>
      <c r="I29" s="445"/>
      <c r="J29" s="445"/>
      <c r="K29" s="445"/>
      <c r="L29" s="445"/>
      <c r="M29" s="445"/>
      <c r="N29" s="445"/>
      <c r="O29" s="445"/>
      <c r="P29" s="445"/>
      <c r="Q29" s="395">
        <f>('InfoBase 1A3a'!E38*'InfoProc 1A3a'!C29)/'Prop. y Fact. conversion'!$F$69</f>
        <v>0</v>
      </c>
      <c r="R29" s="395">
        <f>('InfoBase 1A3a'!F38*'InfoProc 1A3a'!D29)/'Prop. y Fact. conversion'!$F$69</f>
        <v>0</v>
      </c>
      <c r="S29" s="395">
        <f>('InfoBase 1A3a'!G38*'InfoProc 1A3a'!E29)/'Prop. y Fact. conversion'!$F$69</f>
        <v>0</v>
      </c>
      <c r="T29" s="395">
        <f>('InfoBase 1A3a'!H38*'InfoProc 1A3a'!F29)/'Prop. y Fact. conversion'!$F$69</f>
        <v>0</v>
      </c>
      <c r="U29" s="395">
        <f>('InfoBase 1A3a'!I38*'InfoProc 1A3a'!G29)/'Prop. y Fact. conversion'!$F$69</f>
        <v>0</v>
      </c>
      <c r="V29" s="395">
        <f>('InfoBase 1A3a'!J38*'InfoProc 1A3a'!H29)/'Prop. y Fact. conversion'!$F$69</f>
        <v>0</v>
      </c>
      <c r="W29" s="395">
        <f>('InfoBase 1A3a'!K38*'InfoProc 1A3a'!I29)/'Prop. y Fact. conversion'!$F$69</f>
        <v>0</v>
      </c>
      <c r="X29" s="395">
        <f>('InfoBase 1A3a'!L38*'InfoProc 1A3a'!J29)/'Prop. y Fact. conversion'!$F$69</f>
        <v>0</v>
      </c>
      <c r="Y29" s="395">
        <f>('InfoBase 1A3a'!M38*'InfoProc 1A3a'!K29)/'Prop. y Fact. conversion'!$F$69</f>
        <v>0</v>
      </c>
      <c r="Z29" s="395">
        <f>('InfoBase 1A3a'!N38*'InfoProc 1A3a'!L29)/'Prop. y Fact. conversion'!$F$69</f>
        <v>0</v>
      </c>
      <c r="AA29" s="395">
        <f>('InfoBase 1A3a'!O38*'InfoProc 1A3a'!M29)/'Prop. y Fact. conversion'!$F$69</f>
        <v>0</v>
      </c>
      <c r="AB29" s="395">
        <f>('InfoBase 1A3a'!P38*'InfoProc 1A3a'!N29)/'Prop. y Fact. conversion'!$F$69</f>
        <v>0</v>
      </c>
      <c r="AC29" s="395">
        <f>('InfoBase 1A3a'!Q38*'InfoProc 1A3a'!O29)/'Prop. y Fact. conversion'!$F$69</f>
        <v>0</v>
      </c>
      <c r="AD29" s="463">
        <f>('InfoBase 1A3a'!R38*'InfoProc 1A3a'!P29)/'Prop. y Fact. conversion'!$F$69</f>
        <v>0</v>
      </c>
    </row>
    <row r="30" spans="2:30" ht="12.75">
      <c r="B30" s="462" t="s">
        <v>388</v>
      </c>
      <c r="C30" s="445"/>
      <c r="D30" s="445"/>
      <c r="E30" s="445"/>
      <c r="F30" s="445"/>
      <c r="G30" s="445"/>
      <c r="H30" s="445"/>
      <c r="I30" s="445"/>
      <c r="J30" s="445"/>
      <c r="K30" s="445"/>
      <c r="L30" s="445"/>
      <c r="M30" s="445"/>
      <c r="N30" s="445"/>
      <c r="O30" s="445"/>
      <c r="P30" s="445"/>
      <c r="Q30" s="395">
        <f>('InfoBase 1A3a'!E39*'InfoProc 1A3a'!C30)/'Prop. y Fact. conversion'!$F$69</f>
        <v>0</v>
      </c>
      <c r="R30" s="395">
        <f>('InfoBase 1A3a'!F39*'InfoProc 1A3a'!D30)/'Prop. y Fact. conversion'!$F$69</f>
        <v>0</v>
      </c>
      <c r="S30" s="395">
        <f>('InfoBase 1A3a'!G39*'InfoProc 1A3a'!E30)/'Prop. y Fact. conversion'!$F$69</f>
        <v>0</v>
      </c>
      <c r="T30" s="395">
        <f>('InfoBase 1A3a'!H39*'InfoProc 1A3a'!F30)/'Prop. y Fact. conversion'!$F$69</f>
        <v>0</v>
      </c>
      <c r="U30" s="395">
        <f>('InfoBase 1A3a'!I39*'InfoProc 1A3a'!G30)/'Prop. y Fact. conversion'!$F$69</f>
        <v>0</v>
      </c>
      <c r="V30" s="395">
        <f>('InfoBase 1A3a'!J39*'InfoProc 1A3a'!H30)/'Prop. y Fact. conversion'!$F$69</f>
        <v>0</v>
      </c>
      <c r="W30" s="395">
        <f>('InfoBase 1A3a'!K39*'InfoProc 1A3a'!I30)/'Prop. y Fact. conversion'!$F$69</f>
        <v>0</v>
      </c>
      <c r="X30" s="395">
        <f>('InfoBase 1A3a'!L39*'InfoProc 1A3a'!J30)/'Prop. y Fact. conversion'!$F$69</f>
        <v>0</v>
      </c>
      <c r="Y30" s="395">
        <f>('InfoBase 1A3a'!M39*'InfoProc 1A3a'!K30)/'Prop. y Fact. conversion'!$F$69</f>
        <v>0</v>
      </c>
      <c r="Z30" s="395">
        <f>('InfoBase 1A3a'!N39*'InfoProc 1A3a'!L30)/'Prop. y Fact. conversion'!$F$69</f>
        <v>0</v>
      </c>
      <c r="AA30" s="395">
        <f>('InfoBase 1A3a'!O39*'InfoProc 1A3a'!M30)/'Prop. y Fact. conversion'!$F$69</f>
        <v>0</v>
      </c>
      <c r="AB30" s="395">
        <f>('InfoBase 1A3a'!P39*'InfoProc 1A3a'!N30)/'Prop. y Fact. conversion'!$F$69</f>
        <v>0</v>
      </c>
      <c r="AC30" s="395">
        <f>('InfoBase 1A3a'!Q39*'InfoProc 1A3a'!O30)/'Prop. y Fact. conversion'!$F$69</f>
        <v>0</v>
      </c>
      <c r="AD30" s="463">
        <f>('InfoBase 1A3a'!R39*'InfoProc 1A3a'!P30)/'Prop. y Fact. conversion'!$F$69</f>
        <v>0</v>
      </c>
    </row>
    <row r="31" spans="2:30" ht="12.75">
      <c r="B31" s="462" t="s">
        <v>384</v>
      </c>
      <c r="C31" s="445"/>
      <c r="D31" s="445"/>
      <c r="E31" s="445"/>
      <c r="F31" s="445"/>
      <c r="G31" s="445"/>
      <c r="H31" s="445"/>
      <c r="I31" s="445"/>
      <c r="J31" s="445"/>
      <c r="K31" s="445"/>
      <c r="L31" s="445"/>
      <c r="M31" s="445"/>
      <c r="N31" s="445"/>
      <c r="O31" s="445"/>
      <c r="P31" s="445"/>
      <c r="Q31" s="395">
        <f>('InfoBase 1A3a'!E40*'InfoProc 1A3a'!C31)/'Prop. y Fact. conversion'!$F$69</f>
        <v>0</v>
      </c>
      <c r="R31" s="395">
        <f>('InfoBase 1A3a'!F40*'InfoProc 1A3a'!D31)/'Prop. y Fact. conversion'!$F$69</f>
        <v>0</v>
      </c>
      <c r="S31" s="395">
        <f>('InfoBase 1A3a'!G40*'InfoProc 1A3a'!E31)/'Prop. y Fact. conversion'!$F$69</f>
        <v>0</v>
      </c>
      <c r="T31" s="395">
        <f>('InfoBase 1A3a'!H40*'InfoProc 1A3a'!F31)/'Prop. y Fact. conversion'!$F$69</f>
        <v>0</v>
      </c>
      <c r="U31" s="395">
        <f>('InfoBase 1A3a'!I40*'InfoProc 1A3a'!G31)/'Prop. y Fact. conversion'!$F$69</f>
        <v>0</v>
      </c>
      <c r="V31" s="395">
        <f>('InfoBase 1A3a'!J40*'InfoProc 1A3a'!H31)/'Prop. y Fact. conversion'!$F$69</f>
        <v>0</v>
      </c>
      <c r="W31" s="395">
        <f>('InfoBase 1A3a'!K40*'InfoProc 1A3a'!I31)/'Prop. y Fact. conversion'!$F$69</f>
        <v>0</v>
      </c>
      <c r="X31" s="395">
        <f>('InfoBase 1A3a'!L40*'InfoProc 1A3a'!J31)/'Prop. y Fact. conversion'!$F$69</f>
        <v>0</v>
      </c>
      <c r="Y31" s="395">
        <f>('InfoBase 1A3a'!M40*'InfoProc 1A3a'!K31)/'Prop. y Fact. conversion'!$F$69</f>
        <v>0</v>
      </c>
      <c r="Z31" s="395">
        <f>('InfoBase 1A3a'!N40*'InfoProc 1A3a'!L31)/'Prop. y Fact. conversion'!$F$69</f>
        <v>0</v>
      </c>
      <c r="AA31" s="395">
        <f>('InfoBase 1A3a'!O40*'InfoProc 1A3a'!M31)/'Prop. y Fact. conversion'!$F$69</f>
        <v>0</v>
      </c>
      <c r="AB31" s="395">
        <f>('InfoBase 1A3a'!P40*'InfoProc 1A3a'!N31)/'Prop. y Fact. conversion'!$F$69</f>
        <v>0</v>
      </c>
      <c r="AC31" s="395">
        <f>('InfoBase 1A3a'!Q40*'InfoProc 1A3a'!O31)/'Prop. y Fact. conversion'!$F$69</f>
        <v>0</v>
      </c>
      <c r="AD31" s="463">
        <f>('InfoBase 1A3a'!R40*'InfoProc 1A3a'!P31)/'Prop. y Fact. conversion'!$F$69</f>
        <v>0</v>
      </c>
    </row>
    <row r="32" spans="2:30" ht="12.75">
      <c r="B32" s="462" t="s">
        <v>397</v>
      </c>
      <c r="C32" s="445"/>
      <c r="D32" s="445"/>
      <c r="E32" s="445"/>
      <c r="F32" s="445"/>
      <c r="G32" s="445"/>
      <c r="H32" s="445"/>
      <c r="I32" s="445"/>
      <c r="J32" s="445"/>
      <c r="K32" s="445"/>
      <c r="L32" s="445"/>
      <c r="M32" s="445"/>
      <c r="N32" s="445"/>
      <c r="O32" s="445"/>
      <c r="P32" s="445"/>
      <c r="Q32" s="395">
        <f>('InfoBase 1A3a'!E41*'InfoProc 1A3a'!C32)/'Prop. y Fact. conversion'!$F$69</f>
        <v>0</v>
      </c>
      <c r="R32" s="395">
        <f>('InfoBase 1A3a'!F41*'InfoProc 1A3a'!D32)/'Prop. y Fact. conversion'!$F$69</f>
        <v>0</v>
      </c>
      <c r="S32" s="395">
        <f>('InfoBase 1A3a'!G41*'InfoProc 1A3a'!E32)/'Prop. y Fact. conversion'!$F$69</f>
        <v>0</v>
      </c>
      <c r="T32" s="395">
        <f>('InfoBase 1A3a'!H41*'InfoProc 1A3a'!F32)/'Prop. y Fact. conversion'!$F$69</f>
        <v>0</v>
      </c>
      <c r="U32" s="395">
        <f>('InfoBase 1A3a'!I41*'InfoProc 1A3a'!G32)/'Prop. y Fact. conversion'!$F$69</f>
        <v>0</v>
      </c>
      <c r="V32" s="395">
        <f>('InfoBase 1A3a'!J41*'InfoProc 1A3a'!H32)/'Prop. y Fact. conversion'!$F$69</f>
        <v>0</v>
      </c>
      <c r="W32" s="395">
        <f>('InfoBase 1A3a'!K41*'InfoProc 1A3a'!I32)/'Prop. y Fact. conversion'!$F$69</f>
        <v>0</v>
      </c>
      <c r="X32" s="395">
        <f>('InfoBase 1A3a'!L41*'InfoProc 1A3a'!J32)/'Prop. y Fact. conversion'!$F$69</f>
        <v>0</v>
      </c>
      <c r="Y32" s="395">
        <f>('InfoBase 1A3a'!M41*'InfoProc 1A3a'!K32)/'Prop. y Fact. conversion'!$F$69</f>
        <v>0</v>
      </c>
      <c r="Z32" s="395">
        <f>('InfoBase 1A3a'!N41*'InfoProc 1A3a'!L32)/'Prop. y Fact. conversion'!$F$69</f>
        <v>0</v>
      </c>
      <c r="AA32" s="395">
        <f>('InfoBase 1A3a'!O41*'InfoProc 1A3a'!M32)/'Prop. y Fact. conversion'!$F$69</f>
        <v>0</v>
      </c>
      <c r="AB32" s="395">
        <f>('InfoBase 1A3a'!P41*'InfoProc 1A3a'!N32)/'Prop. y Fact. conversion'!$F$69</f>
        <v>0</v>
      </c>
      <c r="AC32" s="395">
        <f>('InfoBase 1A3a'!Q41*'InfoProc 1A3a'!O32)/'Prop. y Fact. conversion'!$F$69</f>
        <v>0</v>
      </c>
      <c r="AD32" s="463">
        <f>('InfoBase 1A3a'!R41*'InfoProc 1A3a'!P32)/'Prop. y Fact. conversion'!$F$69</f>
        <v>0</v>
      </c>
    </row>
    <row r="33" spans="2:30" ht="12.75">
      <c r="B33" s="462" t="s">
        <v>434</v>
      </c>
      <c r="C33" s="445"/>
      <c r="D33" s="445"/>
      <c r="E33" s="445"/>
      <c r="F33" s="445"/>
      <c r="G33" s="445"/>
      <c r="H33" s="445"/>
      <c r="I33" s="445"/>
      <c r="J33" s="445"/>
      <c r="K33" s="445"/>
      <c r="L33" s="445"/>
      <c r="M33" s="445"/>
      <c r="N33" s="445"/>
      <c r="O33" s="445"/>
      <c r="P33" s="445"/>
      <c r="Q33" s="395">
        <f>('InfoBase 1A3a'!E42*'InfoProc 1A3a'!C33)/'Prop. y Fact. conversion'!$F$69</f>
        <v>0</v>
      </c>
      <c r="R33" s="395">
        <f>('InfoBase 1A3a'!F42*'InfoProc 1A3a'!D33)/'Prop. y Fact. conversion'!$F$69</f>
        <v>0</v>
      </c>
      <c r="S33" s="395">
        <f>('InfoBase 1A3a'!G42*'InfoProc 1A3a'!E33)/'Prop. y Fact. conversion'!$F$69</f>
        <v>0</v>
      </c>
      <c r="T33" s="395">
        <f>('InfoBase 1A3a'!H42*'InfoProc 1A3a'!F33)/'Prop. y Fact. conversion'!$F$69</f>
        <v>0</v>
      </c>
      <c r="U33" s="395">
        <f>('InfoBase 1A3a'!I42*'InfoProc 1A3a'!G33)/'Prop. y Fact. conversion'!$F$69</f>
        <v>0</v>
      </c>
      <c r="V33" s="395">
        <f>('InfoBase 1A3a'!J42*'InfoProc 1A3a'!H33)/'Prop. y Fact. conversion'!$F$69</f>
        <v>0</v>
      </c>
      <c r="W33" s="395">
        <f>('InfoBase 1A3a'!K42*'InfoProc 1A3a'!I33)/'Prop. y Fact. conversion'!$F$69</f>
        <v>0</v>
      </c>
      <c r="X33" s="395">
        <f>('InfoBase 1A3a'!L42*'InfoProc 1A3a'!J33)/'Prop. y Fact. conversion'!$F$69</f>
        <v>0</v>
      </c>
      <c r="Y33" s="395">
        <f>('InfoBase 1A3a'!M42*'InfoProc 1A3a'!K33)/'Prop. y Fact. conversion'!$F$69</f>
        <v>0</v>
      </c>
      <c r="Z33" s="395">
        <f>('InfoBase 1A3a'!N42*'InfoProc 1A3a'!L33)/'Prop. y Fact. conversion'!$F$69</f>
        <v>0</v>
      </c>
      <c r="AA33" s="395">
        <f>('InfoBase 1A3a'!O42*'InfoProc 1A3a'!M33)/'Prop. y Fact. conversion'!$F$69</f>
        <v>0</v>
      </c>
      <c r="AB33" s="395">
        <f>('InfoBase 1A3a'!P42*'InfoProc 1A3a'!N33)/'Prop. y Fact. conversion'!$F$69</f>
        <v>0</v>
      </c>
      <c r="AC33" s="395">
        <f>('InfoBase 1A3a'!Q42*'InfoProc 1A3a'!O33)/'Prop. y Fact. conversion'!$F$69</f>
        <v>0</v>
      </c>
      <c r="AD33" s="463">
        <f>('InfoBase 1A3a'!R42*'InfoProc 1A3a'!P33)/'Prop. y Fact. conversion'!$F$69</f>
        <v>0</v>
      </c>
    </row>
    <row r="34" spans="2:30" ht="12.75">
      <c r="B34" s="462" t="s">
        <v>462</v>
      </c>
      <c r="C34" s="445"/>
      <c r="D34" s="445"/>
      <c r="E34" s="445"/>
      <c r="F34" s="445"/>
      <c r="G34" s="445"/>
      <c r="H34" s="445"/>
      <c r="I34" s="445"/>
      <c r="J34" s="445"/>
      <c r="K34" s="445"/>
      <c r="L34" s="445"/>
      <c r="M34" s="445"/>
      <c r="N34" s="445"/>
      <c r="O34" s="445"/>
      <c r="P34" s="445"/>
      <c r="Q34" s="395">
        <f>('InfoBase 1A3a'!E43*'InfoProc 1A3a'!C34)/'Prop. y Fact. conversion'!$F$69</f>
        <v>0</v>
      </c>
      <c r="R34" s="395">
        <f>('InfoBase 1A3a'!F43*'InfoProc 1A3a'!D34)/'Prop. y Fact. conversion'!$F$69</f>
        <v>0</v>
      </c>
      <c r="S34" s="395">
        <f>('InfoBase 1A3a'!G43*'InfoProc 1A3a'!E34)/'Prop. y Fact. conversion'!$F$69</f>
        <v>0</v>
      </c>
      <c r="T34" s="395">
        <f>('InfoBase 1A3a'!H43*'InfoProc 1A3a'!F34)/'Prop. y Fact. conversion'!$F$69</f>
        <v>0</v>
      </c>
      <c r="U34" s="395">
        <f>('InfoBase 1A3a'!I43*'InfoProc 1A3a'!G34)/'Prop. y Fact. conversion'!$F$69</f>
        <v>0</v>
      </c>
      <c r="V34" s="395">
        <f>('InfoBase 1A3a'!J43*'InfoProc 1A3a'!H34)/'Prop. y Fact. conversion'!$F$69</f>
        <v>0</v>
      </c>
      <c r="W34" s="395">
        <f>('InfoBase 1A3a'!K43*'InfoProc 1A3a'!I34)/'Prop. y Fact. conversion'!$F$69</f>
        <v>0</v>
      </c>
      <c r="X34" s="395">
        <f>('InfoBase 1A3a'!L43*'InfoProc 1A3a'!J34)/'Prop. y Fact. conversion'!$F$69</f>
        <v>0</v>
      </c>
      <c r="Y34" s="395">
        <f>('InfoBase 1A3a'!M43*'InfoProc 1A3a'!K34)/'Prop. y Fact. conversion'!$F$69</f>
        <v>0</v>
      </c>
      <c r="Z34" s="395">
        <f>('InfoBase 1A3a'!N43*'InfoProc 1A3a'!L34)/'Prop. y Fact. conversion'!$F$69</f>
        <v>0</v>
      </c>
      <c r="AA34" s="395">
        <f>('InfoBase 1A3a'!O43*'InfoProc 1A3a'!M34)/'Prop. y Fact. conversion'!$F$69</f>
        <v>0</v>
      </c>
      <c r="AB34" s="395">
        <f>('InfoBase 1A3a'!P43*'InfoProc 1A3a'!N34)/'Prop. y Fact. conversion'!$F$69</f>
        <v>0</v>
      </c>
      <c r="AC34" s="395">
        <f>('InfoBase 1A3a'!Q43*'InfoProc 1A3a'!O34)/'Prop. y Fact. conversion'!$F$69</f>
        <v>0</v>
      </c>
      <c r="AD34" s="463">
        <f>('InfoBase 1A3a'!R43*'InfoProc 1A3a'!P34)/'Prop. y Fact. conversion'!$F$69</f>
        <v>0</v>
      </c>
    </row>
    <row r="35" spans="2:30" ht="12.75">
      <c r="B35" s="462" t="s">
        <v>386</v>
      </c>
      <c r="C35" s="445"/>
      <c r="D35" s="445"/>
      <c r="E35" s="445"/>
      <c r="F35" s="445"/>
      <c r="G35" s="445"/>
      <c r="H35" s="445"/>
      <c r="I35" s="445"/>
      <c r="J35" s="445"/>
      <c r="K35" s="445"/>
      <c r="L35" s="445"/>
      <c r="M35" s="445"/>
      <c r="N35" s="445"/>
      <c r="O35" s="445"/>
      <c r="P35" s="445"/>
      <c r="Q35" s="395">
        <f>('InfoBase 1A3a'!E44*'InfoProc 1A3a'!C35)/'Prop. y Fact. conversion'!$F$69</f>
        <v>0</v>
      </c>
      <c r="R35" s="395">
        <f>('InfoBase 1A3a'!F44*'InfoProc 1A3a'!D35)/'Prop. y Fact. conversion'!$F$69</f>
        <v>0</v>
      </c>
      <c r="S35" s="395">
        <f>('InfoBase 1A3a'!G44*'InfoProc 1A3a'!E35)/'Prop. y Fact. conversion'!$F$69</f>
        <v>0</v>
      </c>
      <c r="T35" s="395">
        <f>('InfoBase 1A3a'!H44*'InfoProc 1A3a'!F35)/'Prop. y Fact. conversion'!$F$69</f>
        <v>0</v>
      </c>
      <c r="U35" s="395">
        <f>('InfoBase 1A3a'!I44*'InfoProc 1A3a'!G35)/'Prop. y Fact. conversion'!$F$69</f>
        <v>0</v>
      </c>
      <c r="V35" s="395">
        <f>('InfoBase 1A3a'!J44*'InfoProc 1A3a'!H35)/'Prop. y Fact. conversion'!$F$69</f>
        <v>0</v>
      </c>
      <c r="W35" s="395">
        <f>('InfoBase 1A3a'!K44*'InfoProc 1A3a'!I35)/'Prop. y Fact. conversion'!$F$69</f>
        <v>0</v>
      </c>
      <c r="X35" s="395">
        <f>('InfoBase 1A3a'!L44*'InfoProc 1A3a'!J35)/'Prop. y Fact. conversion'!$F$69</f>
        <v>0</v>
      </c>
      <c r="Y35" s="395">
        <f>('InfoBase 1A3a'!M44*'InfoProc 1A3a'!K35)/'Prop. y Fact. conversion'!$F$69</f>
        <v>0</v>
      </c>
      <c r="Z35" s="395">
        <f>('InfoBase 1A3a'!N44*'InfoProc 1A3a'!L35)/'Prop. y Fact. conversion'!$F$69</f>
        <v>0</v>
      </c>
      <c r="AA35" s="395">
        <f>('InfoBase 1A3a'!O44*'InfoProc 1A3a'!M35)/'Prop. y Fact. conversion'!$F$69</f>
        <v>0</v>
      </c>
      <c r="AB35" s="395">
        <f>('InfoBase 1A3a'!P44*'InfoProc 1A3a'!N35)/'Prop. y Fact. conversion'!$F$69</f>
        <v>0</v>
      </c>
      <c r="AC35" s="395">
        <f>('InfoBase 1A3a'!Q44*'InfoProc 1A3a'!O35)/'Prop. y Fact. conversion'!$F$69</f>
        <v>0</v>
      </c>
      <c r="AD35" s="463">
        <f>('InfoBase 1A3a'!R44*'InfoProc 1A3a'!P35)/'Prop. y Fact. conversion'!$F$69</f>
        <v>0</v>
      </c>
    </row>
    <row r="36" spans="2:30" ht="12.75">
      <c r="B36" s="462" t="s">
        <v>435</v>
      </c>
      <c r="C36" s="445"/>
      <c r="D36" s="445"/>
      <c r="E36" s="445"/>
      <c r="F36" s="445"/>
      <c r="G36" s="445"/>
      <c r="H36" s="445"/>
      <c r="I36" s="445"/>
      <c r="J36" s="445"/>
      <c r="K36" s="445"/>
      <c r="L36" s="445"/>
      <c r="M36" s="445"/>
      <c r="N36" s="445"/>
      <c r="O36" s="445"/>
      <c r="P36" s="445"/>
      <c r="Q36" s="395">
        <f>('InfoBase 1A3a'!E45*'InfoProc 1A3a'!C36)/'Prop. y Fact. conversion'!$F$69</f>
        <v>0</v>
      </c>
      <c r="R36" s="395">
        <f>('InfoBase 1A3a'!F45*'InfoProc 1A3a'!D36)/'Prop. y Fact. conversion'!$F$69</f>
        <v>0</v>
      </c>
      <c r="S36" s="395">
        <f>('InfoBase 1A3a'!G45*'InfoProc 1A3a'!E36)/'Prop. y Fact. conversion'!$F$69</f>
        <v>0</v>
      </c>
      <c r="T36" s="395">
        <f>('InfoBase 1A3a'!H45*'InfoProc 1A3a'!F36)/'Prop. y Fact. conversion'!$F$69</f>
        <v>0</v>
      </c>
      <c r="U36" s="395">
        <f>('InfoBase 1A3a'!I45*'InfoProc 1A3a'!G36)/'Prop. y Fact. conversion'!$F$69</f>
        <v>0</v>
      </c>
      <c r="V36" s="395">
        <f>('InfoBase 1A3a'!J45*'InfoProc 1A3a'!H36)/'Prop. y Fact. conversion'!$F$69</f>
        <v>0</v>
      </c>
      <c r="W36" s="395">
        <f>('InfoBase 1A3a'!K45*'InfoProc 1A3a'!I36)/'Prop. y Fact. conversion'!$F$69</f>
        <v>0</v>
      </c>
      <c r="X36" s="395">
        <f>('InfoBase 1A3a'!L45*'InfoProc 1A3a'!J36)/'Prop. y Fact. conversion'!$F$69</f>
        <v>0</v>
      </c>
      <c r="Y36" s="395">
        <f>('InfoBase 1A3a'!M45*'InfoProc 1A3a'!K36)/'Prop. y Fact. conversion'!$F$69</f>
        <v>0</v>
      </c>
      <c r="Z36" s="395">
        <f>('InfoBase 1A3a'!N45*'InfoProc 1A3a'!L36)/'Prop. y Fact. conversion'!$F$69</f>
        <v>0</v>
      </c>
      <c r="AA36" s="395">
        <f>('InfoBase 1A3a'!O45*'InfoProc 1A3a'!M36)/'Prop. y Fact. conversion'!$F$69</f>
        <v>0</v>
      </c>
      <c r="AB36" s="395">
        <f>('InfoBase 1A3a'!P45*'InfoProc 1A3a'!N36)/'Prop. y Fact. conversion'!$F$69</f>
        <v>0</v>
      </c>
      <c r="AC36" s="395">
        <f>('InfoBase 1A3a'!Q45*'InfoProc 1A3a'!O36)/'Prop. y Fact. conversion'!$F$69</f>
        <v>0</v>
      </c>
      <c r="AD36" s="463">
        <f>('InfoBase 1A3a'!R45*'InfoProc 1A3a'!P36)/'Prop. y Fact. conversion'!$F$69</f>
        <v>0</v>
      </c>
    </row>
    <row r="37" spans="2:30" ht="12.75">
      <c r="B37" s="462" t="s">
        <v>389</v>
      </c>
      <c r="C37" s="445"/>
      <c r="D37" s="445"/>
      <c r="E37" s="445"/>
      <c r="F37" s="445"/>
      <c r="G37" s="445"/>
      <c r="H37" s="445"/>
      <c r="I37" s="445"/>
      <c r="J37" s="445"/>
      <c r="K37" s="445"/>
      <c r="L37" s="445"/>
      <c r="M37" s="445"/>
      <c r="N37" s="445"/>
      <c r="O37" s="445"/>
      <c r="P37" s="445"/>
      <c r="Q37" s="395">
        <f>('InfoBase 1A3a'!E46*'InfoProc 1A3a'!C37)/'Prop. y Fact. conversion'!$F$69</f>
        <v>0</v>
      </c>
      <c r="R37" s="395">
        <f>('InfoBase 1A3a'!F46*'InfoProc 1A3a'!D37)/'Prop. y Fact. conversion'!$F$69</f>
        <v>0</v>
      </c>
      <c r="S37" s="395">
        <f>('InfoBase 1A3a'!G46*'InfoProc 1A3a'!E37)/'Prop. y Fact. conversion'!$F$69</f>
        <v>0</v>
      </c>
      <c r="T37" s="395">
        <f>('InfoBase 1A3a'!H46*'InfoProc 1A3a'!F37)/'Prop. y Fact. conversion'!$F$69</f>
        <v>0</v>
      </c>
      <c r="U37" s="395">
        <f>('InfoBase 1A3a'!I46*'InfoProc 1A3a'!G37)/'Prop. y Fact. conversion'!$F$69</f>
        <v>0</v>
      </c>
      <c r="V37" s="395">
        <f>('InfoBase 1A3a'!J46*'InfoProc 1A3a'!H37)/'Prop. y Fact. conversion'!$F$69</f>
        <v>0</v>
      </c>
      <c r="W37" s="395">
        <f>('InfoBase 1A3a'!K46*'InfoProc 1A3a'!I37)/'Prop. y Fact. conversion'!$F$69</f>
        <v>0</v>
      </c>
      <c r="X37" s="395">
        <f>('InfoBase 1A3a'!L46*'InfoProc 1A3a'!J37)/'Prop. y Fact. conversion'!$F$69</f>
        <v>0</v>
      </c>
      <c r="Y37" s="395">
        <f>('InfoBase 1A3a'!M46*'InfoProc 1A3a'!K37)/'Prop. y Fact. conversion'!$F$69</f>
        <v>0</v>
      </c>
      <c r="Z37" s="395">
        <f>('InfoBase 1A3a'!N46*'InfoProc 1A3a'!L37)/'Prop. y Fact. conversion'!$F$69</f>
        <v>0</v>
      </c>
      <c r="AA37" s="395">
        <f>('InfoBase 1A3a'!O46*'InfoProc 1A3a'!M37)/'Prop. y Fact. conversion'!$F$69</f>
        <v>0</v>
      </c>
      <c r="AB37" s="395">
        <f>('InfoBase 1A3a'!P46*'InfoProc 1A3a'!N37)/'Prop. y Fact. conversion'!$F$69</f>
        <v>0</v>
      </c>
      <c r="AC37" s="395">
        <f>('InfoBase 1A3a'!Q46*'InfoProc 1A3a'!O37)/'Prop. y Fact. conversion'!$F$69</f>
        <v>0</v>
      </c>
      <c r="AD37" s="463">
        <f>('InfoBase 1A3a'!R46*'InfoProc 1A3a'!P37)/'Prop. y Fact. conversion'!$F$69</f>
        <v>0</v>
      </c>
    </row>
    <row r="38" spans="2:30" ht="12.75">
      <c r="B38" s="462" t="s">
        <v>414</v>
      </c>
      <c r="C38" s="445"/>
      <c r="D38" s="445"/>
      <c r="E38" s="445"/>
      <c r="F38" s="445"/>
      <c r="G38" s="445"/>
      <c r="H38" s="445"/>
      <c r="I38" s="445"/>
      <c r="J38" s="445"/>
      <c r="K38" s="445"/>
      <c r="L38" s="445"/>
      <c r="M38" s="445"/>
      <c r="N38" s="445"/>
      <c r="O38" s="445"/>
      <c r="P38" s="445"/>
      <c r="Q38" s="395">
        <f>('InfoBase 1A3a'!E47*'InfoProc 1A3a'!C38)/'Prop. y Fact. conversion'!$F$69</f>
        <v>0</v>
      </c>
      <c r="R38" s="395">
        <f>('InfoBase 1A3a'!F47*'InfoProc 1A3a'!D38)/'Prop. y Fact. conversion'!$F$69</f>
        <v>0</v>
      </c>
      <c r="S38" s="395">
        <f>('InfoBase 1A3a'!G47*'InfoProc 1A3a'!E38)/'Prop. y Fact. conversion'!$F$69</f>
        <v>0</v>
      </c>
      <c r="T38" s="395">
        <f>('InfoBase 1A3a'!H47*'InfoProc 1A3a'!F38)/'Prop. y Fact. conversion'!$F$69</f>
        <v>0</v>
      </c>
      <c r="U38" s="395">
        <f>('InfoBase 1A3a'!I47*'InfoProc 1A3a'!G38)/'Prop. y Fact. conversion'!$F$69</f>
        <v>0</v>
      </c>
      <c r="V38" s="395">
        <f>('InfoBase 1A3a'!J47*'InfoProc 1A3a'!H38)/'Prop. y Fact. conversion'!$F$69</f>
        <v>0</v>
      </c>
      <c r="W38" s="395">
        <f>('InfoBase 1A3a'!K47*'InfoProc 1A3a'!I38)/'Prop. y Fact. conversion'!$F$69</f>
        <v>0</v>
      </c>
      <c r="X38" s="395">
        <f>('InfoBase 1A3a'!L47*'InfoProc 1A3a'!J38)/'Prop. y Fact. conversion'!$F$69</f>
        <v>0</v>
      </c>
      <c r="Y38" s="395">
        <f>('InfoBase 1A3a'!M47*'InfoProc 1A3a'!K38)/'Prop. y Fact. conversion'!$F$69</f>
        <v>0</v>
      </c>
      <c r="Z38" s="395">
        <f>('InfoBase 1A3a'!N47*'InfoProc 1A3a'!L38)/'Prop. y Fact. conversion'!$F$69</f>
        <v>0</v>
      </c>
      <c r="AA38" s="395">
        <f>('InfoBase 1A3a'!O47*'InfoProc 1A3a'!M38)/'Prop. y Fact. conversion'!$F$69</f>
        <v>0</v>
      </c>
      <c r="AB38" s="395">
        <f>('InfoBase 1A3a'!P47*'InfoProc 1A3a'!N38)/'Prop. y Fact. conversion'!$F$69</f>
        <v>0</v>
      </c>
      <c r="AC38" s="395">
        <f>('InfoBase 1A3a'!Q47*'InfoProc 1A3a'!O38)/'Prop. y Fact. conversion'!$F$69</f>
        <v>0</v>
      </c>
      <c r="AD38" s="463">
        <f>('InfoBase 1A3a'!R47*'InfoProc 1A3a'!P38)/'Prop. y Fact. conversion'!$F$69</f>
        <v>0</v>
      </c>
    </row>
    <row r="39" spans="2:30" ht="12.75">
      <c r="B39" s="462" t="s">
        <v>425</v>
      </c>
      <c r="C39" s="445"/>
      <c r="D39" s="445"/>
      <c r="E39" s="445"/>
      <c r="F39" s="445"/>
      <c r="G39" s="445"/>
      <c r="H39" s="445"/>
      <c r="I39" s="445"/>
      <c r="J39" s="445"/>
      <c r="K39" s="445"/>
      <c r="L39" s="445"/>
      <c r="M39" s="445"/>
      <c r="N39" s="445"/>
      <c r="O39" s="445"/>
      <c r="P39" s="445"/>
      <c r="Q39" s="395">
        <f>('InfoBase 1A3a'!E48*'InfoProc 1A3a'!C39)/'Prop. y Fact. conversion'!$F$69</f>
        <v>0</v>
      </c>
      <c r="R39" s="395">
        <f>('InfoBase 1A3a'!F48*'InfoProc 1A3a'!D39)/'Prop. y Fact. conversion'!$F$69</f>
        <v>0</v>
      </c>
      <c r="S39" s="395">
        <f>('InfoBase 1A3a'!G48*'InfoProc 1A3a'!E39)/'Prop. y Fact. conversion'!$F$69</f>
        <v>0</v>
      </c>
      <c r="T39" s="395">
        <f>('InfoBase 1A3a'!H48*'InfoProc 1A3a'!F39)/'Prop. y Fact. conversion'!$F$69</f>
        <v>0</v>
      </c>
      <c r="U39" s="395">
        <f>('InfoBase 1A3a'!I48*'InfoProc 1A3a'!G39)/'Prop. y Fact. conversion'!$F$69</f>
        <v>0</v>
      </c>
      <c r="V39" s="395">
        <f>('InfoBase 1A3a'!J48*'InfoProc 1A3a'!H39)/'Prop. y Fact. conversion'!$F$69</f>
        <v>0</v>
      </c>
      <c r="W39" s="395">
        <f>('InfoBase 1A3a'!K48*'InfoProc 1A3a'!I39)/'Prop. y Fact. conversion'!$F$69</f>
        <v>0</v>
      </c>
      <c r="X39" s="395">
        <f>('InfoBase 1A3a'!L48*'InfoProc 1A3a'!J39)/'Prop. y Fact. conversion'!$F$69</f>
        <v>0</v>
      </c>
      <c r="Y39" s="395">
        <f>('InfoBase 1A3a'!M48*'InfoProc 1A3a'!K39)/'Prop. y Fact. conversion'!$F$69</f>
        <v>0</v>
      </c>
      <c r="Z39" s="395">
        <f>('InfoBase 1A3a'!N48*'InfoProc 1A3a'!L39)/'Prop. y Fact. conversion'!$F$69</f>
        <v>0</v>
      </c>
      <c r="AA39" s="395">
        <f>('InfoBase 1A3a'!O48*'InfoProc 1A3a'!M39)/'Prop. y Fact. conversion'!$F$69</f>
        <v>0</v>
      </c>
      <c r="AB39" s="395">
        <f>('InfoBase 1A3a'!P48*'InfoProc 1A3a'!N39)/'Prop. y Fact. conversion'!$F$69</f>
        <v>0</v>
      </c>
      <c r="AC39" s="395">
        <f>('InfoBase 1A3a'!Q48*'InfoProc 1A3a'!O39)/'Prop. y Fact. conversion'!$F$69</f>
        <v>0</v>
      </c>
      <c r="AD39" s="463">
        <f>('InfoBase 1A3a'!R48*'InfoProc 1A3a'!P39)/'Prop. y Fact. conversion'!$F$69</f>
        <v>0</v>
      </c>
    </row>
    <row r="40" spans="2:30" ht="12.75">
      <c r="B40" s="462" t="s">
        <v>420</v>
      </c>
      <c r="C40" s="445"/>
      <c r="D40" s="445"/>
      <c r="E40" s="445"/>
      <c r="F40" s="445"/>
      <c r="G40" s="445"/>
      <c r="H40" s="445"/>
      <c r="I40" s="445"/>
      <c r="J40" s="445"/>
      <c r="K40" s="445"/>
      <c r="L40" s="445"/>
      <c r="M40" s="445"/>
      <c r="N40" s="445"/>
      <c r="O40" s="445"/>
      <c r="P40" s="445"/>
      <c r="Q40" s="395">
        <f>('InfoBase 1A3a'!E49*'InfoProc 1A3a'!C40)/'Prop. y Fact. conversion'!$F$69</f>
        <v>0</v>
      </c>
      <c r="R40" s="395">
        <f>('InfoBase 1A3a'!F49*'InfoProc 1A3a'!D40)/'Prop. y Fact. conversion'!$F$69</f>
        <v>0</v>
      </c>
      <c r="S40" s="395">
        <f>('InfoBase 1A3a'!G49*'InfoProc 1A3a'!E40)/'Prop. y Fact. conversion'!$F$69</f>
        <v>0</v>
      </c>
      <c r="T40" s="395">
        <f>('InfoBase 1A3a'!H49*'InfoProc 1A3a'!F40)/'Prop. y Fact. conversion'!$F$69</f>
        <v>0</v>
      </c>
      <c r="U40" s="395">
        <f>('InfoBase 1A3a'!I49*'InfoProc 1A3a'!G40)/'Prop. y Fact. conversion'!$F$69</f>
        <v>0</v>
      </c>
      <c r="V40" s="395">
        <f>('InfoBase 1A3a'!J49*'InfoProc 1A3a'!H40)/'Prop. y Fact. conversion'!$F$69</f>
        <v>0</v>
      </c>
      <c r="W40" s="395">
        <f>('InfoBase 1A3a'!K49*'InfoProc 1A3a'!I40)/'Prop. y Fact. conversion'!$F$69</f>
        <v>0</v>
      </c>
      <c r="X40" s="395">
        <f>('InfoBase 1A3a'!L49*'InfoProc 1A3a'!J40)/'Prop. y Fact. conversion'!$F$69</f>
        <v>0</v>
      </c>
      <c r="Y40" s="395">
        <f>('InfoBase 1A3a'!M49*'InfoProc 1A3a'!K40)/'Prop. y Fact. conversion'!$F$69</f>
        <v>0</v>
      </c>
      <c r="Z40" s="395">
        <f>('InfoBase 1A3a'!N49*'InfoProc 1A3a'!L40)/'Prop. y Fact. conversion'!$F$69</f>
        <v>0</v>
      </c>
      <c r="AA40" s="395">
        <f>('InfoBase 1A3a'!O49*'InfoProc 1A3a'!M40)/'Prop. y Fact. conversion'!$F$69</f>
        <v>0</v>
      </c>
      <c r="AB40" s="395">
        <f>('InfoBase 1A3a'!P49*'InfoProc 1A3a'!N40)/'Prop. y Fact. conversion'!$F$69</f>
        <v>0</v>
      </c>
      <c r="AC40" s="395">
        <f>('InfoBase 1A3a'!Q49*'InfoProc 1A3a'!O40)/'Prop. y Fact. conversion'!$F$69</f>
        <v>0</v>
      </c>
      <c r="AD40" s="463">
        <f>('InfoBase 1A3a'!R49*'InfoProc 1A3a'!P40)/'Prop. y Fact. conversion'!$F$69</f>
        <v>0</v>
      </c>
    </row>
    <row r="41" spans="2:30" ht="12.75">
      <c r="B41" s="462" t="s">
        <v>429</v>
      </c>
      <c r="C41" s="445"/>
      <c r="D41" s="445"/>
      <c r="E41" s="445"/>
      <c r="F41" s="445"/>
      <c r="G41" s="445"/>
      <c r="H41" s="445"/>
      <c r="I41" s="445"/>
      <c r="J41" s="445"/>
      <c r="K41" s="445"/>
      <c r="L41" s="445"/>
      <c r="M41" s="445"/>
      <c r="N41" s="445"/>
      <c r="O41" s="445"/>
      <c r="P41" s="445"/>
      <c r="Q41" s="395">
        <f>('InfoBase 1A3a'!E50*'InfoProc 1A3a'!C41)/'Prop. y Fact. conversion'!$F$69</f>
        <v>0</v>
      </c>
      <c r="R41" s="395">
        <f>('InfoBase 1A3a'!F50*'InfoProc 1A3a'!D41)/'Prop. y Fact. conversion'!$F$69</f>
        <v>0</v>
      </c>
      <c r="S41" s="395">
        <f>('InfoBase 1A3a'!G50*'InfoProc 1A3a'!E41)/'Prop. y Fact. conversion'!$F$69</f>
        <v>0</v>
      </c>
      <c r="T41" s="395">
        <f>('InfoBase 1A3a'!H50*'InfoProc 1A3a'!F41)/'Prop. y Fact. conversion'!$F$69</f>
        <v>0</v>
      </c>
      <c r="U41" s="395">
        <f>('InfoBase 1A3a'!I50*'InfoProc 1A3a'!G41)/'Prop. y Fact. conversion'!$F$69</f>
        <v>0</v>
      </c>
      <c r="V41" s="395">
        <f>('InfoBase 1A3a'!J50*'InfoProc 1A3a'!H41)/'Prop. y Fact. conversion'!$F$69</f>
        <v>0</v>
      </c>
      <c r="W41" s="395">
        <f>('InfoBase 1A3a'!K50*'InfoProc 1A3a'!I41)/'Prop. y Fact. conversion'!$F$69</f>
        <v>0</v>
      </c>
      <c r="X41" s="395">
        <f>('InfoBase 1A3a'!L50*'InfoProc 1A3a'!J41)/'Prop. y Fact. conversion'!$F$69</f>
        <v>0</v>
      </c>
      <c r="Y41" s="395">
        <f>('InfoBase 1A3a'!M50*'InfoProc 1A3a'!K41)/'Prop. y Fact. conversion'!$F$69</f>
        <v>0</v>
      </c>
      <c r="Z41" s="395">
        <f>('InfoBase 1A3a'!N50*'InfoProc 1A3a'!L41)/'Prop. y Fact. conversion'!$F$69</f>
        <v>0</v>
      </c>
      <c r="AA41" s="395">
        <f>('InfoBase 1A3a'!O50*'InfoProc 1A3a'!M41)/'Prop. y Fact. conversion'!$F$69</f>
        <v>0</v>
      </c>
      <c r="AB41" s="395">
        <f>('InfoBase 1A3a'!P50*'InfoProc 1A3a'!N41)/'Prop. y Fact. conversion'!$F$69</f>
        <v>0</v>
      </c>
      <c r="AC41" s="395">
        <f>('InfoBase 1A3a'!Q50*'InfoProc 1A3a'!O41)/'Prop. y Fact. conversion'!$F$69</f>
        <v>0</v>
      </c>
      <c r="AD41" s="463">
        <f>('InfoBase 1A3a'!R50*'InfoProc 1A3a'!P41)/'Prop. y Fact. conversion'!$F$69</f>
        <v>0</v>
      </c>
    </row>
    <row r="42" spans="2:30" ht="12.75">
      <c r="B42" s="462" t="s">
        <v>396</v>
      </c>
      <c r="C42" s="445"/>
      <c r="D42" s="445"/>
      <c r="E42" s="445"/>
      <c r="F42" s="445"/>
      <c r="G42" s="445"/>
      <c r="H42" s="445"/>
      <c r="I42" s="445"/>
      <c r="J42" s="445"/>
      <c r="K42" s="445"/>
      <c r="L42" s="445"/>
      <c r="M42" s="445"/>
      <c r="N42" s="445"/>
      <c r="O42" s="445"/>
      <c r="P42" s="445"/>
      <c r="Q42" s="395">
        <f>('InfoBase 1A3a'!E51*'InfoProc 1A3a'!C42)/'Prop. y Fact. conversion'!$F$69</f>
        <v>0</v>
      </c>
      <c r="R42" s="395">
        <f>('InfoBase 1A3a'!F51*'InfoProc 1A3a'!D42)/'Prop. y Fact. conversion'!$F$69</f>
        <v>0</v>
      </c>
      <c r="S42" s="395">
        <f>('InfoBase 1A3a'!G51*'InfoProc 1A3a'!E42)/'Prop. y Fact. conversion'!$F$69</f>
        <v>0</v>
      </c>
      <c r="T42" s="395">
        <f>('InfoBase 1A3a'!H51*'InfoProc 1A3a'!F42)/'Prop. y Fact. conversion'!$F$69</f>
        <v>0</v>
      </c>
      <c r="U42" s="395">
        <f>('InfoBase 1A3a'!I51*'InfoProc 1A3a'!G42)/'Prop. y Fact. conversion'!$F$69</f>
        <v>0</v>
      </c>
      <c r="V42" s="395">
        <f>('InfoBase 1A3a'!J51*'InfoProc 1A3a'!H42)/'Prop. y Fact. conversion'!$F$69</f>
        <v>0</v>
      </c>
      <c r="W42" s="395">
        <f>('InfoBase 1A3a'!K51*'InfoProc 1A3a'!I42)/'Prop. y Fact. conversion'!$F$69</f>
        <v>0</v>
      </c>
      <c r="X42" s="395">
        <f>('InfoBase 1A3a'!L51*'InfoProc 1A3a'!J42)/'Prop. y Fact. conversion'!$F$69</f>
        <v>0</v>
      </c>
      <c r="Y42" s="395">
        <f>('InfoBase 1A3a'!M51*'InfoProc 1A3a'!K42)/'Prop. y Fact. conversion'!$F$69</f>
        <v>0</v>
      </c>
      <c r="Z42" s="395">
        <f>('InfoBase 1A3a'!N51*'InfoProc 1A3a'!L42)/'Prop. y Fact. conversion'!$F$69</f>
        <v>0</v>
      </c>
      <c r="AA42" s="395">
        <f>('InfoBase 1A3a'!O51*'InfoProc 1A3a'!M42)/'Prop. y Fact. conversion'!$F$69</f>
        <v>0</v>
      </c>
      <c r="AB42" s="395">
        <f>('InfoBase 1A3a'!P51*'InfoProc 1A3a'!N42)/'Prop. y Fact. conversion'!$F$69</f>
        <v>0</v>
      </c>
      <c r="AC42" s="395">
        <f>('InfoBase 1A3a'!Q51*'InfoProc 1A3a'!O42)/'Prop. y Fact. conversion'!$F$69</f>
        <v>0</v>
      </c>
      <c r="AD42" s="463">
        <f>('InfoBase 1A3a'!R51*'InfoProc 1A3a'!P42)/'Prop. y Fact. conversion'!$F$69</f>
        <v>0</v>
      </c>
    </row>
    <row r="43" spans="2:30" ht="12.75">
      <c r="B43" s="462" t="s">
        <v>413</v>
      </c>
      <c r="C43" s="445"/>
      <c r="D43" s="445"/>
      <c r="E43" s="445"/>
      <c r="F43" s="445"/>
      <c r="G43" s="445"/>
      <c r="H43" s="445"/>
      <c r="I43" s="445"/>
      <c r="J43" s="445"/>
      <c r="K43" s="445"/>
      <c r="L43" s="445"/>
      <c r="M43" s="445"/>
      <c r="N43" s="445"/>
      <c r="O43" s="445"/>
      <c r="P43" s="445"/>
      <c r="Q43" s="395">
        <f>('InfoBase 1A3a'!E52*'InfoProc 1A3a'!C43)/'Prop. y Fact. conversion'!$F$69</f>
        <v>0</v>
      </c>
      <c r="R43" s="395">
        <f>('InfoBase 1A3a'!F52*'InfoProc 1A3a'!D43)/'Prop. y Fact. conversion'!$F$69</f>
        <v>0</v>
      </c>
      <c r="S43" s="395">
        <f>('InfoBase 1A3a'!G52*'InfoProc 1A3a'!E43)/'Prop. y Fact. conversion'!$F$69</f>
        <v>0</v>
      </c>
      <c r="T43" s="395">
        <f>('InfoBase 1A3a'!H52*'InfoProc 1A3a'!F43)/'Prop. y Fact. conversion'!$F$69</f>
        <v>0</v>
      </c>
      <c r="U43" s="395">
        <f>('InfoBase 1A3a'!I52*'InfoProc 1A3a'!G43)/'Prop. y Fact. conversion'!$F$69</f>
        <v>0</v>
      </c>
      <c r="V43" s="395">
        <f>('InfoBase 1A3a'!J52*'InfoProc 1A3a'!H43)/'Prop. y Fact. conversion'!$F$69</f>
        <v>0</v>
      </c>
      <c r="W43" s="395">
        <f>('InfoBase 1A3a'!K52*'InfoProc 1A3a'!I43)/'Prop. y Fact. conversion'!$F$69</f>
        <v>0</v>
      </c>
      <c r="X43" s="395">
        <f>('InfoBase 1A3a'!L52*'InfoProc 1A3a'!J43)/'Prop. y Fact. conversion'!$F$69</f>
        <v>0</v>
      </c>
      <c r="Y43" s="395">
        <f>('InfoBase 1A3a'!M52*'InfoProc 1A3a'!K43)/'Prop. y Fact. conversion'!$F$69</f>
        <v>0</v>
      </c>
      <c r="Z43" s="395">
        <f>('InfoBase 1A3a'!N52*'InfoProc 1A3a'!L43)/'Prop. y Fact. conversion'!$F$69</f>
        <v>0</v>
      </c>
      <c r="AA43" s="395">
        <f>('InfoBase 1A3a'!O52*'InfoProc 1A3a'!M43)/'Prop. y Fact. conversion'!$F$69</f>
        <v>0</v>
      </c>
      <c r="AB43" s="395">
        <f>('InfoBase 1A3a'!P52*'InfoProc 1A3a'!N43)/'Prop. y Fact. conversion'!$F$69</f>
        <v>0</v>
      </c>
      <c r="AC43" s="395">
        <f>('InfoBase 1A3a'!Q52*'InfoProc 1A3a'!O43)/'Prop. y Fact. conversion'!$F$69</f>
        <v>0</v>
      </c>
      <c r="AD43" s="463">
        <f>('InfoBase 1A3a'!R52*'InfoProc 1A3a'!P43)/'Prop. y Fact. conversion'!$F$69</f>
        <v>0</v>
      </c>
    </row>
    <row r="44" spans="2:30" ht="12.75">
      <c r="B44" s="462" t="s">
        <v>424</v>
      </c>
      <c r="C44" s="445"/>
      <c r="D44" s="445"/>
      <c r="E44" s="445"/>
      <c r="F44" s="445"/>
      <c r="G44" s="445"/>
      <c r="H44" s="445"/>
      <c r="I44" s="445"/>
      <c r="J44" s="445"/>
      <c r="K44" s="445"/>
      <c r="L44" s="445"/>
      <c r="M44" s="445"/>
      <c r="N44" s="445"/>
      <c r="O44" s="445"/>
      <c r="P44" s="445"/>
      <c r="Q44" s="395">
        <f>('InfoBase 1A3a'!E53*'InfoProc 1A3a'!C44)/'Prop. y Fact. conversion'!$F$69</f>
        <v>0</v>
      </c>
      <c r="R44" s="395">
        <f>('InfoBase 1A3a'!F53*'InfoProc 1A3a'!D44)/'Prop. y Fact. conversion'!$F$69</f>
        <v>0</v>
      </c>
      <c r="S44" s="395">
        <f>('InfoBase 1A3a'!G53*'InfoProc 1A3a'!E44)/'Prop. y Fact. conversion'!$F$69</f>
        <v>0</v>
      </c>
      <c r="T44" s="395">
        <f>('InfoBase 1A3a'!H53*'InfoProc 1A3a'!F44)/'Prop. y Fact. conversion'!$F$69</f>
        <v>0</v>
      </c>
      <c r="U44" s="395">
        <f>('InfoBase 1A3a'!I53*'InfoProc 1A3a'!G44)/'Prop. y Fact. conversion'!$F$69</f>
        <v>0</v>
      </c>
      <c r="V44" s="395">
        <f>('InfoBase 1A3a'!J53*'InfoProc 1A3a'!H44)/'Prop. y Fact. conversion'!$F$69</f>
        <v>0</v>
      </c>
      <c r="W44" s="395">
        <f>('InfoBase 1A3a'!K53*'InfoProc 1A3a'!I44)/'Prop. y Fact. conversion'!$F$69</f>
        <v>0</v>
      </c>
      <c r="X44" s="395">
        <f>('InfoBase 1A3a'!L53*'InfoProc 1A3a'!J44)/'Prop. y Fact. conversion'!$F$69</f>
        <v>0</v>
      </c>
      <c r="Y44" s="395">
        <f>('InfoBase 1A3a'!M53*'InfoProc 1A3a'!K44)/'Prop. y Fact. conversion'!$F$69</f>
        <v>0</v>
      </c>
      <c r="Z44" s="395">
        <f>('InfoBase 1A3a'!N53*'InfoProc 1A3a'!L44)/'Prop. y Fact. conversion'!$F$69</f>
        <v>0</v>
      </c>
      <c r="AA44" s="395">
        <f>('InfoBase 1A3a'!O53*'InfoProc 1A3a'!M44)/'Prop. y Fact. conversion'!$F$69</f>
        <v>0</v>
      </c>
      <c r="AB44" s="395">
        <f>('InfoBase 1A3a'!P53*'InfoProc 1A3a'!N44)/'Prop. y Fact. conversion'!$F$69</f>
        <v>0</v>
      </c>
      <c r="AC44" s="395">
        <f>('InfoBase 1A3a'!Q53*'InfoProc 1A3a'!O44)/'Prop. y Fact. conversion'!$F$69</f>
        <v>0</v>
      </c>
      <c r="AD44" s="463">
        <f>('InfoBase 1A3a'!R53*'InfoProc 1A3a'!P44)/'Prop. y Fact. conversion'!$F$69</f>
        <v>0</v>
      </c>
    </row>
    <row r="45" spans="2:30" ht="12.75">
      <c r="B45" s="462" t="s">
        <v>400</v>
      </c>
      <c r="C45" s="445"/>
      <c r="D45" s="445"/>
      <c r="E45" s="445"/>
      <c r="F45" s="445"/>
      <c r="G45" s="445"/>
      <c r="H45" s="445"/>
      <c r="I45" s="445"/>
      <c r="J45" s="445"/>
      <c r="K45" s="445"/>
      <c r="L45" s="445"/>
      <c r="M45" s="445"/>
      <c r="N45" s="445"/>
      <c r="O45" s="445"/>
      <c r="P45" s="445"/>
      <c r="Q45" s="395">
        <f>('InfoBase 1A3a'!E54*'InfoProc 1A3a'!C45)/'Prop. y Fact. conversion'!$F$69</f>
        <v>0</v>
      </c>
      <c r="R45" s="395">
        <f>('InfoBase 1A3a'!F54*'InfoProc 1A3a'!D45)/'Prop. y Fact. conversion'!$F$69</f>
        <v>0</v>
      </c>
      <c r="S45" s="395">
        <f>('InfoBase 1A3a'!G54*'InfoProc 1A3a'!E45)/'Prop. y Fact. conversion'!$F$69</f>
        <v>0</v>
      </c>
      <c r="T45" s="395">
        <f>('InfoBase 1A3a'!H54*'InfoProc 1A3a'!F45)/'Prop. y Fact. conversion'!$F$69</f>
        <v>0</v>
      </c>
      <c r="U45" s="395">
        <f>('InfoBase 1A3a'!I54*'InfoProc 1A3a'!G45)/'Prop. y Fact. conversion'!$F$69</f>
        <v>0</v>
      </c>
      <c r="V45" s="395">
        <f>('InfoBase 1A3a'!J54*'InfoProc 1A3a'!H45)/'Prop. y Fact. conversion'!$F$69</f>
        <v>0</v>
      </c>
      <c r="W45" s="395">
        <f>('InfoBase 1A3a'!K54*'InfoProc 1A3a'!I45)/'Prop. y Fact. conversion'!$F$69</f>
        <v>0</v>
      </c>
      <c r="X45" s="395">
        <f>('InfoBase 1A3a'!L54*'InfoProc 1A3a'!J45)/'Prop. y Fact. conversion'!$F$69</f>
        <v>0</v>
      </c>
      <c r="Y45" s="395">
        <f>('InfoBase 1A3a'!M54*'InfoProc 1A3a'!K45)/'Prop. y Fact. conversion'!$F$69</f>
        <v>0</v>
      </c>
      <c r="Z45" s="395">
        <f>('InfoBase 1A3a'!N54*'InfoProc 1A3a'!L45)/'Prop. y Fact. conversion'!$F$69</f>
        <v>0</v>
      </c>
      <c r="AA45" s="395">
        <f>('InfoBase 1A3a'!O54*'InfoProc 1A3a'!M45)/'Prop. y Fact. conversion'!$F$69</f>
        <v>0</v>
      </c>
      <c r="AB45" s="395">
        <f>('InfoBase 1A3a'!P54*'InfoProc 1A3a'!N45)/'Prop. y Fact. conversion'!$F$69</f>
        <v>0</v>
      </c>
      <c r="AC45" s="395">
        <f>('InfoBase 1A3a'!Q54*'InfoProc 1A3a'!O45)/'Prop. y Fact. conversion'!$F$69</f>
        <v>0</v>
      </c>
      <c r="AD45" s="463">
        <f>('InfoBase 1A3a'!R54*'InfoProc 1A3a'!P45)/'Prop. y Fact. conversion'!$F$69</f>
        <v>0</v>
      </c>
    </row>
    <row r="46" spans="2:30" ht="12.75">
      <c r="B46" s="462" t="s">
        <v>398</v>
      </c>
      <c r="C46" s="445"/>
      <c r="D46" s="445"/>
      <c r="E46" s="445"/>
      <c r="F46" s="445"/>
      <c r="G46" s="445"/>
      <c r="H46" s="445"/>
      <c r="I46" s="445"/>
      <c r="J46" s="445"/>
      <c r="K46" s="445"/>
      <c r="L46" s="445"/>
      <c r="M46" s="445"/>
      <c r="N46" s="445"/>
      <c r="O46" s="445"/>
      <c r="P46" s="445"/>
      <c r="Q46" s="395">
        <f>('InfoBase 1A3a'!E55*'InfoProc 1A3a'!C46)/'Prop. y Fact. conversion'!$F$69</f>
        <v>0</v>
      </c>
      <c r="R46" s="395">
        <f>('InfoBase 1A3a'!F55*'InfoProc 1A3a'!D46)/'Prop. y Fact. conversion'!$F$69</f>
        <v>0</v>
      </c>
      <c r="S46" s="395">
        <f>('InfoBase 1A3a'!G55*'InfoProc 1A3a'!E46)/'Prop. y Fact. conversion'!$F$69</f>
        <v>0</v>
      </c>
      <c r="T46" s="395">
        <f>('InfoBase 1A3a'!H55*'InfoProc 1A3a'!F46)/'Prop. y Fact. conversion'!$F$69</f>
        <v>0</v>
      </c>
      <c r="U46" s="395">
        <f>('InfoBase 1A3a'!I55*'InfoProc 1A3a'!G46)/'Prop. y Fact. conversion'!$F$69</f>
        <v>0</v>
      </c>
      <c r="V46" s="395">
        <f>('InfoBase 1A3a'!J55*'InfoProc 1A3a'!H46)/'Prop. y Fact. conversion'!$F$69</f>
        <v>0</v>
      </c>
      <c r="W46" s="395">
        <f>('InfoBase 1A3a'!K55*'InfoProc 1A3a'!I46)/'Prop. y Fact. conversion'!$F$69</f>
        <v>0</v>
      </c>
      <c r="X46" s="395">
        <f>('InfoBase 1A3a'!L55*'InfoProc 1A3a'!J46)/'Prop. y Fact. conversion'!$F$69</f>
        <v>0</v>
      </c>
      <c r="Y46" s="395">
        <f>('InfoBase 1A3a'!M55*'InfoProc 1A3a'!K46)/'Prop. y Fact. conversion'!$F$69</f>
        <v>0</v>
      </c>
      <c r="Z46" s="395">
        <f>('InfoBase 1A3a'!N55*'InfoProc 1A3a'!L46)/'Prop. y Fact. conversion'!$F$69</f>
        <v>0</v>
      </c>
      <c r="AA46" s="395">
        <f>('InfoBase 1A3a'!O55*'InfoProc 1A3a'!M46)/'Prop. y Fact. conversion'!$F$69</f>
        <v>0</v>
      </c>
      <c r="AB46" s="395">
        <f>('InfoBase 1A3a'!P55*'InfoProc 1A3a'!N46)/'Prop. y Fact. conversion'!$F$69</f>
        <v>0</v>
      </c>
      <c r="AC46" s="395">
        <f>('InfoBase 1A3a'!Q55*'InfoProc 1A3a'!O46)/'Prop. y Fact. conversion'!$F$69</f>
        <v>0</v>
      </c>
      <c r="AD46" s="463">
        <f>('InfoBase 1A3a'!R55*'InfoProc 1A3a'!P46)/'Prop. y Fact. conversion'!$F$69</f>
        <v>0</v>
      </c>
    </row>
    <row r="47" spans="2:30" ht="12.75">
      <c r="B47" s="462" t="s">
        <v>433</v>
      </c>
      <c r="C47" s="445"/>
      <c r="D47" s="445"/>
      <c r="E47" s="445"/>
      <c r="F47" s="445"/>
      <c r="G47" s="445"/>
      <c r="H47" s="445"/>
      <c r="I47" s="445"/>
      <c r="J47" s="445"/>
      <c r="K47" s="445"/>
      <c r="L47" s="445"/>
      <c r="M47" s="445"/>
      <c r="N47" s="445"/>
      <c r="O47" s="445"/>
      <c r="P47" s="445"/>
      <c r="Q47" s="395">
        <f>('InfoBase 1A3a'!E56*'InfoProc 1A3a'!C47)/'Prop. y Fact. conversion'!$F$69</f>
        <v>0</v>
      </c>
      <c r="R47" s="395">
        <f>('InfoBase 1A3a'!F56*'InfoProc 1A3a'!D47)/'Prop. y Fact. conversion'!$F$69</f>
        <v>0</v>
      </c>
      <c r="S47" s="395">
        <f>('InfoBase 1A3a'!G56*'InfoProc 1A3a'!E47)/'Prop. y Fact. conversion'!$F$69</f>
        <v>0</v>
      </c>
      <c r="T47" s="395">
        <f>('InfoBase 1A3a'!H56*'InfoProc 1A3a'!F47)/'Prop. y Fact. conversion'!$F$69</f>
        <v>0</v>
      </c>
      <c r="U47" s="395">
        <f>('InfoBase 1A3a'!I56*'InfoProc 1A3a'!G47)/'Prop. y Fact. conversion'!$F$69</f>
        <v>0</v>
      </c>
      <c r="V47" s="395">
        <f>('InfoBase 1A3a'!J56*'InfoProc 1A3a'!H47)/'Prop. y Fact. conversion'!$F$69</f>
        <v>0</v>
      </c>
      <c r="W47" s="395">
        <f>('InfoBase 1A3a'!K56*'InfoProc 1A3a'!I47)/'Prop. y Fact. conversion'!$F$69</f>
        <v>0</v>
      </c>
      <c r="X47" s="395">
        <f>('InfoBase 1A3a'!L56*'InfoProc 1A3a'!J47)/'Prop. y Fact. conversion'!$F$69</f>
        <v>0</v>
      </c>
      <c r="Y47" s="395">
        <f>('InfoBase 1A3a'!M56*'InfoProc 1A3a'!K47)/'Prop. y Fact. conversion'!$F$69</f>
        <v>0</v>
      </c>
      <c r="Z47" s="395">
        <f>('InfoBase 1A3a'!N56*'InfoProc 1A3a'!L47)/'Prop. y Fact. conversion'!$F$69</f>
        <v>0</v>
      </c>
      <c r="AA47" s="395">
        <f>('InfoBase 1A3a'!O56*'InfoProc 1A3a'!M47)/'Prop. y Fact. conversion'!$F$69</f>
        <v>0</v>
      </c>
      <c r="AB47" s="395">
        <f>('InfoBase 1A3a'!P56*'InfoProc 1A3a'!N47)/'Prop. y Fact. conversion'!$F$69</f>
        <v>0</v>
      </c>
      <c r="AC47" s="395">
        <f>('InfoBase 1A3a'!Q56*'InfoProc 1A3a'!O47)/'Prop. y Fact. conversion'!$F$69</f>
        <v>0</v>
      </c>
      <c r="AD47" s="463">
        <f>('InfoBase 1A3a'!R56*'InfoProc 1A3a'!P47)/'Prop. y Fact. conversion'!$F$69</f>
        <v>0</v>
      </c>
    </row>
    <row r="48" spans="2:30" ht="12.75">
      <c r="B48" s="462" t="s">
        <v>457</v>
      </c>
      <c r="C48" s="445"/>
      <c r="D48" s="445"/>
      <c r="E48" s="445"/>
      <c r="F48" s="445"/>
      <c r="G48" s="445"/>
      <c r="H48" s="445"/>
      <c r="I48" s="445"/>
      <c r="J48" s="445"/>
      <c r="K48" s="445"/>
      <c r="L48" s="445"/>
      <c r="M48" s="445"/>
      <c r="N48" s="445"/>
      <c r="O48" s="445"/>
      <c r="P48" s="445"/>
      <c r="Q48" s="395">
        <f>('InfoBase 1A3a'!E57*'InfoProc 1A3a'!C48)/'Prop. y Fact. conversion'!$F$69</f>
        <v>0</v>
      </c>
      <c r="R48" s="395">
        <f>('InfoBase 1A3a'!F57*'InfoProc 1A3a'!D48)/'Prop. y Fact. conversion'!$F$69</f>
        <v>0</v>
      </c>
      <c r="S48" s="395">
        <f>('InfoBase 1A3a'!G57*'InfoProc 1A3a'!E48)/'Prop. y Fact. conversion'!$F$69</f>
        <v>0</v>
      </c>
      <c r="T48" s="395">
        <f>('InfoBase 1A3a'!H57*'InfoProc 1A3a'!F48)/'Prop. y Fact. conversion'!$F$69</f>
        <v>0</v>
      </c>
      <c r="U48" s="395">
        <f>('InfoBase 1A3a'!I57*'InfoProc 1A3a'!G48)/'Prop. y Fact. conversion'!$F$69</f>
        <v>0</v>
      </c>
      <c r="V48" s="395">
        <f>('InfoBase 1A3a'!J57*'InfoProc 1A3a'!H48)/'Prop. y Fact. conversion'!$F$69</f>
        <v>0</v>
      </c>
      <c r="W48" s="395">
        <f>('InfoBase 1A3a'!K57*'InfoProc 1A3a'!I48)/'Prop. y Fact. conversion'!$F$69</f>
        <v>0</v>
      </c>
      <c r="X48" s="395">
        <f>('InfoBase 1A3a'!L57*'InfoProc 1A3a'!J48)/'Prop. y Fact. conversion'!$F$69</f>
        <v>0</v>
      </c>
      <c r="Y48" s="395">
        <f>('InfoBase 1A3a'!M57*'InfoProc 1A3a'!K48)/'Prop. y Fact. conversion'!$F$69</f>
        <v>0</v>
      </c>
      <c r="Z48" s="395">
        <f>('InfoBase 1A3a'!N57*'InfoProc 1A3a'!L48)/'Prop. y Fact. conversion'!$F$69</f>
        <v>0</v>
      </c>
      <c r="AA48" s="395">
        <f>('InfoBase 1A3a'!O57*'InfoProc 1A3a'!M48)/'Prop. y Fact. conversion'!$F$69</f>
        <v>0</v>
      </c>
      <c r="AB48" s="395">
        <f>('InfoBase 1A3a'!P57*'InfoProc 1A3a'!N48)/'Prop. y Fact. conversion'!$F$69</f>
        <v>0</v>
      </c>
      <c r="AC48" s="395">
        <f>('InfoBase 1A3a'!Q57*'InfoProc 1A3a'!O48)/'Prop. y Fact. conversion'!$F$69</f>
        <v>0</v>
      </c>
      <c r="AD48" s="463">
        <f>('InfoBase 1A3a'!R57*'InfoProc 1A3a'!P48)/'Prop. y Fact. conversion'!$F$69</f>
        <v>0</v>
      </c>
    </row>
    <row r="49" spans="2:30" ht="12.75">
      <c r="B49" s="462" t="s">
        <v>410</v>
      </c>
      <c r="C49" s="445"/>
      <c r="D49" s="445"/>
      <c r="E49" s="445"/>
      <c r="F49" s="445"/>
      <c r="G49" s="445"/>
      <c r="H49" s="445"/>
      <c r="I49" s="445"/>
      <c r="J49" s="445"/>
      <c r="K49" s="445"/>
      <c r="L49" s="445"/>
      <c r="M49" s="445"/>
      <c r="N49" s="445"/>
      <c r="O49" s="445"/>
      <c r="P49" s="445"/>
      <c r="Q49" s="395">
        <f>('InfoBase 1A3a'!E58*'InfoProc 1A3a'!C49)/'Prop. y Fact. conversion'!$F$69</f>
        <v>0</v>
      </c>
      <c r="R49" s="395">
        <f>('InfoBase 1A3a'!F58*'InfoProc 1A3a'!D49)/'Prop. y Fact. conversion'!$F$69</f>
        <v>0</v>
      </c>
      <c r="S49" s="395">
        <f>('InfoBase 1A3a'!G58*'InfoProc 1A3a'!E49)/'Prop. y Fact. conversion'!$F$69</f>
        <v>0</v>
      </c>
      <c r="T49" s="395">
        <f>('InfoBase 1A3a'!H58*'InfoProc 1A3a'!F49)/'Prop. y Fact. conversion'!$F$69</f>
        <v>0</v>
      </c>
      <c r="U49" s="395">
        <f>('InfoBase 1A3a'!I58*'InfoProc 1A3a'!G49)/'Prop. y Fact. conversion'!$F$69</f>
        <v>0</v>
      </c>
      <c r="V49" s="395">
        <f>('InfoBase 1A3a'!J58*'InfoProc 1A3a'!H49)/'Prop. y Fact. conversion'!$F$69</f>
        <v>0</v>
      </c>
      <c r="W49" s="395">
        <f>('InfoBase 1A3a'!K58*'InfoProc 1A3a'!I49)/'Prop. y Fact. conversion'!$F$69</f>
        <v>0</v>
      </c>
      <c r="X49" s="395">
        <f>('InfoBase 1A3a'!L58*'InfoProc 1A3a'!J49)/'Prop. y Fact. conversion'!$F$69</f>
        <v>0</v>
      </c>
      <c r="Y49" s="395">
        <f>('InfoBase 1A3a'!M58*'InfoProc 1A3a'!K49)/'Prop. y Fact. conversion'!$F$69</f>
        <v>0</v>
      </c>
      <c r="Z49" s="395">
        <f>('InfoBase 1A3a'!N58*'InfoProc 1A3a'!L49)/'Prop. y Fact. conversion'!$F$69</f>
        <v>0</v>
      </c>
      <c r="AA49" s="395">
        <f>('InfoBase 1A3a'!O58*'InfoProc 1A3a'!M49)/'Prop. y Fact. conversion'!$F$69</f>
        <v>0</v>
      </c>
      <c r="AB49" s="395">
        <f>('InfoBase 1A3a'!P58*'InfoProc 1A3a'!N49)/'Prop. y Fact. conversion'!$F$69</f>
        <v>0</v>
      </c>
      <c r="AC49" s="395">
        <f>('InfoBase 1A3a'!Q58*'InfoProc 1A3a'!O49)/'Prop. y Fact. conversion'!$F$69</f>
        <v>0</v>
      </c>
      <c r="AD49" s="463">
        <f>('InfoBase 1A3a'!R58*'InfoProc 1A3a'!P49)/'Prop. y Fact. conversion'!$F$69</f>
        <v>0</v>
      </c>
    </row>
    <row r="50" spans="2:30" ht="12.75">
      <c r="B50" s="462" t="s">
        <v>431</v>
      </c>
      <c r="C50" s="445"/>
      <c r="D50" s="445"/>
      <c r="E50" s="445"/>
      <c r="F50" s="445"/>
      <c r="G50" s="445"/>
      <c r="H50" s="445"/>
      <c r="I50" s="445"/>
      <c r="J50" s="445"/>
      <c r="K50" s="445"/>
      <c r="L50" s="445"/>
      <c r="M50" s="445"/>
      <c r="N50" s="445"/>
      <c r="O50" s="445"/>
      <c r="P50" s="445"/>
      <c r="Q50" s="395">
        <f>('InfoBase 1A3a'!E59*'InfoProc 1A3a'!C50)/'Prop. y Fact. conversion'!$F$69</f>
        <v>0</v>
      </c>
      <c r="R50" s="395">
        <f>('InfoBase 1A3a'!F59*'InfoProc 1A3a'!D50)/'Prop. y Fact. conversion'!$F$69</f>
        <v>0</v>
      </c>
      <c r="S50" s="395">
        <f>('InfoBase 1A3a'!G59*'InfoProc 1A3a'!E50)/'Prop. y Fact. conversion'!$F$69</f>
        <v>0</v>
      </c>
      <c r="T50" s="395">
        <f>('InfoBase 1A3a'!H59*'InfoProc 1A3a'!F50)/'Prop. y Fact. conversion'!$F$69</f>
        <v>0</v>
      </c>
      <c r="U50" s="395">
        <f>('InfoBase 1A3a'!I59*'InfoProc 1A3a'!G50)/'Prop. y Fact. conversion'!$F$69</f>
        <v>0</v>
      </c>
      <c r="V50" s="395">
        <f>('InfoBase 1A3a'!J59*'InfoProc 1A3a'!H50)/'Prop. y Fact. conversion'!$F$69</f>
        <v>0</v>
      </c>
      <c r="W50" s="395">
        <f>('InfoBase 1A3a'!K59*'InfoProc 1A3a'!I50)/'Prop. y Fact. conversion'!$F$69</f>
        <v>0</v>
      </c>
      <c r="X50" s="395">
        <f>('InfoBase 1A3a'!L59*'InfoProc 1A3a'!J50)/'Prop. y Fact. conversion'!$F$69</f>
        <v>0</v>
      </c>
      <c r="Y50" s="395">
        <f>('InfoBase 1A3a'!M59*'InfoProc 1A3a'!K50)/'Prop. y Fact. conversion'!$F$69</f>
        <v>0</v>
      </c>
      <c r="Z50" s="395">
        <f>('InfoBase 1A3a'!N59*'InfoProc 1A3a'!L50)/'Prop. y Fact. conversion'!$F$69</f>
        <v>0</v>
      </c>
      <c r="AA50" s="395">
        <f>('InfoBase 1A3a'!O59*'InfoProc 1A3a'!M50)/'Prop. y Fact. conversion'!$F$69</f>
        <v>0</v>
      </c>
      <c r="AB50" s="395">
        <f>('InfoBase 1A3a'!P59*'InfoProc 1A3a'!N50)/'Prop. y Fact. conversion'!$F$69</f>
        <v>0</v>
      </c>
      <c r="AC50" s="395">
        <f>('InfoBase 1A3a'!Q59*'InfoProc 1A3a'!O50)/'Prop. y Fact. conversion'!$F$69</f>
        <v>0</v>
      </c>
      <c r="AD50" s="463">
        <f>('InfoBase 1A3a'!R59*'InfoProc 1A3a'!P50)/'Prop. y Fact. conversion'!$F$69</f>
        <v>0</v>
      </c>
    </row>
    <row r="51" spans="2:30" ht="12.75">
      <c r="B51" s="462" t="s">
        <v>393</v>
      </c>
      <c r="C51" s="445"/>
      <c r="D51" s="445"/>
      <c r="E51" s="445"/>
      <c r="F51" s="445"/>
      <c r="G51" s="445"/>
      <c r="H51" s="445"/>
      <c r="I51" s="445"/>
      <c r="J51" s="445"/>
      <c r="K51" s="445"/>
      <c r="L51" s="445"/>
      <c r="M51" s="445"/>
      <c r="N51" s="445"/>
      <c r="O51" s="445"/>
      <c r="P51" s="445"/>
      <c r="Q51" s="395">
        <f>('InfoBase 1A3a'!E60*'InfoProc 1A3a'!C51)/'Prop. y Fact. conversion'!$F$69</f>
        <v>0</v>
      </c>
      <c r="R51" s="395">
        <f>('InfoBase 1A3a'!F60*'InfoProc 1A3a'!D51)/'Prop. y Fact. conversion'!$F$69</f>
        <v>0</v>
      </c>
      <c r="S51" s="395">
        <f>('InfoBase 1A3a'!G60*'InfoProc 1A3a'!E51)/'Prop. y Fact. conversion'!$F$69</f>
        <v>0</v>
      </c>
      <c r="T51" s="395">
        <f>('InfoBase 1A3a'!H60*'InfoProc 1A3a'!F51)/'Prop. y Fact. conversion'!$F$69</f>
        <v>0</v>
      </c>
      <c r="U51" s="395">
        <f>('InfoBase 1A3a'!I60*'InfoProc 1A3a'!G51)/'Prop. y Fact. conversion'!$F$69</f>
        <v>0</v>
      </c>
      <c r="V51" s="395">
        <f>('InfoBase 1A3a'!J60*'InfoProc 1A3a'!H51)/'Prop. y Fact. conversion'!$F$69</f>
        <v>0</v>
      </c>
      <c r="W51" s="395">
        <f>('InfoBase 1A3a'!K60*'InfoProc 1A3a'!I51)/'Prop. y Fact. conversion'!$F$69</f>
        <v>0</v>
      </c>
      <c r="X51" s="395">
        <f>('InfoBase 1A3a'!L60*'InfoProc 1A3a'!J51)/'Prop. y Fact. conversion'!$F$69</f>
        <v>0</v>
      </c>
      <c r="Y51" s="395">
        <f>('InfoBase 1A3a'!M60*'InfoProc 1A3a'!K51)/'Prop. y Fact. conversion'!$F$69</f>
        <v>0</v>
      </c>
      <c r="Z51" s="395">
        <f>('InfoBase 1A3a'!N60*'InfoProc 1A3a'!L51)/'Prop. y Fact. conversion'!$F$69</f>
        <v>0</v>
      </c>
      <c r="AA51" s="395">
        <f>('InfoBase 1A3a'!O60*'InfoProc 1A3a'!M51)/'Prop. y Fact. conversion'!$F$69</f>
        <v>0</v>
      </c>
      <c r="AB51" s="395">
        <f>('InfoBase 1A3a'!P60*'InfoProc 1A3a'!N51)/'Prop. y Fact. conversion'!$F$69</f>
        <v>0</v>
      </c>
      <c r="AC51" s="395">
        <f>('InfoBase 1A3a'!Q60*'InfoProc 1A3a'!O51)/'Prop. y Fact. conversion'!$F$69</f>
        <v>0</v>
      </c>
      <c r="AD51" s="463">
        <f>('InfoBase 1A3a'!R60*'InfoProc 1A3a'!P51)/'Prop. y Fact. conversion'!$F$69</f>
        <v>0</v>
      </c>
    </row>
    <row r="52" spans="2:30" ht="12.75">
      <c r="B52" s="462" t="s">
        <v>428</v>
      </c>
      <c r="C52" s="445"/>
      <c r="D52" s="445"/>
      <c r="E52" s="445"/>
      <c r="F52" s="445"/>
      <c r="G52" s="445"/>
      <c r="H52" s="445"/>
      <c r="I52" s="445"/>
      <c r="J52" s="445"/>
      <c r="K52" s="445"/>
      <c r="L52" s="445"/>
      <c r="M52" s="445"/>
      <c r="N52" s="445"/>
      <c r="O52" s="445"/>
      <c r="P52" s="445"/>
      <c r="Q52" s="395">
        <f>('InfoBase 1A3a'!E61*'InfoProc 1A3a'!C52)/'Prop. y Fact. conversion'!$F$69</f>
        <v>0</v>
      </c>
      <c r="R52" s="395">
        <f>('InfoBase 1A3a'!F61*'InfoProc 1A3a'!D52)/'Prop. y Fact. conversion'!$F$69</f>
        <v>0</v>
      </c>
      <c r="S52" s="395">
        <f>('InfoBase 1A3a'!G61*'InfoProc 1A3a'!E52)/'Prop. y Fact. conversion'!$F$69</f>
        <v>0</v>
      </c>
      <c r="T52" s="395">
        <f>('InfoBase 1A3a'!H61*'InfoProc 1A3a'!F52)/'Prop. y Fact. conversion'!$F$69</f>
        <v>0</v>
      </c>
      <c r="U52" s="395">
        <f>('InfoBase 1A3a'!I61*'InfoProc 1A3a'!G52)/'Prop. y Fact. conversion'!$F$69</f>
        <v>0</v>
      </c>
      <c r="V52" s="395">
        <f>('InfoBase 1A3a'!J61*'InfoProc 1A3a'!H52)/'Prop. y Fact. conversion'!$F$69</f>
        <v>0</v>
      </c>
      <c r="W52" s="395">
        <f>('InfoBase 1A3a'!K61*'InfoProc 1A3a'!I52)/'Prop. y Fact. conversion'!$F$69</f>
        <v>0</v>
      </c>
      <c r="X52" s="395">
        <f>('InfoBase 1A3a'!L61*'InfoProc 1A3a'!J52)/'Prop. y Fact. conversion'!$F$69</f>
        <v>0</v>
      </c>
      <c r="Y52" s="395">
        <f>('InfoBase 1A3a'!M61*'InfoProc 1A3a'!K52)/'Prop. y Fact. conversion'!$F$69</f>
        <v>0</v>
      </c>
      <c r="Z52" s="395">
        <f>('InfoBase 1A3a'!N61*'InfoProc 1A3a'!L52)/'Prop. y Fact. conversion'!$F$69</f>
        <v>0</v>
      </c>
      <c r="AA52" s="395">
        <f>('InfoBase 1A3a'!O61*'InfoProc 1A3a'!M52)/'Prop. y Fact. conversion'!$F$69</f>
        <v>0</v>
      </c>
      <c r="AB52" s="395">
        <f>('InfoBase 1A3a'!P61*'InfoProc 1A3a'!N52)/'Prop. y Fact. conversion'!$F$69</f>
        <v>0</v>
      </c>
      <c r="AC52" s="395">
        <f>('InfoBase 1A3a'!Q61*'InfoProc 1A3a'!O52)/'Prop. y Fact. conversion'!$F$69</f>
        <v>0</v>
      </c>
      <c r="AD52" s="463">
        <f>('InfoBase 1A3a'!R61*'InfoProc 1A3a'!P52)/'Prop. y Fact. conversion'!$F$69</f>
        <v>0</v>
      </c>
    </row>
    <row r="53" spans="2:30" ht="12.75">
      <c r="B53" s="462" t="s">
        <v>394</v>
      </c>
      <c r="C53" s="445"/>
      <c r="D53" s="445"/>
      <c r="E53" s="445"/>
      <c r="F53" s="445"/>
      <c r="G53" s="445"/>
      <c r="H53" s="445"/>
      <c r="I53" s="445"/>
      <c r="J53" s="445"/>
      <c r="K53" s="445"/>
      <c r="L53" s="445"/>
      <c r="M53" s="445"/>
      <c r="N53" s="445"/>
      <c r="O53" s="445"/>
      <c r="P53" s="445"/>
      <c r="Q53" s="395">
        <f>('InfoBase 1A3a'!E62*'InfoProc 1A3a'!C53)/'Prop. y Fact. conversion'!$F$69</f>
        <v>0</v>
      </c>
      <c r="R53" s="395">
        <f>('InfoBase 1A3a'!F62*'InfoProc 1A3a'!D53)/'Prop. y Fact. conversion'!$F$69</f>
        <v>0</v>
      </c>
      <c r="S53" s="395">
        <f>('InfoBase 1A3a'!G62*'InfoProc 1A3a'!E53)/'Prop. y Fact. conversion'!$F$69</f>
        <v>0</v>
      </c>
      <c r="T53" s="395">
        <f>('InfoBase 1A3a'!H62*'InfoProc 1A3a'!F53)/'Prop. y Fact. conversion'!$F$69</f>
        <v>0</v>
      </c>
      <c r="U53" s="395">
        <f>('InfoBase 1A3a'!I62*'InfoProc 1A3a'!G53)/'Prop. y Fact. conversion'!$F$69</f>
        <v>0</v>
      </c>
      <c r="V53" s="395">
        <f>('InfoBase 1A3a'!J62*'InfoProc 1A3a'!H53)/'Prop. y Fact. conversion'!$F$69</f>
        <v>0</v>
      </c>
      <c r="W53" s="395">
        <f>('InfoBase 1A3a'!K62*'InfoProc 1A3a'!I53)/'Prop. y Fact. conversion'!$F$69</f>
        <v>0</v>
      </c>
      <c r="X53" s="395">
        <f>('InfoBase 1A3a'!L62*'InfoProc 1A3a'!J53)/'Prop. y Fact. conversion'!$F$69</f>
        <v>0</v>
      </c>
      <c r="Y53" s="395">
        <f>('InfoBase 1A3a'!M62*'InfoProc 1A3a'!K53)/'Prop. y Fact. conversion'!$F$69</f>
        <v>0</v>
      </c>
      <c r="Z53" s="395">
        <f>('InfoBase 1A3a'!N62*'InfoProc 1A3a'!L53)/'Prop. y Fact. conversion'!$F$69</f>
        <v>0</v>
      </c>
      <c r="AA53" s="395">
        <f>('InfoBase 1A3a'!O62*'InfoProc 1A3a'!M53)/'Prop. y Fact. conversion'!$F$69</f>
        <v>0</v>
      </c>
      <c r="AB53" s="395">
        <f>('InfoBase 1A3a'!P62*'InfoProc 1A3a'!N53)/'Prop. y Fact. conversion'!$F$69</f>
        <v>0</v>
      </c>
      <c r="AC53" s="395">
        <f>('InfoBase 1A3a'!Q62*'InfoProc 1A3a'!O53)/'Prop. y Fact. conversion'!$F$69</f>
        <v>0</v>
      </c>
      <c r="AD53" s="463">
        <f>('InfoBase 1A3a'!R62*'InfoProc 1A3a'!P53)/'Prop. y Fact. conversion'!$F$69</f>
        <v>0</v>
      </c>
    </row>
    <row r="54" spans="2:30" ht="12.75">
      <c r="B54" s="462" t="s">
        <v>423</v>
      </c>
      <c r="C54" s="445"/>
      <c r="D54" s="445"/>
      <c r="E54" s="445"/>
      <c r="F54" s="445"/>
      <c r="G54" s="445"/>
      <c r="H54" s="445"/>
      <c r="I54" s="445"/>
      <c r="J54" s="445"/>
      <c r="K54" s="445"/>
      <c r="L54" s="445"/>
      <c r="M54" s="445"/>
      <c r="N54" s="445"/>
      <c r="O54" s="445"/>
      <c r="P54" s="445"/>
      <c r="Q54" s="395">
        <f>('InfoBase 1A3a'!E63*'InfoProc 1A3a'!C54)/'Prop. y Fact. conversion'!$F$69</f>
        <v>0</v>
      </c>
      <c r="R54" s="395">
        <f>('InfoBase 1A3a'!F63*'InfoProc 1A3a'!D54)/'Prop. y Fact. conversion'!$F$69</f>
        <v>0</v>
      </c>
      <c r="S54" s="395">
        <f>('InfoBase 1A3a'!G63*'InfoProc 1A3a'!E54)/'Prop. y Fact. conversion'!$F$69</f>
        <v>0</v>
      </c>
      <c r="T54" s="395">
        <f>('InfoBase 1A3a'!H63*'InfoProc 1A3a'!F54)/'Prop. y Fact. conversion'!$F$69</f>
        <v>0</v>
      </c>
      <c r="U54" s="395">
        <f>('InfoBase 1A3a'!I63*'InfoProc 1A3a'!G54)/'Prop. y Fact. conversion'!$F$69</f>
        <v>0</v>
      </c>
      <c r="V54" s="395">
        <f>('InfoBase 1A3a'!J63*'InfoProc 1A3a'!H54)/'Prop. y Fact. conversion'!$F$69</f>
        <v>0</v>
      </c>
      <c r="W54" s="395">
        <f>('InfoBase 1A3a'!K63*'InfoProc 1A3a'!I54)/'Prop. y Fact. conversion'!$F$69</f>
        <v>0</v>
      </c>
      <c r="X54" s="395">
        <f>('InfoBase 1A3a'!L63*'InfoProc 1A3a'!J54)/'Prop. y Fact. conversion'!$F$69</f>
        <v>0</v>
      </c>
      <c r="Y54" s="395">
        <f>('InfoBase 1A3a'!M63*'InfoProc 1A3a'!K54)/'Prop. y Fact. conversion'!$F$69</f>
        <v>0</v>
      </c>
      <c r="Z54" s="395">
        <f>('InfoBase 1A3a'!N63*'InfoProc 1A3a'!L54)/'Prop. y Fact. conversion'!$F$69</f>
        <v>0</v>
      </c>
      <c r="AA54" s="395">
        <f>('InfoBase 1A3a'!O63*'InfoProc 1A3a'!M54)/'Prop. y Fact. conversion'!$F$69</f>
        <v>0</v>
      </c>
      <c r="AB54" s="395">
        <f>('InfoBase 1A3a'!P63*'InfoProc 1A3a'!N54)/'Prop. y Fact. conversion'!$F$69</f>
        <v>0</v>
      </c>
      <c r="AC54" s="395">
        <f>('InfoBase 1A3a'!Q63*'InfoProc 1A3a'!O54)/'Prop. y Fact. conversion'!$F$69</f>
        <v>0</v>
      </c>
      <c r="AD54" s="463">
        <f>('InfoBase 1A3a'!R63*'InfoProc 1A3a'!P54)/'Prop. y Fact. conversion'!$F$69</f>
        <v>0</v>
      </c>
    </row>
    <row r="55" spans="2:30" ht="12.75">
      <c r="B55" s="462" t="s">
        <v>395</v>
      </c>
      <c r="C55" s="445"/>
      <c r="D55" s="445"/>
      <c r="E55" s="445"/>
      <c r="F55" s="445"/>
      <c r="G55" s="445"/>
      <c r="H55" s="445"/>
      <c r="I55" s="445"/>
      <c r="J55" s="445"/>
      <c r="K55" s="445"/>
      <c r="L55" s="445"/>
      <c r="M55" s="445"/>
      <c r="N55" s="445"/>
      <c r="O55" s="445"/>
      <c r="P55" s="445"/>
      <c r="Q55" s="395">
        <f>('InfoBase 1A3a'!E64*'InfoProc 1A3a'!C55)/'Prop. y Fact. conversion'!$F$69</f>
        <v>0</v>
      </c>
      <c r="R55" s="395">
        <f>('InfoBase 1A3a'!F64*'InfoProc 1A3a'!D55)/'Prop. y Fact. conversion'!$F$69</f>
        <v>0</v>
      </c>
      <c r="S55" s="395">
        <f>('InfoBase 1A3a'!G64*'InfoProc 1A3a'!E55)/'Prop. y Fact. conversion'!$F$69</f>
        <v>0</v>
      </c>
      <c r="T55" s="395">
        <f>('InfoBase 1A3a'!H64*'InfoProc 1A3a'!F55)/'Prop. y Fact. conversion'!$F$69</f>
        <v>0</v>
      </c>
      <c r="U55" s="395">
        <f>('InfoBase 1A3a'!I64*'InfoProc 1A3a'!G55)/'Prop. y Fact. conversion'!$F$69</f>
        <v>0</v>
      </c>
      <c r="V55" s="395">
        <f>('InfoBase 1A3a'!J64*'InfoProc 1A3a'!H55)/'Prop. y Fact. conversion'!$F$69</f>
        <v>0</v>
      </c>
      <c r="W55" s="395">
        <f>('InfoBase 1A3a'!K64*'InfoProc 1A3a'!I55)/'Prop. y Fact. conversion'!$F$69</f>
        <v>0</v>
      </c>
      <c r="X55" s="395">
        <f>('InfoBase 1A3a'!L64*'InfoProc 1A3a'!J55)/'Prop. y Fact. conversion'!$F$69</f>
        <v>0</v>
      </c>
      <c r="Y55" s="395">
        <f>('InfoBase 1A3a'!M64*'InfoProc 1A3a'!K55)/'Prop. y Fact. conversion'!$F$69</f>
        <v>0</v>
      </c>
      <c r="Z55" s="395">
        <f>('InfoBase 1A3a'!N64*'InfoProc 1A3a'!L55)/'Prop. y Fact. conversion'!$F$69</f>
        <v>0</v>
      </c>
      <c r="AA55" s="395">
        <f>('InfoBase 1A3a'!O64*'InfoProc 1A3a'!M55)/'Prop. y Fact. conversion'!$F$69</f>
        <v>0</v>
      </c>
      <c r="AB55" s="395">
        <f>('InfoBase 1A3a'!P64*'InfoProc 1A3a'!N55)/'Prop. y Fact. conversion'!$F$69</f>
        <v>0</v>
      </c>
      <c r="AC55" s="395">
        <f>('InfoBase 1A3a'!Q64*'InfoProc 1A3a'!O55)/'Prop. y Fact. conversion'!$F$69</f>
        <v>0</v>
      </c>
      <c r="AD55" s="463">
        <f>('InfoBase 1A3a'!R64*'InfoProc 1A3a'!P55)/'Prop. y Fact. conversion'!$F$69</f>
        <v>0</v>
      </c>
    </row>
    <row r="56" spans="2:30" ht="12.75">
      <c r="B56" s="462" t="s">
        <v>459</v>
      </c>
      <c r="C56" s="445"/>
      <c r="D56" s="445"/>
      <c r="E56" s="445"/>
      <c r="F56" s="445"/>
      <c r="G56" s="445"/>
      <c r="H56" s="445"/>
      <c r="I56" s="445"/>
      <c r="J56" s="445"/>
      <c r="K56" s="445"/>
      <c r="L56" s="445"/>
      <c r="M56" s="445"/>
      <c r="N56" s="445"/>
      <c r="O56" s="445"/>
      <c r="P56" s="445"/>
      <c r="Q56" s="395">
        <f>('InfoBase 1A3a'!E65*'InfoProc 1A3a'!C56)/'Prop. y Fact. conversion'!$F$69</f>
        <v>0</v>
      </c>
      <c r="R56" s="395">
        <f>('InfoBase 1A3a'!F65*'InfoProc 1A3a'!D56)/'Prop. y Fact. conversion'!$F$69</f>
        <v>0</v>
      </c>
      <c r="S56" s="395">
        <f>('InfoBase 1A3a'!G65*'InfoProc 1A3a'!E56)/'Prop. y Fact. conversion'!$F$69</f>
        <v>0</v>
      </c>
      <c r="T56" s="395">
        <f>('InfoBase 1A3a'!H65*'InfoProc 1A3a'!F56)/'Prop. y Fact. conversion'!$F$69</f>
        <v>0</v>
      </c>
      <c r="U56" s="395">
        <f>('InfoBase 1A3a'!I65*'InfoProc 1A3a'!G56)/'Prop. y Fact. conversion'!$F$69</f>
        <v>0</v>
      </c>
      <c r="V56" s="395">
        <f>('InfoBase 1A3a'!J65*'InfoProc 1A3a'!H56)/'Prop. y Fact. conversion'!$F$69</f>
        <v>0</v>
      </c>
      <c r="W56" s="395">
        <f>('InfoBase 1A3a'!K65*'InfoProc 1A3a'!I56)/'Prop. y Fact. conversion'!$F$69</f>
        <v>0</v>
      </c>
      <c r="X56" s="395">
        <f>('InfoBase 1A3a'!L65*'InfoProc 1A3a'!J56)/'Prop. y Fact. conversion'!$F$69</f>
        <v>0</v>
      </c>
      <c r="Y56" s="395">
        <f>('InfoBase 1A3a'!M65*'InfoProc 1A3a'!K56)/'Prop. y Fact. conversion'!$F$69</f>
        <v>0</v>
      </c>
      <c r="Z56" s="395">
        <f>('InfoBase 1A3a'!N65*'InfoProc 1A3a'!L56)/'Prop. y Fact. conversion'!$F$69</f>
        <v>0</v>
      </c>
      <c r="AA56" s="395">
        <f>('InfoBase 1A3a'!O65*'InfoProc 1A3a'!M56)/'Prop. y Fact. conversion'!$F$69</f>
        <v>0</v>
      </c>
      <c r="AB56" s="395">
        <f>('InfoBase 1A3a'!P65*'InfoProc 1A3a'!N56)/'Prop. y Fact. conversion'!$F$69</f>
        <v>0</v>
      </c>
      <c r="AC56" s="395">
        <f>('InfoBase 1A3a'!Q65*'InfoProc 1A3a'!O56)/'Prop. y Fact. conversion'!$F$69</f>
        <v>0</v>
      </c>
      <c r="AD56" s="463">
        <f>('InfoBase 1A3a'!R65*'InfoProc 1A3a'!P56)/'Prop. y Fact. conversion'!$F$69</f>
        <v>0</v>
      </c>
    </row>
    <row r="57" spans="2:30" ht="12.75">
      <c r="B57" s="462" t="s">
        <v>430</v>
      </c>
      <c r="C57" s="445"/>
      <c r="D57" s="445"/>
      <c r="E57" s="445"/>
      <c r="F57" s="445"/>
      <c r="G57" s="445"/>
      <c r="H57" s="445"/>
      <c r="I57" s="445"/>
      <c r="J57" s="445"/>
      <c r="K57" s="445"/>
      <c r="L57" s="445"/>
      <c r="M57" s="445"/>
      <c r="N57" s="445"/>
      <c r="O57" s="445"/>
      <c r="P57" s="445"/>
      <c r="Q57" s="395">
        <f>('InfoBase 1A3a'!E66*'InfoProc 1A3a'!C57)/'Prop. y Fact. conversion'!$F$69</f>
        <v>0</v>
      </c>
      <c r="R57" s="395">
        <f>('InfoBase 1A3a'!F66*'InfoProc 1A3a'!D57)/'Prop. y Fact. conversion'!$F$69</f>
        <v>0</v>
      </c>
      <c r="S57" s="395">
        <f>('InfoBase 1A3a'!G66*'InfoProc 1A3a'!E57)/'Prop. y Fact. conversion'!$F$69</f>
        <v>0</v>
      </c>
      <c r="T57" s="395">
        <f>('InfoBase 1A3a'!H66*'InfoProc 1A3a'!F57)/'Prop. y Fact. conversion'!$F$69</f>
        <v>0</v>
      </c>
      <c r="U57" s="395">
        <f>('InfoBase 1A3a'!I66*'InfoProc 1A3a'!G57)/'Prop. y Fact. conversion'!$F$69</f>
        <v>0</v>
      </c>
      <c r="V57" s="395">
        <f>('InfoBase 1A3a'!J66*'InfoProc 1A3a'!H57)/'Prop. y Fact. conversion'!$F$69</f>
        <v>0</v>
      </c>
      <c r="W57" s="395">
        <f>('InfoBase 1A3a'!K66*'InfoProc 1A3a'!I57)/'Prop. y Fact. conversion'!$F$69</f>
        <v>0</v>
      </c>
      <c r="X57" s="395">
        <f>('InfoBase 1A3a'!L66*'InfoProc 1A3a'!J57)/'Prop. y Fact. conversion'!$F$69</f>
        <v>0</v>
      </c>
      <c r="Y57" s="395">
        <f>('InfoBase 1A3a'!M66*'InfoProc 1A3a'!K57)/'Prop. y Fact. conversion'!$F$69</f>
        <v>0</v>
      </c>
      <c r="Z57" s="395">
        <f>('InfoBase 1A3a'!N66*'InfoProc 1A3a'!L57)/'Prop. y Fact. conversion'!$F$69</f>
        <v>0</v>
      </c>
      <c r="AA57" s="395">
        <f>('InfoBase 1A3a'!O66*'InfoProc 1A3a'!M57)/'Prop. y Fact. conversion'!$F$69</f>
        <v>0</v>
      </c>
      <c r="AB57" s="395">
        <f>('InfoBase 1A3a'!P66*'InfoProc 1A3a'!N57)/'Prop. y Fact. conversion'!$F$69</f>
        <v>0</v>
      </c>
      <c r="AC57" s="395">
        <f>('InfoBase 1A3a'!Q66*'InfoProc 1A3a'!O57)/'Prop. y Fact. conversion'!$F$69</f>
        <v>0</v>
      </c>
      <c r="AD57" s="463">
        <f>('InfoBase 1A3a'!R66*'InfoProc 1A3a'!P57)/'Prop. y Fact. conversion'!$F$69</f>
        <v>0</v>
      </c>
    </row>
    <row r="58" spans="2:30" ht="12.75">
      <c r="B58" s="462" t="s">
        <v>426</v>
      </c>
      <c r="C58" s="445"/>
      <c r="D58" s="445"/>
      <c r="E58" s="445"/>
      <c r="F58" s="445"/>
      <c r="G58" s="445"/>
      <c r="H58" s="445"/>
      <c r="I58" s="445"/>
      <c r="J58" s="445"/>
      <c r="K58" s="445"/>
      <c r="L58" s="445"/>
      <c r="M58" s="445"/>
      <c r="N58" s="445"/>
      <c r="O58" s="445"/>
      <c r="P58" s="445"/>
      <c r="Q58" s="395">
        <f>('InfoBase 1A3a'!E67*'InfoProc 1A3a'!C58)/'Prop. y Fact. conversion'!$F$69</f>
        <v>0</v>
      </c>
      <c r="R58" s="395">
        <f>('InfoBase 1A3a'!F67*'InfoProc 1A3a'!D58)/'Prop. y Fact. conversion'!$F$69</f>
        <v>0</v>
      </c>
      <c r="S58" s="395">
        <f>('InfoBase 1A3a'!G67*'InfoProc 1A3a'!E58)/'Prop. y Fact. conversion'!$F$69</f>
        <v>0</v>
      </c>
      <c r="T58" s="395">
        <f>('InfoBase 1A3a'!H67*'InfoProc 1A3a'!F58)/'Prop. y Fact. conversion'!$F$69</f>
        <v>0</v>
      </c>
      <c r="U58" s="395">
        <f>('InfoBase 1A3a'!I67*'InfoProc 1A3a'!G58)/'Prop. y Fact. conversion'!$F$69</f>
        <v>0</v>
      </c>
      <c r="V58" s="395">
        <f>('InfoBase 1A3a'!J67*'InfoProc 1A3a'!H58)/'Prop. y Fact. conversion'!$F$69</f>
        <v>0</v>
      </c>
      <c r="W58" s="395">
        <f>('InfoBase 1A3a'!K67*'InfoProc 1A3a'!I58)/'Prop. y Fact. conversion'!$F$69</f>
        <v>0</v>
      </c>
      <c r="X58" s="395">
        <f>('InfoBase 1A3a'!L67*'InfoProc 1A3a'!J58)/'Prop. y Fact. conversion'!$F$69</f>
        <v>0</v>
      </c>
      <c r="Y58" s="395">
        <f>('InfoBase 1A3a'!M67*'InfoProc 1A3a'!K58)/'Prop. y Fact. conversion'!$F$69</f>
        <v>0</v>
      </c>
      <c r="Z58" s="395">
        <f>('InfoBase 1A3a'!N67*'InfoProc 1A3a'!L58)/'Prop. y Fact. conversion'!$F$69</f>
        <v>0</v>
      </c>
      <c r="AA58" s="395">
        <f>('InfoBase 1A3a'!O67*'InfoProc 1A3a'!M58)/'Prop. y Fact. conversion'!$F$69</f>
        <v>0</v>
      </c>
      <c r="AB58" s="395">
        <f>('InfoBase 1A3a'!P67*'InfoProc 1A3a'!N58)/'Prop. y Fact. conversion'!$F$69</f>
        <v>0</v>
      </c>
      <c r="AC58" s="395">
        <f>('InfoBase 1A3a'!Q67*'InfoProc 1A3a'!O58)/'Prop. y Fact. conversion'!$F$69</f>
        <v>0</v>
      </c>
      <c r="AD58" s="463">
        <f>('InfoBase 1A3a'!R67*'InfoProc 1A3a'!P58)/'Prop. y Fact. conversion'!$F$69</f>
        <v>0</v>
      </c>
    </row>
    <row r="59" spans="2:30" ht="12.75">
      <c r="B59" s="462" t="s">
        <v>422</v>
      </c>
      <c r="C59" s="445"/>
      <c r="D59" s="445"/>
      <c r="E59" s="445"/>
      <c r="F59" s="445"/>
      <c r="G59" s="445"/>
      <c r="H59" s="445"/>
      <c r="I59" s="445"/>
      <c r="J59" s="445"/>
      <c r="K59" s="445"/>
      <c r="L59" s="445"/>
      <c r="M59" s="445"/>
      <c r="N59" s="445"/>
      <c r="O59" s="445"/>
      <c r="P59" s="445"/>
      <c r="Q59" s="395">
        <f>('InfoBase 1A3a'!E68*'InfoProc 1A3a'!C59)/'Prop. y Fact. conversion'!$F$69</f>
        <v>0</v>
      </c>
      <c r="R59" s="395">
        <f>('InfoBase 1A3a'!F68*'InfoProc 1A3a'!D59)/'Prop. y Fact. conversion'!$F$69</f>
        <v>0</v>
      </c>
      <c r="S59" s="395">
        <f>('InfoBase 1A3a'!G68*'InfoProc 1A3a'!E59)/'Prop. y Fact. conversion'!$F$69</f>
        <v>0</v>
      </c>
      <c r="T59" s="395">
        <f>('InfoBase 1A3a'!H68*'InfoProc 1A3a'!F59)/'Prop. y Fact. conversion'!$F$69</f>
        <v>0</v>
      </c>
      <c r="U59" s="395">
        <f>('InfoBase 1A3a'!I68*'InfoProc 1A3a'!G59)/'Prop. y Fact. conversion'!$F$69</f>
        <v>0</v>
      </c>
      <c r="V59" s="395">
        <f>('InfoBase 1A3a'!J68*'InfoProc 1A3a'!H59)/'Prop. y Fact. conversion'!$F$69</f>
        <v>0</v>
      </c>
      <c r="W59" s="395">
        <f>('InfoBase 1A3a'!K68*'InfoProc 1A3a'!I59)/'Prop. y Fact. conversion'!$F$69</f>
        <v>0</v>
      </c>
      <c r="X59" s="395">
        <f>('InfoBase 1A3a'!L68*'InfoProc 1A3a'!J59)/'Prop. y Fact. conversion'!$F$69</f>
        <v>0</v>
      </c>
      <c r="Y59" s="395">
        <f>('InfoBase 1A3a'!M68*'InfoProc 1A3a'!K59)/'Prop. y Fact. conversion'!$F$69</f>
        <v>0</v>
      </c>
      <c r="Z59" s="395">
        <f>('InfoBase 1A3a'!N68*'InfoProc 1A3a'!L59)/'Prop. y Fact. conversion'!$F$69</f>
        <v>0</v>
      </c>
      <c r="AA59" s="395">
        <f>('InfoBase 1A3a'!O68*'InfoProc 1A3a'!M59)/'Prop. y Fact. conversion'!$F$69</f>
        <v>0</v>
      </c>
      <c r="AB59" s="395">
        <f>('InfoBase 1A3a'!P68*'InfoProc 1A3a'!N59)/'Prop. y Fact. conversion'!$F$69</f>
        <v>0</v>
      </c>
      <c r="AC59" s="395">
        <f>('InfoBase 1A3a'!Q68*'InfoProc 1A3a'!O59)/'Prop. y Fact. conversion'!$F$69</f>
        <v>0</v>
      </c>
      <c r="AD59" s="463">
        <f>('InfoBase 1A3a'!R68*'InfoProc 1A3a'!P59)/'Prop. y Fact. conversion'!$F$69</f>
        <v>0</v>
      </c>
    </row>
    <row r="60" spans="2:30" ht="12.75">
      <c r="B60" s="462" t="s">
        <v>440</v>
      </c>
      <c r="C60" s="445"/>
      <c r="D60" s="445"/>
      <c r="E60" s="445"/>
      <c r="F60" s="445"/>
      <c r="G60" s="445"/>
      <c r="H60" s="445"/>
      <c r="I60" s="445"/>
      <c r="J60" s="445"/>
      <c r="K60" s="445"/>
      <c r="L60" s="445"/>
      <c r="M60" s="445"/>
      <c r="N60" s="445"/>
      <c r="O60" s="445"/>
      <c r="P60" s="445"/>
      <c r="Q60" s="395">
        <f>('InfoBase 1A3a'!E69*'InfoProc 1A3a'!C60)/'Prop. y Fact. conversion'!$F$69</f>
        <v>0</v>
      </c>
      <c r="R60" s="395">
        <f>('InfoBase 1A3a'!F69*'InfoProc 1A3a'!D60)/'Prop. y Fact. conversion'!$F$69</f>
        <v>0</v>
      </c>
      <c r="S60" s="395">
        <f>('InfoBase 1A3a'!G69*'InfoProc 1A3a'!E60)/'Prop. y Fact. conversion'!$F$69</f>
        <v>0</v>
      </c>
      <c r="T60" s="395">
        <f>('InfoBase 1A3a'!H69*'InfoProc 1A3a'!F60)/'Prop. y Fact. conversion'!$F$69</f>
        <v>0</v>
      </c>
      <c r="U60" s="395">
        <f>('InfoBase 1A3a'!I69*'InfoProc 1A3a'!G60)/'Prop. y Fact. conversion'!$F$69</f>
        <v>0</v>
      </c>
      <c r="V60" s="395">
        <f>('InfoBase 1A3a'!J69*'InfoProc 1A3a'!H60)/'Prop. y Fact. conversion'!$F$69</f>
        <v>0</v>
      </c>
      <c r="W60" s="395">
        <f>('InfoBase 1A3a'!K69*'InfoProc 1A3a'!I60)/'Prop. y Fact. conversion'!$F$69</f>
        <v>0</v>
      </c>
      <c r="X60" s="395">
        <f>('InfoBase 1A3a'!L69*'InfoProc 1A3a'!J60)/'Prop. y Fact. conversion'!$F$69</f>
        <v>0</v>
      </c>
      <c r="Y60" s="395">
        <f>('InfoBase 1A3a'!M69*'InfoProc 1A3a'!K60)/'Prop. y Fact. conversion'!$F$69</f>
        <v>0</v>
      </c>
      <c r="Z60" s="395">
        <f>('InfoBase 1A3a'!N69*'InfoProc 1A3a'!L60)/'Prop. y Fact. conversion'!$F$69</f>
        <v>0</v>
      </c>
      <c r="AA60" s="395">
        <f>('InfoBase 1A3a'!O69*'InfoProc 1A3a'!M60)/'Prop. y Fact. conversion'!$F$69</f>
        <v>0</v>
      </c>
      <c r="AB60" s="395">
        <f>('InfoBase 1A3a'!P69*'InfoProc 1A3a'!N60)/'Prop. y Fact. conversion'!$F$69</f>
        <v>0</v>
      </c>
      <c r="AC60" s="395">
        <f>('InfoBase 1A3a'!Q69*'InfoProc 1A3a'!O60)/'Prop. y Fact. conversion'!$F$69</f>
        <v>0</v>
      </c>
      <c r="AD60" s="463">
        <f>('InfoBase 1A3a'!R69*'InfoProc 1A3a'!P60)/'Prop. y Fact. conversion'!$F$69</f>
        <v>0</v>
      </c>
    </row>
    <row r="61" spans="2:30" ht="12.75">
      <c r="B61" s="462" t="s">
        <v>452</v>
      </c>
      <c r="C61" s="445"/>
      <c r="D61" s="445"/>
      <c r="E61" s="445"/>
      <c r="F61" s="445"/>
      <c r="G61" s="445"/>
      <c r="H61" s="445"/>
      <c r="I61" s="445"/>
      <c r="J61" s="445"/>
      <c r="K61" s="445"/>
      <c r="L61" s="445"/>
      <c r="M61" s="445"/>
      <c r="N61" s="445"/>
      <c r="O61" s="445"/>
      <c r="P61" s="445"/>
      <c r="Q61" s="395">
        <f>('InfoBase 1A3a'!E70*'InfoProc 1A3a'!C61)/'Prop. y Fact. conversion'!$F$69</f>
        <v>0</v>
      </c>
      <c r="R61" s="395">
        <f>('InfoBase 1A3a'!F70*'InfoProc 1A3a'!D61)/'Prop. y Fact. conversion'!$F$69</f>
        <v>0</v>
      </c>
      <c r="S61" s="395">
        <f>('InfoBase 1A3a'!G70*'InfoProc 1A3a'!E61)/'Prop. y Fact. conversion'!$F$69</f>
        <v>0</v>
      </c>
      <c r="T61" s="395">
        <f>('InfoBase 1A3a'!H70*'InfoProc 1A3a'!F61)/'Prop. y Fact. conversion'!$F$69</f>
        <v>0</v>
      </c>
      <c r="U61" s="395">
        <f>('InfoBase 1A3a'!I70*'InfoProc 1A3a'!G61)/'Prop. y Fact. conversion'!$F$69</f>
        <v>0</v>
      </c>
      <c r="V61" s="395">
        <f>('InfoBase 1A3a'!J70*'InfoProc 1A3a'!H61)/'Prop. y Fact. conversion'!$F$69</f>
        <v>0</v>
      </c>
      <c r="W61" s="395">
        <f>('InfoBase 1A3a'!K70*'InfoProc 1A3a'!I61)/'Prop. y Fact. conversion'!$F$69</f>
        <v>0</v>
      </c>
      <c r="X61" s="395">
        <f>('InfoBase 1A3a'!L70*'InfoProc 1A3a'!J61)/'Prop. y Fact. conversion'!$F$69</f>
        <v>0</v>
      </c>
      <c r="Y61" s="395">
        <f>('InfoBase 1A3a'!M70*'InfoProc 1A3a'!K61)/'Prop. y Fact. conversion'!$F$69</f>
        <v>0</v>
      </c>
      <c r="Z61" s="395">
        <f>('InfoBase 1A3a'!N70*'InfoProc 1A3a'!L61)/'Prop. y Fact. conversion'!$F$69</f>
        <v>0</v>
      </c>
      <c r="AA61" s="395">
        <f>('InfoBase 1A3a'!O70*'InfoProc 1A3a'!M61)/'Prop. y Fact. conversion'!$F$69</f>
        <v>0</v>
      </c>
      <c r="AB61" s="395">
        <f>('InfoBase 1A3a'!P70*'InfoProc 1A3a'!N61)/'Prop. y Fact. conversion'!$F$69</f>
        <v>0</v>
      </c>
      <c r="AC61" s="395">
        <f>('InfoBase 1A3a'!Q70*'InfoProc 1A3a'!O61)/'Prop. y Fact. conversion'!$F$69</f>
        <v>0</v>
      </c>
      <c r="AD61" s="463">
        <f>('InfoBase 1A3a'!R70*'InfoProc 1A3a'!P61)/'Prop. y Fact. conversion'!$F$69</f>
        <v>0</v>
      </c>
    </row>
    <row r="62" spans="2:30" ht="12.75">
      <c r="B62" s="462" t="s">
        <v>412</v>
      </c>
      <c r="C62" s="445"/>
      <c r="D62" s="445"/>
      <c r="E62" s="445"/>
      <c r="F62" s="445"/>
      <c r="G62" s="445"/>
      <c r="H62" s="445"/>
      <c r="I62" s="445"/>
      <c r="J62" s="445"/>
      <c r="K62" s="445"/>
      <c r="L62" s="445"/>
      <c r="M62" s="445"/>
      <c r="N62" s="445"/>
      <c r="O62" s="445"/>
      <c r="P62" s="445"/>
      <c r="Q62" s="395">
        <f>('InfoBase 1A3a'!E71*'InfoProc 1A3a'!C62)/'Prop. y Fact. conversion'!$F$69</f>
        <v>0</v>
      </c>
      <c r="R62" s="395">
        <f>('InfoBase 1A3a'!F71*'InfoProc 1A3a'!D62)/'Prop. y Fact. conversion'!$F$69</f>
        <v>0</v>
      </c>
      <c r="S62" s="395">
        <f>('InfoBase 1A3a'!G71*'InfoProc 1A3a'!E62)/'Prop. y Fact. conversion'!$F$69</f>
        <v>0</v>
      </c>
      <c r="T62" s="395">
        <f>('InfoBase 1A3a'!H71*'InfoProc 1A3a'!F62)/'Prop. y Fact. conversion'!$F$69</f>
        <v>0</v>
      </c>
      <c r="U62" s="395">
        <f>('InfoBase 1A3a'!I71*'InfoProc 1A3a'!G62)/'Prop. y Fact. conversion'!$F$69</f>
        <v>0</v>
      </c>
      <c r="V62" s="395">
        <f>('InfoBase 1A3a'!J71*'InfoProc 1A3a'!H62)/'Prop. y Fact. conversion'!$F$69</f>
        <v>0</v>
      </c>
      <c r="W62" s="395">
        <f>('InfoBase 1A3a'!K71*'InfoProc 1A3a'!I62)/'Prop. y Fact. conversion'!$F$69</f>
        <v>0</v>
      </c>
      <c r="X62" s="395">
        <f>('InfoBase 1A3a'!L71*'InfoProc 1A3a'!J62)/'Prop. y Fact. conversion'!$F$69</f>
        <v>0</v>
      </c>
      <c r="Y62" s="395">
        <f>('InfoBase 1A3a'!M71*'InfoProc 1A3a'!K62)/'Prop. y Fact. conversion'!$F$69</f>
        <v>0</v>
      </c>
      <c r="Z62" s="395">
        <f>('InfoBase 1A3a'!N71*'InfoProc 1A3a'!L62)/'Prop. y Fact. conversion'!$F$69</f>
        <v>0</v>
      </c>
      <c r="AA62" s="395">
        <f>('InfoBase 1A3a'!O71*'InfoProc 1A3a'!M62)/'Prop. y Fact. conversion'!$F$69</f>
        <v>0</v>
      </c>
      <c r="AB62" s="395">
        <f>('InfoBase 1A3a'!P71*'InfoProc 1A3a'!N62)/'Prop. y Fact. conversion'!$F$69</f>
        <v>0</v>
      </c>
      <c r="AC62" s="395">
        <f>('InfoBase 1A3a'!Q71*'InfoProc 1A3a'!O62)/'Prop. y Fact. conversion'!$F$69</f>
        <v>0</v>
      </c>
      <c r="AD62" s="463">
        <f>('InfoBase 1A3a'!R71*'InfoProc 1A3a'!P62)/'Prop. y Fact. conversion'!$F$69</f>
        <v>0</v>
      </c>
    </row>
    <row r="63" spans="2:30" ht="12.75">
      <c r="B63" s="462" t="s">
        <v>464</v>
      </c>
      <c r="C63" s="445"/>
      <c r="D63" s="445"/>
      <c r="E63" s="445"/>
      <c r="F63" s="445"/>
      <c r="G63" s="445"/>
      <c r="H63" s="445"/>
      <c r="I63" s="445"/>
      <c r="J63" s="445"/>
      <c r="K63" s="445"/>
      <c r="L63" s="445"/>
      <c r="M63" s="445"/>
      <c r="N63" s="445"/>
      <c r="O63" s="445"/>
      <c r="P63" s="445"/>
      <c r="Q63" s="395">
        <f>('InfoBase 1A3a'!E72*'InfoProc 1A3a'!C63)/'Prop. y Fact. conversion'!$F$69</f>
        <v>0</v>
      </c>
      <c r="R63" s="395">
        <f>('InfoBase 1A3a'!F72*'InfoProc 1A3a'!D63)/'Prop. y Fact. conversion'!$F$69</f>
        <v>0</v>
      </c>
      <c r="S63" s="395">
        <f>('InfoBase 1A3a'!G72*'InfoProc 1A3a'!E63)/'Prop. y Fact. conversion'!$F$69</f>
        <v>0</v>
      </c>
      <c r="T63" s="395">
        <f>('InfoBase 1A3a'!H72*'InfoProc 1A3a'!F63)/'Prop. y Fact. conversion'!$F$69</f>
        <v>0</v>
      </c>
      <c r="U63" s="395">
        <f>('InfoBase 1A3a'!I72*'InfoProc 1A3a'!G63)/'Prop. y Fact. conversion'!$F$69</f>
        <v>0</v>
      </c>
      <c r="V63" s="395">
        <f>('InfoBase 1A3a'!J72*'InfoProc 1A3a'!H63)/'Prop. y Fact. conversion'!$F$69</f>
        <v>0</v>
      </c>
      <c r="W63" s="395">
        <f>('InfoBase 1A3a'!K72*'InfoProc 1A3a'!I63)/'Prop. y Fact. conversion'!$F$69</f>
        <v>0</v>
      </c>
      <c r="X63" s="395">
        <f>('InfoBase 1A3a'!L72*'InfoProc 1A3a'!J63)/'Prop. y Fact. conversion'!$F$69</f>
        <v>0</v>
      </c>
      <c r="Y63" s="395">
        <f>('InfoBase 1A3a'!M72*'InfoProc 1A3a'!K63)/'Prop. y Fact. conversion'!$F$69</f>
        <v>0</v>
      </c>
      <c r="Z63" s="395">
        <f>('InfoBase 1A3a'!N72*'InfoProc 1A3a'!L63)/'Prop. y Fact. conversion'!$F$69</f>
        <v>0</v>
      </c>
      <c r="AA63" s="395">
        <f>('InfoBase 1A3a'!O72*'InfoProc 1A3a'!M63)/'Prop. y Fact. conversion'!$F$69</f>
        <v>0</v>
      </c>
      <c r="AB63" s="395">
        <f>('InfoBase 1A3a'!P72*'InfoProc 1A3a'!N63)/'Prop. y Fact. conversion'!$F$69</f>
        <v>0</v>
      </c>
      <c r="AC63" s="395">
        <f>('InfoBase 1A3a'!Q72*'InfoProc 1A3a'!O63)/'Prop. y Fact. conversion'!$F$69</f>
        <v>0</v>
      </c>
      <c r="AD63" s="463">
        <f>('InfoBase 1A3a'!R72*'InfoProc 1A3a'!P63)/'Prop. y Fact. conversion'!$F$69</f>
        <v>0</v>
      </c>
    </row>
    <row r="64" spans="2:30" ht="12.75">
      <c r="B64" s="462" t="s">
        <v>432</v>
      </c>
      <c r="C64" s="445"/>
      <c r="D64" s="445"/>
      <c r="E64" s="445"/>
      <c r="F64" s="445"/>
      <c r="G64" s="445"/>
      <c r="H64" s="445"/>
      <c r="I64" s="445"/>
      <c r="J64" s="445"/>
      <c r="K64" s="445"/>
      <c r="L64" s="445"/>
      <c r="M64" s="445"/>
      <c r="N64" s="445"/>
      <c r="O64" s="445"/>
      <c r="P64" s="445"/>
      <c r="Q64" s="395">
        <f>('InfoBase 1A3a'!E73*'InfoProc 1A3a'!C64)/'Prop. y Fact. conversion'!$F$69</f>
        <v>0</v>
      </c>
      <c r="R64" s="395">
        <f>('InfoBase 1A3a'!F73*'InfoProc 1A3a'!D64)/'Prop. y Fact. conversion'!$F$69</f>
        <v>0</v>
      </c>
      <c r="S64" s="395">
        <f>('InfoBase 1A3a'!G73*'InfoProc 1A3a'!E64)/'Prop. y Fact. conversion'!$F$69</f>
        <v>0</v>
      </c>
      <c r="T64" s="395">
        <f>('InfoBase 1A3a'!H73*'InfoProc 1A3a'!F64)/'Prop. y Fact. conversion'!$F$69</f>
        <v>0</v>
      </c>
      <c r="U64" s="395">
        <f>('InfoBase 1A3a'!I73*'InfoProc 1A3a'!G64)/'Prop. y Fact. conversion'!$F$69</f>
        <v>0</v>
      </c>
      <c r="V64" s="395">
        <f>('InfoBase 1A3a'!J73*'InfoProc 1A3a'!H64)/'Prop. y Fact. conversion'!$F$69</f>
        <v>0</v>
      </c>
      <c r="W64" s="395">
        <f>('InfoBase 1A3a'!K73*'InfoProc 1A3a'!I64)/'Prop. y Fact. conversion'!$F$69</f>
        <v>0</v>
      </c>
      <c r="X64" s="395">
        <f>('InfoBase 1A3a'!L73*'InfoProc 1A3a'!J64)/'Prop. y Fact. conversion'!$F$69</f>
        <v>0</v>
      </c>
      <c r="Y64" s="395">
        <f>('InfoBase 1A3a'!M73*'InfoProc 1A3a'!K64)/'Prop. y Fact. conversion'!$F$69</f>
        <v>0</v>
      </c>
      <c r="Z64" s="395">
        <f>('InfoBase 1A3a'!N73*'InfoProc 1A3a'!L64)/'Prop. y Fact. conversion'!$F$69</f>
        <v>0</v>
      </c>
      <c r="AA64" s="395">
        <f>('InfoBase 1A3a'!O73*'InfoProc 1A3a'!M64)/'Prop. y Fact. conversion'!$F$69</f>
        <v>0</v>
      </c>
      <c r="AB64" s="395">
        <f>('InfoBase 1A3a'!P73*'InfoProc 1A3a'!N64)/'Prop. y Fact. conversion'!$F$69</f>
        <v>0</v>
      </c>
      <c r="AC64" s="395">
        <f>('InfoBase 1A3a'!Q73*'InfoProc 1A3a'!O64)/'Prop. y Fact. conversion'!$F$69</f>
        <v>0</v>
      </c>
      <c r="AD64" s="463">
        <f>('InfoBase 1A3a'!R73*'InfoProc 1A3a'!P64)/'Prop. y Fact. conversion'!$F$69</f>
        <v>0</v>
      </c>
    </row>
    <row r="65" spans="2:30" ht="12.75">
      <c r="B65" s="462" t="s">
        <v>404</v>
      </c>
      <c r="C65" s="445"/>
      <c r="D65" s="445"/>
      <c r="E65" s="445"/>
      <c r="F65" s="445"/>
      <c r="G65" s="445"/>
      <c r="H65" s="445"/>
      <c r="I65" s="445"/>
      <c r="J65" s="445"/>
      <c r="K65" s="445"/>
      <c r="L65" s="445"/>
      <c r="M65" s="445"/>
      <c r="N65" s="445"/>
      <c r="O65" s="445"/>
      <c r="P65" s="445"/>
      <c r="Q65" s="395">
        <f>('InfoBase 1A3a'!E74*'InfoProc 1A3a'!C65)/'Prop. y Fact. conversion'!$F$69</f>
        <v>0</v>
      </c>
      <c r="R65" s="395">
        <f>('InfoBase 1A3a'!F74*'InfoProc 1A3a'!D65)/'Prop. y Fact. conversion'!$F$69</f>
        <v>0</v>
      </c>
      <c r="S65" s="395">
        <f>('InfoBase 1A3a'!G74*'InfoProc 1A3a'!E65)/'Prop. y Fact. conversion'!$F$69</f>
        <v>0</v>
      </c>
      <c r="T65" s="395">
        <f>('InfoBase 1A3a'!H74*'InfoProc 1A3a'!F65)/'Prop. y Fact. conversion'!$F$69</f>
        <v>0</v>
      </c>
      <c r="U65" s="395">
        <f>('InfoBase 1A3a'!I74*'InfoProc 1A3a'!G65)/'Prop. y Fact. conversion'!$F$69</f>
        <v>0</v>
      </c>
      <c r="V65" s="395">
        <f>('InfoBase 1A3a'!J74*'InfoProc 1A3a'!H65)/'Prop. y Fact. conversion'!$F$69</f>
        <v>0</v>
      </c>
      <c r="W65" s="395">
        <f>('InfoBase 1A3a'!K74*'InfoProc 1A3a'!I65)/'Prop. y Fact. conversion'!$F$69</f>
        <v>0</v>
      </c>
      <c r="X65" s="395">
        <f>('InfoBase 1A3a'!L74*'InfoProc 1A3a'!J65)/'Prop. y Fact. conversion'!$F$69</f>
        <v>0</v>
      </c>
      <c r="Y65" s="395">
        <f>('InfoBase 1A3a'!M74*'InfoProc 1A3a'!K65)/'Prop. y Fact. conversion'!$F$69</f>
        <v>0</v>
      </c>
      <c r="Z65" s="395">
        <f>('InfoBase 1A3a'!N74*'InfoProc 1A3a'!L65)/'Prop. y Fact. conversion'!$F$69</f>
        <v>0</v>
      </c>
      <c r="AA65" s="395">
        <f>('InfoBase 1A3a'!O74*'InfoProc 1A3a'!M65)/'Prop. y Fact. conversion'!$F$69</f>
        <v>0</v>
      </c>
      <c r="AB65" s="395">
        <f>('InfoBase 1A3a'!P74*'InfoProc 1A3a'!N65)/'Prop. y Fact. conversion'!$F$69</f>
        <v>0</v>
      </c>
      <c r="AC65" s="395">
        <f>('InfoBase 1A3a'!Q74*'InfoProc 1A3a'!O65)/'Prop. y Fact. conversion'!$F$69</f>
        <v>0</v>
      </c>
      <c r="AD65" s="463">
        <f>('InfoBase 1A3a'!R74*'InfoProc 1A3a'!P65)/'Prop. y Fact. conversion'!$F$69</f>
        <v>0</v>
      </c>
    </row>
    <row r="66" spans="2:30" ht="12.75">
      <c r="B66" s="462" t="s">
        <v>458</v>
      </c>
      <c r="C66" s="445"/>
      <c r="D66" s="445"/>
      <c r="E66" s="445"/>
      <c r="F66" s="445"/>
      <c r="G66" s="445"/>
      <c r="H66" s="445"/>
      <c r="I66" s="445"/>
      <c r="J66" s="445"/>
      <c r="K66" s="445"/>
      <c r="L66" s="445"/>
      <c r="M66" s="445"/>
      <c r="N66" s="445"/>
      <c r="O66" s="445"/>
      <c r="P66" s="445"/>
      <c r="Q66" s="395">
        <f>('InfoBase 1A3a'!E75*'InfoProc 1A3a'!C66)/'Prop. y Fact. conversion'!$F$69</f>
        <v>0</v>
      </c>
      <c r="R66" s="395">
        <f>('InfoBase 1A3a'!F75*'InfoProc 1A3a'!D66)/'Prop. y Fact. conversion'!$F$69</f>
        <v>0</v>
      </c>
      <c r="S66" s="395">
        <f>('InfoBase 1A3a'!G75*'InfoProc 1A3a'!E66)/'Prop. y Fact. conversion'!$F$69</f>
        <v>0</v>
      </c>
      <c r="T66" s="395">
        <f>('InfoBase 1A3a'!H75*'InfoProc 1A3a'!F66)/'Prop. y Fact. conversion'!$F$69</f>
        <v>0</v>
      </c>
      <c r="U66" s="395">
        <f>('InfoBase 1A3a'!I75*'InfoProc 1A3a'!G66)/'Prop. y Fact. conversion'!$F$69</f>
        <v>0</v>
      </c>
      <c r="V66" s="395">
        <f>('InfoBase 1A3a'!J75*'InfoProc 1A3a'!H66)/'Prop. y Fact. conversion'!$F$69</f>
        <v>0</v>
      </c>
      <c r="W66" s="395">
        <f>('InfoBase 1A3a'!K75*'InfoProc 1A3a'!I66)/'Prop. y Fact. conversion'!$F$69</f>
        <v>0</v>
      </c>
      <c r="X66" s="395">
        <f>('InfoBase 1A3a'!L75*'InfoProc 1A3a'!J66)/'Prop. y Fact. conversion'!$F$69</f>
        <v>0</v>
      </c>
      <c r="Y66" s="395">
        <f>('InfoBase 1A3a'!M75*'InfoProc 1A3a'!K66)/'Prop. y Fact. conversion'!$F$69</f>
        <v>0</v>
      </c>
      <c r="Z66" s="395">
        <f>('InfoBase 1A3a'!N75*'InfoProc 1A3a'!L66)/'Prop. y Fact. conversion'!$F$69</f>
        <v>0</v>
      </c>
      <c r="AA66" s="395">
        <f>('InfoBase 1A3a'!O75*'InfoProc 1A3a'!M66)/'Prop. y Fact. conversion'!$F$69</f>
        <v>0</v>
      </c>
      <c r="AB66" s="395">
        <f>('InfoBase 1A3a'!P75*'InfoProc 1A3a'!N66)/'Prop. y Fact. conversion'!$F$69</f>
        <v>0</v>
      </c>
      <c r="AC66" s="395">
        <f>('InfoBase 1A3a'!Q75*'InfoProc 1A3a'!O66)/'Prop. y Fact. conversion'!$F$69</f>
        <v>0</v>
      </c>
      <c r="AD66" s="463">
        <f>('InfoBase 1A3a'!R75*'InfoProc 1A3a'!P66)/'Prop. y Fact. conversion'!$F$69</f>
        <v>0</v>
      </c>
    </row>
    <row r="67" spans="2:30" ht="12.75">
      <c r="B67" s="462" t="s">
        <v>466</v>
      </c>
      <c r="C67" s="445"/>
      <c r="D67" s="445"/>
      <c r="E67" s="445"/>
      <c r="F67" s="445"/>
      <c r="G67" s="445"/>
      <c r="H67" s="445"/>
      <c r="I67" s="445"/>
      <c r="J67" s="445"/>
      <c r="K67" s="445"/>
      <c r="L67" s="445"/>
      <c r="M67" s="445"/>
      <c r="N67" s="445"/>
      <c r="O67" s="445"/>
      <c r="P67" s="445"/>
      <c r="Q67" s="395">
        <f>('InfoBase 1A3a'!E76*'InfoProc 1A3a'!C67)/'Prop. y Fact. conversion'!$F$69</f>
        <v>0</v>
      </c>
      <c r="R67" s="395">
        <f>('InfoBase 1A3a'!F76*'InfoProc 1A3a'!D67)/'Prop. y Fact. conversion'!$F$69</f>
        <v>0</v>
      </c>
      <c r="S67" s="395">
        <f>('InfoBase 1A3a'!G76*'InfoProc 1A3a'!E67)/'Prop. y Fact. conversion'!$F$69</f>
        <v>0</v>
      </c>
      <c r="T67" s="395">
        <f>('InfoBase 1A3a'!H76*'InfoProc 1A3a'!F67)/'Prop. y Fact. conversion'!$F$69</f>
        <v>0</v>
      </c>
      <c r="U67" s="395">
        <f>('InfoBase 1A3a'!I76*'InfoProc 1A3a'!G67)/'Prop. y Fact. conversion'!$F$69</f>
        <v>0</v>
      </c>
      <c r="V67" s="395">
        <f>('InfoBase 1A3a'!J76*'InfoProc 1A3a'!H67)/'Prop. y Fact. conversion'!$F$69</f>
        <v>0</v>
      </c>
      <c r="W67" s="395">
        <f>('InfoBase 1A3a'!K76*'InfoProc 1A3a'!I67)/'Prop. y Fact. conversion'!$F$69</f>
        <v>0</v>
      </c>
      <c r="X67" s="395">
        <f>('InfoBase 1A3a'!L76*'InfoProc 1A3a'!J67)/'Prop. y Fact. conversion'!$F$69</f>
        <v>0</v>
      </c>
      <c r="Y67" s="395">
        <f>('InfoBase 1A3a'!M76*'InfoProc 1A3a'!K67)/'Prop. y Fact. conversion'!$F$69</f>
        <v>0</v>
      </c>
      <c r="Z67" s="395">
        <f>('InfoBase 1A3a'!N76*'InfoProc 1A3a'!L67)/'Prop. y Fact. conversion'!$F$69</f>
        <v>0</v>
      </c>
      <c r="AA67" s="395">
        <f>('InfoBase 1A3a'!O76*'InfoProc 1A3a'!M67)/'Prop. y Fact. conversion'!$F$69</f>
        <v>0</v>
      </c>
      <c r="AB67" s="395">
        <f>('InfoBase 1A3a'!P76*'InfoProc 1A3a'!N67)/'Prop. y Fact. conversion'!$F$69</f>
        <v>0</v>
      </c>
      <c r="AC67" s="395">
        <f>('InfoBase 1A3a'!Q76*'InfoProc 1A3a'!O67)/'Prop. y Fact. conversion'!$F$69</f>
        <v>0</v>
      </c>
      <c r="AD67" s="463">
        <f>('InfoBase 1A3a'!R76*'InfoProc 1A3a'!P67)/'Prop. y Fact. conversion'!$F$69</f>
        <v>0</v>
      </c>
    </row>
    <row r="68" spans="2:30" ht="12.75">
      <c r="B68" s="462" t="s">
        <v>449</v>
      </c>
      <c r="C68" s="445"/>
      <c r="D68" s="445"/>
      <c r="E68" s="445"/>
      <c r="F68" s="445"/>
      <c r="G68" s="445"/>
      <c r="H68" s="445"/>
      <c r="I68" s="445"/>
      <c r="J68" s="445"/>
      <c r="K68" s="445"/>
      <c r="L68" s="445"/>
      <c r="M68" s="445"/>
      <c r="N68" s="445"/>
      <c r="O68" s="445"/>
      <c r="P68" s="445"/>
      <c r="Q68" s="395">
        <f>('InfoBase 1A3a'!E77*'InfoProc 1A3a'!C68)/'Prop. y Fact. conversion'!$F$69</f>
        <v>0</v>
      </c>
      <c r="R68" s="395">
        <f>('InfoBase 1A3a'!F77*'InfoProc 1A3a'!D68)/'Prop. y Fact. conversion'!$F$69</f>
        <v>0</v>
      </c>
      <c r="S68" s="395">
        <f>('InfoBase 1A3a'!G77*'InfoProc 1A3a'!E68)/'Prop. y Fact. conversion'!$F$69</f>
        <v>0</v>
      </c>
      <c r="T68" s="395">
        <f>('InfoBase 1A3a'!H77*'InfoProc 1A3a'!F68)/'Prop. y Fact. conversion'!$F$69</f>
        <v>0</v>
      </c>
      <c r="U68" s="395">
        <f>('InfoBase 1A3a'!I77*'InfoProc 1A3a'!G68)/'Prop. y Fact. conversion'!$F$69</f>
        <v>0</v>
      </c>
      <c r="V68" s="395">
        <f>('InfoBase 1A3a'!J77*'InfoProc 1A3a'!H68)/'Prop. y Fact. conversion'!$F$69</f>
        <v>0</v>
      </c>
      <c r="W68" s="395">
        <f>('InfoBase 1A3a'!K77*'InfoProc 1A3a'!I68)/'Prop. y Fact. conversion'!$F$69</f>
        <v>0</v>
      </c>
      <c r="X68" s="395">
        <f>('InfoBase 1A3a'!L77*'InfoProc 1A3a'!J68)/'Prop. y Fact. conversion'!$F$69</f>
        <v>0</v>
      </c>
      <c r="Y68" s="395">
        <f>('InfoBase 1A3a'!M77*'InfoProc 1A3a'!K68)/'Prop. y Fact. conversion'!$F$69</f>
        <v>0</v>
      </c>
      <c r="Z68" s="395">
        <f>('InfoBase 1A3a'!N77*'InfoProc 1A3a'!L68)/'Prop. y Fact. conversion'!$F$69</f>
        <v>0</v>
      </c>
      <c r="AA68" s="395">
        <f>('InfoBase 1A3a'!O77*'InfoProc 1A3a'!M68)/'Prop. y Fact. conversion'!$F$69</f>
        <v>0</v>
      </c>
      <c r="AB68" s="395">
        <f>('InfoBase 1A3a'!P77*'InfoProc 1A3a'!N68)/'Prop. y Fact. conversion'!$F$69</f>
        <v>0</v>
      </c>
      <c r="AC68" s="395">
        <f>('InfoBase 1A3a'!Q77*'InfoProc 1A3a'!O68)/'Prop. y Fact. conversion'!$F$69</f>
        <v>0</v>
      </c>
      <c r="AD68" s="463">
        <f>('InfoBase 1A3a'!R77*'InfoProc 1A3a'!P68)/'Prop. y Fact. conversion'!$F$69</f>
        <v>0</v>
      </c>
    </row>
    <row r="69" spans="2:30" ht="12.75">
      <c r="B69" s="462" t="s">
        <v>453</v>
      </c>
      <c r="C69" s="445"/>
      <c r="D69" s="445"/>
      <c r="E69" s="445"/>
      <c r="F69" s="445"/>
      <c r="G69" s="445"/>
      <c r="H69" s="445"/>
      <c r="I69" s="445"/>
      <c r="J69" s="445"/>
      <c r="K69" s="445"/>
      <c r="L69" s="445"/>
      <c r="M69" s="445"/>
      <c r="N69" s="445"/>
      <c r="O69" s="445"/>
      <c r="P69" s="445"/>
      <c r="Q69" s="395">
        <f>('InfoBase 1A3a'!E78*'InfoProc 1A3a'!C69)/'Prop. y Fact. conversion'!$F$69</f>
        <v>0</v>
      </c>
      <c r="R69" s="395">
        <f>('InfoBase 1A3a'!F78*'InfoProc 1A3a'!D69)/'Prop. y Fact. conversion'!$F$69</f>
        <v>0</v>
      </c>
      <c r="S69" s="395">
        <f>('InfoBase 1A3a'!G78*'InfoProc 1A3a'!E69)/'Prop. y Fact. conversion'!$F$69</f>
        <v>0</v>
      </c>
      <c r="T69" s="395">
        <f>('InfoBase 1A3a'!H78*'InfoProc 1A3a'!F69)/'Prop. y Fact. conversion'!$F$69</f>
        <v>0</v>
      </c>
      <c r="U69" s="395">
        <f>('InfoBase 1A3a'!I78*'InfoProc 1A3a'!G69)/'Prop. y Fact. conversion'!$F$69</f>
        <v>0</v>
      </c>
      <c r="V69" s="395">
        <f>('InfoBase 1A3a'!J78*'InfoProc 1A3a'!H69)/'Prop. y Fact. conversion'!$F$69</f>
        <v>0</v>
      </c>
      <c r="W69" s="395">
        <f>('InfoBase 1A3a'!K78*'InfoProc 1A3a'!I69)/'Prop. y Fact. conversion'!$F$69</f>
        <v>0</v>
      </c>
      <c r="X69" s="395">
        <f>('InfoBase 1A3a'!L78*'InfoProc 1A3a'!J69)/'Prop. y Fact. conversion'!$F$69</f>
        <v>0</v>
      </c>
      <c r="Y69" s="395">
        <f>('InfoBase 1A3a'!M78*'InfoProc 1A3a'!K69)/'Prop. y Fact. conversion'!$F$69</f>
        <v>0</v>
      </c>
      <c r="Z69" s="395">
        <f>('InfoBase 1A3a'!N78*'InfoProc 1A3a'!L69)/'Prop. y Fact. conversion'!$F$69</f>
        <v>0</v>
      </c>
      <c r="AA69" s="395">
        <f>('InfoBase 1A3a'!O78*'InfoProc 1A3a'!M69)/'Prop. y Fact. conversion'!$F$69</f>
        <v>0</v>
      </c>
      <c r="AB69" s="395">
        <f>('InfoBase 1A3a'!P78*'InfoProc 1A3a'!N69)/'Prop. y Fact. conversion'!$F$69</f>
        <v>0</v>
      </c>
      <c r="AC69" s="395">
        <f>('InfoBase 1A3a'!Q78*'InfoProc 1A3a'!O69)/'Prop. y Fact. conversion'!$F$69</f>
        <v>0</v>
      </c>
      <c r="AD69" s="463">
        <f>('InfoBase 1A3a'!R78*'InfoProc 1A3a'!P69)/'Prop. y Fact. conversion'!$F$69</f>
        <v>0</v>
      </c>
    </row>
    <row r="70" spans="2:30" ht="12.75">
      <c r="B70" s="462" t="s">
        <v>427</v>
      </c>
      <c r="C70" s="445"/>
      <c r="D70" s="445"/>
      <c r="E70" s="445"/>
      <c r="F70" s="445"/>
      <c r="G70" s="445"/>
      <c r="H70" s="445"/>
      <c r="I70" s="445"/>
      <c r="J70" s="445"/>
      <c r="K70" s="445"/>
      <c r="L70" s="445"/>
      <c r="M70" s="445"/>
      <c r="N70" s="445"/>
      <c r="O70" s="445"/>
      <c r="P70" s="445"/>
      <c r="Q70" s="395">
        <f>('InfoBase 1A3a'!E79*'InfoProc 1A3a'!C70)/'Prop. y Fact. conversion'!$F$69</f>
        <v>0</v>
      </c>
      <c r="R70" s="395">
        <f>('InfoBase 1A3a'!F79*'InfoProc 1A3a'!D70)/'Prop. y Fact. conversion'!$F$69</f>
        <v>0</v>
      </c>
      <c r="S70" s="395">
        <f>('InfoBase 1A3a'!G79*'InfoProc 1A3a'!E70)/'Prop. y Fact. conversion'!$F$69</f>
        <v>0</v>
      </c>
      <c r="T70" s="395">
        <f>('InfoBase 1A3a'!H79*'InfoProc 1A3a'!F70)/'Prop. y Fact. conversion'!$F$69</f>
        <v>0</v>
      </c>
      <c r="U70" s="395">
        <f>('InfoBase 1A3a'!I79*'InfoProc 1A3a'!G70)/'Prop. y Fact. conversion'!$F$69</f>
        <v>0</v>
      </c>
      <c r="V70" s="395">
        <f>('InfoBase 1A3a'!J79*'InfoProc 1A3a'!H70)/'Prop. y Fact. conversion'!$F$69</f>
        <v>0</v>
      </c>
      <c r="W70" s="395">
        <f>('InfoBase 1A3a'!K79*'InfoProc 1A3a'!I70)/'Prop. y Fact. conversion'!$F$69</f>
        <v>0</v>
      </c>
      <c r="X70" s="395">
        <f>('InfoBase 1A3a'!L79*'InfoProc 1A3a'!J70)/'Prop. y Fact. conversion'!$F$69</f>
        <v>0</v>
      </c>
      <c r="Y70" s="395">
        <f>('InfoBase 1A3a'!M79*'InfoProc 1A3a'!K70)/'Prop. y Fact. conversion'!$F$69</f>
        <v>0</v>
      </c>
      <c r="Z70" s="395">
        <f>('InfoBase 1A3a'!N79*'InfoProc 1A3a'!L70)/'Prop. y Fact. conversion'!$F$69</f>
        <v>0</v>
      </c>
      <c r="AA70" s="395">
        <f>('InfoBase 1A3a'!O79*'InfoProc 1A3a'!M70)/'Prop. y Fact. conversion'!$F$69</f>
        <v>0</v>
      </c>
      <c r="AB70" s="395">
        <f>('InfoBase 1A3a'!P79*'InfoProc 1A3a'!N70)/'Prop. y Fact. conversion'!$F$69</f>
        <v>0</v>
      </c>
      <c r="AC70" s="395">
        <f>('InfoBase 1A3a'!Q79*'InfoProc 1A3a'!O70)/'Prop. y Fact. conversion'!$F$69</f>
        <v>0</v>
      </c>
      <c r="AD70" s="463">
        <f>('InfoBase 1A3a'!R79*'InfoProc 1A3a'!P70)/'Prop. y Fact. conversion'!$F$69</f>
        <v>0</v>
      </c>
    </row>
    <row r="71" spans="2:30" ht="12.75">
      <c r="B71" s="462" t="s">
        <v>405</v>
      </c>
      <c r="C71" s="445"/>
      <c r="D71" s="445"/>
      <c r="E71" s="445"/>
      <c r="F71" s="445"/>
      <c r="G71" s="445"/>
      <c r="H71" s="445"/>
      <c r="I71" s="445"/>
      <c r="J71" s="445"/>
      <c r="K71" s="445"/>
      <c r="L71" s="445"/>
      <c r="M71" s="445"/>
      <c r="N71" s="445"/>
      <c r="O71" s="445"/>
      <c r="P71" s="445"/>
      <c r="Q71" s="395">
        <f>('InfoBase 1A3a'!E80*'InfoProc 1A3a'!C71)/'Prop. y Fact. conversion'!$F$69</f>
        <v>0</v>
      </c>
      <c r="R71" s="395">
        <f>('InfoBase 1A3a'!F80*'InfoProc 1A3a'!D71)/'Prop. y Fact. conversion'!$F$69</f>
        <v>0</v>
      </c>
      <c r="S71" s="395">
        <f>('InfoBase 1A3a'!G80*'InfoProc 1A3a'!E71)/'Prop. y Fact. conversion'!$F$69</f>
        <v>0</v>
      </c>
      <c r="T71" s="395">
        <f>('InfoBase 1A3a'!H80*'InfoProc 1A3a'!F71)/'Prop. y Fact. conversion'!$F$69</f>
        <v>0</v>
      </c>
      <c r="U71" s="395">
        <f>('InfoBase 1A3a'!I80*'InfoProc 1A3a'!G71)/'Prop. y Fact. conversion'!$F$69</f>
        <v>0</v>
      </c>
      <c r="V71" s="395">
        <f>('InfoBase 1A3a'!J80*'InfoProc 1A3a'!H71)/'Prop. y Fact. conversion'!$F$69</f>
        <v>0</v>
      </c>
      <c r="W71" s="395">
        <f>('InfoBase 1A3a'!K80*'InfoProc 1A3a'!I71)/'Prop. y Fact. conversion'!$F$69</f>
        <v>0</v>
      </c>
      <c r="X71" s="395">
        <f>('InfoBase 1A3a'!L80*'InfoProc 1A3a'!J71)/'Prop. y Fact. conversion'!$F$69</f>
        <v>0</v>
      </c>
      <c r="Y71" s="395">
        <f>('InfoBase 1A3a'!M80*'InfoProc 1A3a'!K71)/'Prop. y Fact. conversion'!$F$69</f>
        <v>0</v>
      </c>
      <c r="Z71" s="395">
        <f>('InfoBase 1A3a'!N80*'InfoProc 1A3a'!L71)/'Prop. y Fact. conversion'!$F$69</f>
        <v>0</v>
      </c>
      <c r="AA71" s="395">
        <f>('InfoBase 1A3a'!O80*'InfoProc 1A3a'!M71)/'Prop. y Fact. conversion'!$F$69</f>
        <v>0</v>
      </c>
      <c r="AB71" s="395">
        <f>('InfoBase 1A3a'!P80*'InfoProc 1A3a'!N71)/'Prop. y Fact. conversion'!$F$69</f>
        <v>0</v>
      </c>
      <c r="AC71" s="395">
        <f>('InfoBase 1A3a'!Q80*'InfoProc 1A3a'!O71)/'Prop. y Fact. conversion'!$F$69</f>
        <v>0</v>
      </c>
      <c r="AD71" s="463">
        <f>('InfoBase 1A3a'!R80*'InfoProc 1A3a'!P71)/'Prop. y Fact. conversion'!$F$69</f>
        <v>0</v>
      </c>
    </row>
    <row r="72" spans="2:30" ht="12.75">
      <c r="B72" s="462" t="s">
        <v>415</v>
      </c>
      <c r="C72" s="445"/>
      <c r="D72" s="445"/>
      <c r="E72" s="445"/>
      <c r="F72" s="445"/>
      <c r="G72" s="445"/>
      <c r="H72" s="445"/>
      <c r="I72" s="445"/>
      <c r="J72" s="445"/>
      <c r="K72" s="445"/>
      <c r="L72" s="445"/>
      <c r="M72" s="445"/>
      <c r="N72" s="445"/>
      <c r="O72" s="445"/>
      <c r="P72" s="445"/>
      <c r="Q72" s="395">
        <f>('InfoBase 1A3a'!E81*'InfoProc 1A3a'!C72)/'Prop. y Fact. conversion'!$F$69</f>
        <v>0</v>
      </c>
      <c r="R72" s="395">
        <f>('InfoBase 1A3a'!F81*'InfoProc 1A3a'!D72)/'Prop. y Fact. conversion'!$F$69</f>
        <v>0</v>
      </c>
      <c r="S72" s="395">
        <f>('InfoBase 1A3a'!G81*'InfoProc 1A3a'!E72)/'Prop. y Fact. conversion'!$F$69</f>
        <v>0</v>
      </c>
      <c r="T72" s="395">
        <f>('InfoBase 1A3a'!H81*'InfoProc 1A3a'!F72)/'Prop. y Fact. conversion'!$F$69</f>
        <v>0</v>
      </c>
      <c r="U72" s="395">
        <f>('InfoBase 1A3a'!I81*'InfoProc 1A3a'!G72)/'Prop. y Fact. conversion'!$F$69</f>
        <v>0</v>
      </c>
      <c r="V72" s="395">
        <f>('InfoBase 1A3a'!J81*'InfoProc 1A3a'!H72)/'Prop. y Fact. conversion'!$F$69</f>
        <v>0</v>
      </c>
      <c r="W72" s="395">
        <f>('InfoBase 1A3a'!K81*'InfoProc 1A3a'!I72)/'Prop. y Fact. conversion'!$F$69</f>
        <v>0</v>
      </c>
      <c r="X72" s="395">
        <f>('InfoBase 1A3a'!L81*'InfoProc 1A3a'!J72)/'Prop. y Fact. conversion'!$F$69</f>
        <v>0</v>
      </c>
      <c r="Y72" s="395">
        <f>('InfoBase 1A3a'!M81*'InfoProc 1A3a'!K72)/'Prop. y Fact. conversion'!$F$69</f>
        <v>0</v>
      </c>
      <c r="Z72" s="395">
        <f>('InfoBase 1A3a'!N81*'InfoProc 1A3a'!L72)/'Prop. y Fact. conversion'!$F$69</f>
        <v>0</v>
      </c>
      <c r="AA72" s="395">
        <f>('InfoBase 1A3a'!O81*'InfoProc 1A3a'!M72)/'Prop. y Fact. conversion'!$F$69</f>
        <v>0</v>
      </c>
      <c r="AB72" s="395">
        <f>('InfoBase 1A3a'!P81*'InfoProc 1A3a'!N72)/'Prop. y Fact. conversion'!$F$69</f>
        <v>0</v>
      </c>
      <c r="AC72" s="395">
        <f>('InfoBase 1A3a'!Q81*'InfoProc 1A3a'!O72)/'Prop. y Fact. conversion'!$F$69</f>
        <v>0</v>
      </c>
      <c r="AD72" s="463">
        <f>('InfoBase 1A3a'!R81*'InfoProc 1A3a'!P72)/'Prop. y Fact. conversion'!$F$69</f>
        <v>0</v>
      </c>
    </row>
    <row r="73" spans="2:30" ht="12.75">
      <c r="B73" s="462" t="s">
        <v>448</v>
      </c>
      <c r="C73" s="445"/>
      <c r="D73" s="445"/>
      <c r="E73" s="445"/>
      <c r="F73" s="445"/>
      <c r="G73" s="445"/>
      <c r="H73" s="445"/>
      <c r="I73" s="445"/>
      <c r="J73" s="445"/>
      <c r="K73" s="445"/>
      <c r="L73" s="445"/>
      <c r="M73" s="445"/>
      <c r="N73" s="445"/>
      <c r="O73" s="445"/>
      <c r="P73" s="445"/>
      <c r="Q73" s="395">
        <f>('InfoBase 1A3a'!E82*'InfoProc 1A3a'!C73)/'Prop. y Fact. conversion'!$F$69</f>
        <v>0</v>
      </c>
      <c r="R73" s="395">
        <f>('InfoBase 1A3a'!F82*'InfoProc 1A3a'!D73)/'Prop. y Fact. conversion'!$F$69</f>
        <v>0</v>
      </c>
      <c r="S73" s="395">
        <f>('InfoBase 1A3a'!G82*'InfoProc 1A3a'!E73)/'Prop. y Fact. conversion'!$F$69</f>
        <v>0</v>
      </c>
      <c r="T73" s="395">
        <f>('InfoBase 1A3a'!H82*'InfoProc 1A3a'!F73)/'Prop. y Fact. conversion'!$F$69</f>
        <v>0</v>
      </c>
      <c r="U73" s="395">
        <f>('InfoBase 1A3a'!I82*'InfoProc 1A3a'!G73)/'Prop. y Fact. conversion'!$F$69</f>
        <v>0</v>
      </c>
      <c r="V73" s="395">
        <f>('InfoBase 1A3a'!J82*'InfoProc 1A3a'!H73)/'Prop. y Fact. conversion'!$F$69</f>
        <v>0</v>
      </c>
      <c r="W73" s="395">
        <f>('InfoBase 1A3a'!K82*'InfoProc 1A3a'!I73)/'Prop. y Fact. conversion'!$F$69</f>
        <v>0</v>
      </c>
      <c r="X73" s="395">
        <f>('InfoBase 1A3a'!L82*'InfoProc 1A3a'!J73)/'Prop. y Fact. conversion'!$F$69</f>
        <v>0</v>
      </c>
      <c r="Y73" s="395">
        <f>('InfoBase 1A3a'!M82*'InfoProc 1A3a'!K73)/'Prop. y Fact. conversion'!$F$69</f>
        <v>0</v>
      </c>
      <c r="Z73" s="395">
        <f>('InfoBase 1A3a'!N82*'InfoProc 1A3a'!L73)/'Prop. y Fact. conversion'!$F$69</f>
        <v>0</v>
      </c>
      <c r="AA73" s="395">
        <f>('InfoBase 1A3a'!O82*'InfoProc 1A3a'!M73)/'Prop. y Fact. conversion'!$F$69</f>
        <v>0</v>
      </c>
      <c r="AB73" s="395">
        <f>('InfoBase 1A3a'!P82*'InfoProc 1A3a'!N73)/'Prop. y Fact. conversion'!$F$69</f>
        <v>0</v>
      </c>
      <c r="AC73" s="395">
        <f>('InfoBase 1A3a'!Q82*'InfoProc 1A3a'!O73)/'Prop. y Fact. conversion'!$F$69</f>
        <v>0</v>
      </c>
      <c r="AD73" s="463">
        <f>('InfoBase 1A3a'!R82*'InfoProc 1A3a'!P73)/'Prop. y Fact. conversion'!$F$69</f>
        <v>0</v>
      </c>
    </row>
    <row r="74" spans="2:30" ht="12.75">
      <c r="B74" s="462" t="s">
        <v>387</v>
      </c>
      <c r="C74" s="445"/>
      <c r="D74" s="445"/>
      <c r="E74" s="445"/>
      <c r="F74" s="445"/>
      <c r="G74" s="445"/>
      <c r="H74" s="445"/>
      <c r="I74" s="445"/>
      <c r="J74" s="445"/>
      <c r="K74" s="445"/>
      <c r="L74" s="445"/>
      <c r="M74" s="445"/>
      <c r="N74" s="445"/>
      <c r="O74" s="445"/>
      <c r="P74" s="445"/>
      <c r="Q74" s="395">
        <f>('InfoBase 1A3a'!E83*'InfoProc 1A3a'!C74)/'Prop. y Fact. conversion'!$F$69</f>
        <v>0</v>
      </c>
      <c r="R74" s="395">
        <f>('InfoBase 1A3a'!F83*'InfoProc 1A3a'!D74)/'Prop. y Fact. conversion'!$F$69</f>
        <v>0</v>
      </c>
      <c r="S74" s="395">
        <f>('InfoBase 1A3a'!G83*'InfoProc 1A3a'!E74)/'Prop. y Fact. conversion'!$F$69</f>
        <v>0</v>
      </c>
      <c r="T74" s="395">
        <f>('InfoBase 1A3a'!H83*'InfoProc 1A3a'!F74)/'Prop. y Fact. conversion'!$F$69</f>
        <v>0</v>
      </c>
      <c r="U74" s="395">
        <f>('InfoBase 1A3a'!I83*'InfoProc 1A3a'!G74)/'Prop. y Fact. conversion'!$F$69</f>
        <v>0</v>
      </c>
      <c r="V74" s="395">
        <f>('InfoBase 1A3a'!J83*'InfoProc 1A3a'!H74)/'Prop. y Fact. conversion'!$F$69</f>
        <v>0</v>
      </c>
      <c r="W74" s="395">
        <f>('InfoBase 1A3a'!K83*'InfoProc 1A3a'!I74)/'Prop. y Fact. conversion'!$F$69</f>
        <v>0</v>
      </c>
      <c r="X74" s="395">
        <f>('InfoBase 1A3a'!L83*'InfoProc 1A3a'!J74)/'Prop. y Fact. conversion'!$F$69</f>
        <v>0</v>
      </c>
      <c r="Y74" s="395">
        <f>('InfoBase 1A3a'!M83*'InfoProc 1A3a'!K74)/'Prop. y Fact. conversion'!$F$69</f>
        <v>0</v>
      </c>
      <c r="Z74" s="395">
        <f>('InfoBase 1A3a'!N83*'InfoProc 1A3a'!L74)/'Prop. y Fact. conversion'!$F$69</f>
        <v>0</v>
      </c>
      <c r="AA74" s="395">
        <f>('InfoBase 1A3a'!O83*'InfoProc 1A3a'!M74)/'Prop. y Fact. conversion'!$F$69</f>
        <v>0</v>
      </c>
      <c r="AB74" s="395">
        <f>('InfoBase 1A3a'!P83*'InfoProc 1A3a'!N74)/'Prop. y Fact. conversion'!$F$69</f>
        <v>0</v>
      </c>
      <c r="AC74" s="395">
        <f>('InfoBase 1A3a'!Q83*'InfoProc 1A3a'!O74)/'Prop. y Fact. conversion'!$F$69</f>
        <v>0</v>
      </c>
      <c r="AD74" s="463">
        <f>('InfoBase 1A3a'!R83*'InfoProc 1A3a'!P74)/'Prop. y Fact. conversion'!$F$69</f>
        <v>0</v>
      </c>
    </row>
    <row r="75" spans="2:30" ht="12.75">
      <c r="B75" s="462" t="s">
        <v>418</v>
      </c>
      <c r="C75" s="445"/>
      <c r="D75" s="445"/>
      <c r="E75" s="445"/>
      <c r="F75" s="445"/>
      <c r="G75" s="445"/>
      <c r="H75" s="445"/>
      <c r="I75" s="445"/>
      <c r="J75" s="445"/>
      <c r="K75" s="445"/>
      <c r="L75" s="445"/>
      <c r="M75" s="445"/>
      <c r="N75" s="445"/>
      <c r="O75" s="445"/>
      <c r="P75" s="445"/>
      <c r="Q75" s="395">
        <f>('InfoBase 1A3a'!E84*'InfoProc 1A3a'!C75)/'Prop. y Fact. conversion'!$F$69</f>
        <v>0</v>
      </c>
      <c r="R75" s="395">
        <f>('InfoBase 1A3a'!F84*'InfoProc 1A3a'!D75)/'Prop. y Fact. conversion'!$F$69</f>
        <v>0</v>
      </c>
      <c r="S75" s="395">
        <f>('InfoBase 1A3a'!G84*'InfoProc 1A3a'!E75)/'Prop. y Fact. conversion'!$F$69</f>
        <v>0</v>
      </c>
      <c r="T75" s="395">
        <f>('InfoBase 1A3a'!H84*'InfoProc 1A3a'!F75)/'Prop. y Fact. conversion'!$F$69</f>
        <v>0</v>
      </c>
      <c r="U75" s="395">
        <f>('InfoBase 1A3a'!I84*'InfoProc 1A3a'!G75)/'Prop. y Fact. conversion'!$F$69</f>
        <v>0</v>
      </c>
      <c r="V75" s="395">
        <f>('InfoBase 1A3a'!J84*'InfoProc 1A3a'!H75)/'Prop. y Fact. conversion'!$F$69</f>
        <v>0</v>
      </c>
      <c r="W75" s="395">
        <f>('InfoBase 1A3a'!K84*'InfoProc 1A3a'!I75)/'Prop. y Fact. conversion'!$F$69</f>
        <v>0</v>
      </c>
      <c r="X75" s="395">
        <f>('InfoBase 1A3a'!L84*'InfoProc 1A3a'!J75)/'Prop. y Fact. conversion'!$F$69</f>
        <v>0</v>
      </c>
      <c r="Y75" s="395">
        <f>('InfoBase 1A3a'!M84*'InfoProc 1A3a'!K75)/'Prop. y Fact. conversion'!$F$69</f>
        <v>0</v>
      </c>
      <c r="Z75" s="395">
        <f>('InfoBase 1A3a'!N84*'InfoProc 1A3a'!L75)/'Prop. y Fact. conversion'!$F$69</f>
        <v>0</v>
      </c>
      <c r="AA75" s="395">
        <f>('InfoBase 1A3a'!O84*'InfoProc 1A3a'!M75)/'Prop. y Fact. conversion'!$F$69</f>
        <v>0</v>
      </c>
      <c r="AB75" s="395">
        <f>('InfoBase 1A3a'!P84*'InfoProc 1A3a'!N75)/'Prop. y Fact. conversion'!$F$69</f>
        <v>0</v>
      </c>
      <c r="AC75" s="395">
        <f>('InfoBase 1A3a'!Q84*'InfoProc 1A3a'!O75)/'Prop. y Fact. conversion'!$F$69</f>
        <v>0</v>
      </c>
      <c r="AD75" s="463">
        <f>('InfoBase 1A3a'!R84*'InfoProc 1A3a'!P75)/'Prop. y Fact. conversion'!$F$69</f>
        <v>0</v>
      </c>
    </row>
    <row r="76" spans="2:30" ht="12.75">
      <c r="B76" s="462" t="s">
        <v>402</v>
      </c>
      <c r="C76" s="445"/>
      <c r="D76" s="445"/>
      <c r="E76" s="445"/>
      <c r="F76" s="445"/>
      <c r="G76" s="445"/>
      <c r="H76" s="445"/>
      <c r="I76" s="445"/>
      <c r="J76" s="445"/>
      <c r="K76" s="445"/>
      <c r="L76" s="445"/>
      <c r="M76" s="445"/>
      <c r="N76" s="445"/>
      <c r="O76" s="445"/>
      <c r="P76" s="445"/>
      <c r="Q76" s="395">
        <f>('InfoBase 1A3a'!E85*'InfoProc 1A3a'!C76)/'Prop. y Fact. conversion'!$F$69</f>
        <v>0</v>
      </c>
      <c r="R76" s="395">
        <f>('InfoBase 1A3a'!F85*'InfoProc 1A3a'!D76)/'Prop. y Fact. conversion'!$F$69</f>
        <v>0</v>
      </c>
      <c r="S76" s="395">
        <f>('InfoBase 1A3a'!G85*'InfoProc 1A3a'!E76)/'Prop. y Fact. conversion'!$F$69</f>
        <v>0</v>
      </c>
      <c r="T76" s="395">
        <f>('InfoBase 1A3a'!H85*'InfoProc 1A3a'!F76)/'Prop. y Fact. conversion'!$F$69</f>
        <v>0</v>
      </c>
      <c r="U76" s="395">
        <f>('InfoBase 1A3a'!I85*'InfoProc 1A3a'!G76)/'Prop. y Fact. conversion'!$F$69</f>
        <v>0</v>
      </c>
      <c r="V76" s="395">
        <f>('InfoBase 1A3a'!J85*'InfoProc 1A3a'!H76)/'Prop. y Fact. conversion'!$F$69</f>
        <v>0</v>
      </c>
      <c r="W76" s="395">
        <f>('InfoBase 1A3a'!K85*'InfoProc 1A3a'!I76)/'Prop. y Fact. conversion'!$F$69</f>
        <v>0</v>
      </c>
      <c r="X76" s="395">
        <f>('InfoBase 1A3a'!L85*'InfoProc 1A3a'!J76)/'Prop. y Fact. conversion'!$F$69</f>
        <v>0</v>
      </c>
      <c r="Y76" s="395">
        <f>('InfoBase 1A3a'!M85*'InfoProc 1A3a'!K76)/'Prop. y Fact. conversion'!$F$69</f>
        <v>0</v>
      </c>
      <c r="Z76" s="395">
        <f>('InfoBase 1A3a'!N85*'InfoProc 1A3a'!L76)/'Prop. y Fact. conversion'!$F$69</f>
        <v>0</v>
      </c>
      <c r="AA76" s="395">
        <f>('InfoBase 1A3a'!O85*'InfoProc 1A3a'!M76)/'Prop. y Fact. conversion'!$F$69</f>
        <v>0</v>
      </c>
      <c r="AB76" s="395">
        <f>('InfoBase 1A3a'!P85*'InfoProc 1A3a'!N76)/'Prop. y Fact. conversion'!$F$69</f>
        <v>0</v>
      </c>
      <c r="AC76" s="395">
        <f>('InfoBase 1A3a'!Q85*'InfoProc 1A3a'!O76)/'Prop. y Fact. conversion'!$F$69</f>
        <v>0</v>
      </c>
      <c r="AD76" s="463">
        <f>('InfoBase 1A3a'!R85*'InfoProc 1A3a'!P76)/'Prop. y Fact. conversion'!$F$69</f>
        <v>0</v>
      </c>
    </row>
    <row r="77" spans="2:30" ht="12.75">
      <c r="B77" s="462" t="s">
        <v>417</v>
      </c>
      <c r="C77" s="445"/>
      <c r="D77" s="445"/>
      <c r="E77" s="445"/>
      <c r="F77" s="445"/>
      <c r="G77" s="445"/>
      <c r="H77" s="445"/>
      <c r="I77" s="445"/>
      <c r="J77" s="445"/>
      <c r="K77" s="445"/>
      <c r="L77" s="445"/>
      <c r="M77" s="445"/>
      <c r="N77" s="445"/>
      <c r="O77" s="445"/>
      <c r="P77" s="445"/>
      <c r="Q77" s="395">
        <f>('InfoBase 1A3a'!E86*'InfoProc 1A3a'!C77)/'Prop. y Fact. conversion'!$F$69</f>
        <v>0</v>
      </c>
      <c r="R77" s="395">
        <f>('InfoBase 1A3a'!F86*'InfoProc 1A3a'!D77)/'Prop. y Fact. conversion'!$F$69</f>
        <v>0</v>
      </c>
      <c r="S77" s="395">
        <f>('InfoBase 1A3a'!G86*'InfoProc 1A3a'!E77)/'Prop. y Fact. conversion'!$F$69</f>
        <v>0</v>
      </c>
      <c r="T77" s="395">
        <f>('InfoBase 1A3a'!H86*'InfoProc 1A3a'!F77)/'Prop. y Fact. conversion'!$F$69</f>
        <v>0</v>
      </c>
      <c r="U77" s="395">
        <f>('InfoBase 1A3a'!I86*'InfoProc 1A3a'!G77)/'Prop. y Fact. conversion'!$F$69</f>
        <v>0</v>
      </c>
      <c r="V77" s="395">
        <f>('InfoBase 1A3a'!J86*'InfoProc 1A3a'!H77)/'Prop. y Fact. conversion'!$F$69</f>
        <v>0</v>
      </c>
      <c r="W77" s="395">
        <f>('InfoBase 1A3a'!K86*'InfoProc 1A3a'!I77)/'Prop. y Fact. conversion'!$F$69</f>
        <v>0</v>
      </c>
      <c r="X77" s="395">
        <f>('InfoBase 1A3a'!L86*'InfoProc 1A3a'!J77)/'Prop. y Fact. conversion'!$F$69</f>
        <v>0</v>
      </c>
      <c r="Y77" s="395">
        <f>('InfoBase 1A3a'!M86*'InfoProc 1A3a'!K77)/'Prop. y Fact. conversion'!$F$69</f>
        <v>0</v>
      </c>
      <c r="Z77" s="395">
        <f>('InfoBase 1A3a'!N86*'InfoProc 1A3a'!L77)/'Prop. y Fact. conversion'!$F$69</f>
        <v>0</v>
      </c>
      <c r="AA77" s="395">
        <f>('InfoBase 1A3a'!O86*'InfoProc 1A3a'!M77)/'Prop. y Fact. conversion'!$F$69</f>
        <v>0</v>
      </c>
      <c r="AB77" s="395">
        <f>('InfoBase 1A3a'!P86*'InfoProc 1A3a'!N77)/'Prop. y Fact. conversion'!$F$69</f>
        <v>0</v>
      </c>
      <c r="AC77" s="395">
        <f>('InfoBase 1A3a'!Q86*'InfoProc 1A3a'!O77)/'Prop. y Fact. conversion'!$F$69</f>
        <v>0</v>
      </c>
      <c r="AD77" s="463">
        <f>('InfoBase 1A3a'!R86*'InfoProc 1A3a'!P77)/'Prop. y Fact. conversion'!$F$69</f>
        <v>0</v>
      </c>
    </row>
    <row r="78" spans="2:30" ht="12.75">
      <c r="B78" s="462" t="s">
        <v>406</v>
      </c>
      <c r="C78" s="445"/>
      <c r="D78" s="445"/>
      <c r="E78" s="445"/>
      <c r="F78" s="445"/>
      <c r="G78" s="445"/>
      <c r="H78" s="445"/>
      <c r="I78" s="445"/>
      <c r="J78" s="445"/>
      <c r="K78" s="445"/>
      <c r="L78" s="445"/>
      <c r="M78" s="445"/>
      <c r="N78" s="445"/>
      <c r="O78" s="445"/>
      <c r="P78" s="445"/>
      <c r="Q78" s="395">
        <f>('InfoBase 1A3a'!E87*'InfoProc 1A3a'!C78)/'Prop. y Fact. conversion'!$F$69</f>
        <v>0</v>
      </c>
      <c r="R78" s="395">
        <f>('InfoBase 1A3a'!F87*'InfoProc 1A3a'!D78)/'Prop. y Fact. conversion'!$F$69</f>
        <v>0</v>
      </c>
      <c r="S78" s="395">
        <f>('InfoBase 1A3a'!G87*'InfoProc 1A3a'!E78)/'Prop. y Fact. conversion'!$F$69</f>
        <v>0</v>
      </c>
      <c r="T78" s="395">
        <f>('InfoBase 1A3a'!H87*'InfoProc 1A3a'!F78)/'Prop. y Fact. conversion'!$F$69</f>
        <v>0</v>
      </c>
      <c r="U78" s="395">
        <f>('InfoBase 1A3a'!I87*'InfoProc 1A3a'!G78)/'Prop. y Fact. conversion'!$F$69</f>
        <v>0</v>
      </c>
      <c r="V78" s="395">
        <f>('InfoBase 1A3a'!J87*'InfoProc 1A3a'!H78)/'Prop. y Fact. conversion'!$F$69</f>
        <v>0</v>
      </c>
      <c r="W78" s="395">
        <f>('InfoBase 1A3a'!K87*'InfoProc 1A3a'!I78)/'Prop. y Fact. conversion'!$F$69</f>
        <v>0</v>
      </c>
      <c r="X78" s="395">
        <f>('InfoBase 1A3a'!L87*'InfoProc 1A3a'!J78)/'Prop. y Fact. conversion'!$F$69</f>
        <v>0</v>
      </c>
      <c r="Y78" s="395">
        <f>('InfoBase 1A3a'!M87*'InfoProc 1A3a'!K78)/'Prop. y Fact. conversion'!$F$69</f>
        <v>0</v>
      </c>
      <c r="Z78" s="395">
        <f>('InfoBase 1A3a'!N87*'InfoProc 1A3a'!L78)/'Prop. y Fact. conversion'!$F$69</f>
        <v>0</v>
      </c>
      <c r="AA78" s="395">
        <f>('InfoBase 1A3a'!O87*'InfoProc 1A3a'!M78)/'Prop. y Fact. conversion'!$F$69</f>
        <v>0</v>
      </c>
      <c r="AB78" s="395">
        <f>('InfoBase 1A3a'!P87*'InfoProc 1A3a'!N78)/'Prop. y Fact. conversion'!$F$69</f>
        <v>0</v>
      </c>
      <c r="AC78" s="395">
        <f>('InfoBase 1A3a'!Q87*'InfoProc 1A3a'!O78)/'Prop. y Fact. conversion'!$F$69</f>
        <v>0</v>
      </c>
      <c r="AD78" s="463">
        <f>('InfoBase 1A3a'!R87*'InfoProc 1A3a'!P78)/'Prop. y Fact. conversion'!$F$69</f>
        <v>0</v>
      </c>
    </row>
    <row r="79" spans="2:30" ht="12.75">
      <c r="B79" s="462" t="s">
        <v>455</v>
      </c>
      <c r="C79" s="445"/>
      <c r="D79" s="445"/>
      <c r="E79" s="445"/>
      <c r="F79" s="445"/>
      <c r="G79" s="445"/>
      <c r="H79" s="445"/>
      <c r="I79" s="445"/>
      <c r="J79" s="445"/>
      <c r="K79" s="445"/>
      <c r="L79" s="445"/>
      <c r="M79" s="445"/>
      <c r="N79" s="445"/>
      <c r="O79" s="445"/>
      <c r="P79" s="445"/>
      <c r="Q79" s="395">
        <f>('InfoBase 1A3a'!E88*'InfoProc 1A3a'!C79)/'Prop. y Fact. conversion'!$F$69</f>
        <v>0</v>
      </c>
      <c r="R79" s="395">
        <f>('InfoBase 1A3a'!F88*'InfoProc 1A3a'!D79)/'Prop. y Fact. conversion'!$F$69</f>
        <v>0</v>
      </c>
      <c r="S79" s="395">
        <f>('InfoBase 1A3a'!G88*'InfoProc 1A3a'!E79)/'Prop. y Fact. conversion'!$F$69</f>
        <v>0</v>
      </c>
      <c r="T79" s="395">
        <f>('InfoBase 1A3a'!H88*'InfoProc 1A3a'!F79)/'Prop. y Fact. conversion'!$F$69</f>
        <v>0</v>
      </c>
      <c r="U79" s="395">
        <f>('InfoBase 1A3a'!I88*'InfoProc 1A3a'!G79)/'Prop. y Fact. conversion'!$F$69</f>
        <v>0</v>
      </c>
      <c r="V79" s="395">
        <f>('InfoBase 1A3a'!J88*'InfoProc 1A3a'!H79)/'Prop. y Fact. conversion'!$F$69</f>
        <v>0</v>
      </c>
      <c r="W79" s="395">
        <f>('InfoBase 1A3a'!K88*'InfoProc 1A3a'!I79)/'Prop. y Fact. conversion'!$F$69</f>
        <v>0</v>
      </c>
      <c r="X79" s="395">
        <f>('InfoBase 1A3a'!L88*'InfoProc 1A3a'!J79)/'Prop. y Fact. conversion'!$F$69</f>
        <v>0</v>
      </c>
      <c r="Y79" s="395">
        <f>('InfoBase 1A3a'!M88*'InfoProc 1A3a'!K79)/'Prop. y Fact. conversion'!$F$69</f>
        <v>0</v>
      </c>
      <c r="Z79" s="395">
        <f>('InfoBase 1A3a'!N88*'InfoProc 1A3a'!L79)/'Prop. y Fact. conversion'!$F$69</f>
        <v>0</v>
      </c>
      <c r="AA79" s="395">
        <f>('InfoBase 1A3a'!O88*'InfoProc 1A3a'!M79)/'Prop. y Fact. conversion'!$F$69</f>
        <v>0</v>
      </c>
      <c r="AB79" s="395">
        <f>('InfoBase 1A3a'!P88*'InfoProc 1A3a'!N79)/'Prop. y Fact. conversion'!$F$69</f>
        <v>0</v>
      </c>
      <c r="AC79" s="395">
        <f>('InfoBase 1A3a'!Q88*'InfoProc 1A3a'!O79)/'Prop. y Fact. conversion'!$F$69</f>
        <v>0</v>
      </c>
      <c r="AD79" s="463">
        <f>('InfoBase 1A3a'!R88*'InfoProc 1A3a'!P79)/'Prop. y Fact. conversion'!$F$69</f>
        <v>0</v>
      </c>
    </row>
    <row r="80" spans="2:30" ht="12.75">
      <c r="B80" s="462" t="s">
        <v>441</v>
      </c>
      <c r="C80" s="445"/>
      <c r="D80" s="445"/>
      <c r="E80" s="445"/>
      <c r="F80" s="445"/>
      <c r="G80" s="445"/>
      <c r="H80" s="445"/>
      <c r="I80" s="445"/>
      <c r="J80" s="445"/>
      <c r="K80" s="445"/>
      <c r="L80" s="445"/>
      <c r="M80" s="445"/>
      <c r="N80" s="445"/>
      <c r="O80" s="445"/>
      <c r="P80" s="445"/>
      <c r="Q80" s="395">
        <f>('InfoBase 1A3a'!E89*'InfoProc 1A3a'!C80)/'Prop. y Fact. conversion'!$F$69</f>
        <v>0</v>
      </c>
      <c r="R80" s="395">
        <f>('InfoBase 1A3a'!F89*'InfoProc 1A3a'!D80)/'Prop. y Fact. conversion'!$F$69</f>
        <v>0</v>
      </c>
      <c r="S80" s="395">
        <f>('InfoBase 1A3a'!G89*'InfoProc 1A3a'!E80)/'Prop. y Fact. conversion'!$F$69</f>
        <v>0</v>
      </c>
      <c r="T80" s="395">
        <f>('InfoBase 1A3a'!H89*'InfoProc 1A3a'!F80)/'Prop. y Fact. conversion'!$F$69</f>
        <v>0</v>
      </c>
      <c r="U80" s="395">
        <f>('InfoBase 1A3a'!I89*'InfoProc 1A3a'!G80)/'Prop. y Fact. conversion'!$F$69</f>
        <v>0</v>
      </c>
      <c r="V80" s="395">
        <f>('InfoBase 1A3a'!J89*'InfoProc 1A3a'!H80)/'Prop. y Fact. conversion'!$F$69</f>
        <v>0</v>
      </c>
      <c r="W80" s="395">
        <f>('InfoBase 1A3a'!K89*'InfoProc 1A3a'!I80)/'Prop. y Fact. conversion'!$F$69</f>
        <v>0</v>
      </c>
      <c r="X80" s="395">
        <f>('InfoBase 1A3a'!L89*'InfoProc 1A3a'!J80)/'Prop. y Fact. conversion'!$F$69</f>
        <v>0</v>
      </c>
      <c r="Y80" s="395">
        <f>('InfoBase 1A3a'!M89*'InfoProc 1A3a'!K80)/'Prop. y Fact. conversion'!$F$69</f>
        <v>0</v>
      </c>
      <c r="Z80" s="395">
        <f>('InfoBase 1A3a'!N89*'InfoProc 1A3a'!L80)/'Prop. y Fact. conversion'!$F$69</f>
        <v>0</v>
      </c>
      <c r="AA80" s="395">
        <f>('InfoBase 1A3a'!O89*'InfoProc 1A3a'!M80)/'Prop. y Fact. conversion'!$F$69</f>
        <v>0</v>
      </c>
      <c r="AB80" s="395">
        <f>('InfoBase 1A3a'!P89*'InfoProc 1A3a'!N80)/'Prop. y Fact. conversion'!$F$69</f>
        <v>0</v>
      </c>
      <c r="AC80" s="395">
        <f>('InfoBase 1A3a'!Q89*'InfoProc 1A3a'!O80)/'Prop. y Fact. conversion'!$F$69</f>
        <v>0</v>
      </c>
      <c r="AD80" s="463">
        <f>('InfoBase 1A3a'!R89*'InfoProc 1A3a'!P80)/'Prop. y Fact. conversion'!$F$69</f>
        <v>0</v>
      </c>
    </row>
    <row r="81" spans="2:30" ht="12.75">
      <c r="B81" s="462" t="s">
        <v>408</v>
      </c>
      <c r="C81" s="445"/>
      <c r="D81" s="445"/>
      <c r="E81" s="445"/>
      <c r="F81" s="445"/>
      <c r="G81" s="445"/>
      <c r="H81" s="445"/>
      <c r="I81" s="445"/>
      <c r="J81" s="445"/>
      <c r="K81" s="445"/>
      <c r="L81" s="445"/>
      <c r="M81" s="445"/>
      <c r="N81" s="445"/>
      <c r="O81" s="445"/>
      <c r="P81" s="445"/>
      <c r="Q81" s="395">
        <f>('InfoBase 1A3a'!E90*'InfoProc 1A3a'!C81)/'Prop. y Fact. conversion'!$F$69</f>
        <v>0</v>
      </c>
      <c r="R81" s="395">
        <f>('InfoBase 1A3a'!F90*'InfoProc 1A3a'!D81)/'Prop. y Fact. conversion'!$F$69</f>
        <v>0</v>
      </c>
      <c r="S81" s="395">
        <f>('InfoBase 1A3a'!G90*'InfoProc 1A3a'!E81)/'Prop. y Fact. conversion'!$F$69</f>
        <v>0</v>
      </c>
      <c r="T81" s="395">
        <f>('InfoBase 1A3a'!H90*'InfoProc 1A3a'!F81)/'Prop. y Fact. conversion'!$F$69</f>
        <v>0</v>
      </c>
      <c r="U81" s="395">
        <f>('InfoBase 1A3a'!I90*'InfoProc 1A3a'!G81)/'Prop. y Fact. conversion'!$F$69</f>
        <v>0</v>
      </c>
      <c r="V81" s="395">
        <f>('InfoBase 1A3a'!J90*'InfoProc 1A3a'!H81)/'Prop. y Fact. conversion'!$F$69</f>
        <v>0</v>
      </c>
      <c r="W81" s="395">
        <f>('InfoBase 1A3a'!K90*'InfoProc 1A3a'!I81)/'Prop. y Fact. conversion'!$F$69</f>
        <v>0</v>
      </c>
      <c r="X81" s="395">
        <f>('InfoBase 1A3a'!L90*'InfoProc 1A3a'!J81)/'Prop. y Fact. conversion'!$F$69</f>
        <v>0</v>
      </c>
      <c r="Y81" s="395">
        <f>('InfoBase 1A3a'!M90*'InfoProc 1A3a'!K81)/'Prop. y Fact. conversion'!$F$69</f>
        <v>0</v>
      </c>
      <c r="Z81" s="395">
        <f>('InfoBase 1A3a'!N90*'InfoProc 1A3a'!L81)/'Prop. y Fact. conversion'!$F$69</f>
        <v>0</v>
      </c>
      <c r="AA81" s="395">
        <f>('InfoBase 1A3a'!O90*'InfoProc 1A3a'!M81)/'Prop. y Fact. conversion'!$F$69</f>
        <v>0</v>
      </c>
      <c r="AB81" s="395">
        <f>('InfoBase 1A3a'!P90*'InfoProc 1A3a'!N81)/'Prop. y Fact. conversion'!$F$69</f>
        <v>0</v>
      </c>
      <c r="AC81" s="395">
        <f>('InfoBase 1A3a'!Q90*'InfoProc 1A3a'!O81)/'Prop. y Fact. conversion'!$F$69</f>
        <v>0</v>
      </c>
      <c r="AD81" s="463">
        <f>('InfoBase 1A3a'!R90*'InfoProc 1A3a'!P81)/'Prop. y Fact. conversion'!$F$69</f>
        <v>0</v>
      </c>
    </row>
    <row r="82" spans="2:30" ht="12.75">
      <c r="B82" s="462" t="s">
        <v>463</v>
      </c>
      <c r="C82" s="445"/>
      <c r="D82" s="445"/>
      <c r="E82" s="445"/>
      <c r="F82" s="445"/>
      <c r="G82" s="445"/>
      <c r="H82" s="445"/>
      <c r="I82" s="445"/>
      <c r="J82" s="445"/>
      <c r="K82" s="445"/>
      <c r="L82" s="445"/>
      <c r="M82" s="445"/>
      <c r="N82" s="445"/>
      <c r="O82" s="445"/>
      <c r="P82" s="445"/>
      <c r="Q82" s="395">
        <f>('InfoBase 1A3a'!E91*'InfoProc 1A3a'!C82)/'Prop. y Fact. conversion'!$F$69</f>
        <v>0</v>
      </c>
      <c r="R82" s="395">
        <f>('InfoBase 1A3a'!F91*'InfoProc 1A3a'!D82)/'Prop. y Fact. conversion'!$F$69</f>
        <v>0</v>
      </c>
      <c r="S82" s="395">
        <f>('InfoBase 1A3a'!G91*'InfoProc 1A3a'!E82)/'Prop. y Fact. conversion'!$F$69</f>
        <v>0</v>
      </c>
      <c r="T82" s="395">
        <f>('InfoBase 1A3a'!H91*'InfoProc 1A3a'!F82)/'Prop. y Fact. conversion'!$F$69</f>
        <v>0</v>
      </c>
      <c r="U82" s="395">
        <f>('InfoBase 1A3a'!I91*'InfoProc 1A3a'!G82)/'Prop. y Fact. conversion'!$F$69</f>
        <v>0</v>
      </c>
      <c r="V82" s="395">
        <f>('InfoBase 1A3a'!J91*'InfoProc 1A3a'!H82)/'Prop. y Fact. conversion'!$F$69</f>
        <v>0</v>
      </c>
      <c r="W82" s="395">
        <f>('InfoBase 1A3a'!K91*'InfoProc 1A3a'!I82)/'Prop. y Fact. conversion'!$F$69</f>
        <v>0</v>
      </c>
      <c r="X82" s="395">
        <f>('InfoBase 1A3a'!L91*'InfoProc 1A3a'!J82)/'Prop. y Fact. conversion'!$F$69</f>
        <v>0</v>
      </c>
      <c r="Y82" s="395">
        <f>('InfoBase 1A3a'!M91*'InfoProc 1A3a'!K82)/'Prop. y Fact. conversion'!$F$69</f>
        <v>0</v>
      </c>
      <c r="Z82" s="395">
        <f>('InfoBase 1A3a'!N91*'InfoProc 1A3a'!L82)/'Prop. y Fact. conversion'!$F$69</f>
        <v>0</v>
      </c>
      <c r="AA82" s="395">
        <f>('InfoBase 1A3a'!O91*'InfoProc 1A3a'!M82)/'Prop. y Fact. conversion'!$F$69</f>
        <v>0</v>
      </c>
      <c r="AB82" s="395">
        <f>('InfoBase 1A3a'!P91*'InfoProc 1A3a'!N82)/'Prop. y Fact. conversion'!$F$69</f>
        <v>0</v>
      </c>
      <c r="AC82" s="395">
        <f>('InfoBase 1A3a'!Q91*'InfoProc 1A3a'!O82)/'Prop. y Fact. conversion'!$F$69</f>
        <v>0</v>
      </c>
      <c r="AD82" s="463">
        <f>('InfoBase 1A3a'!R91*'InfoProc 1A3a'!P82)/'Prop. y Fact. conversion'!$F$69</f>
        <v>0</v>
      </c>
    </row>
    <row r="83" spans="2:30" ht="12.75">
      <c r="B83" s="462" t="s">
        <v>444</v>
      </c>
      <c r="C83" s="445"/>
      <c r="D83" s="445"/>
      <c r="E83" s="445"/>
      <c r="F83" s="445"/>
      <c r="G83" s="445"/>
      <c r="H83" s="445"/>
      <c r="I83" s="445"/>
      <c r="J83" s="445"/>
      <c r="K83" s="445"/>
      <c r="L83" s="445"/>
      <c r="M83" s="445"/>
      <c r="N83" s="445"/>
      <c r="O83" s="445"/>
      <c r="P83" s="445"/>
      <c r="Q83" s="395">
        <f>('InfoBase 1A3a'!E92*'InfoProc 1A3a'!C83)/'Prop. y Fact. conversion'!$F$69</f>
        <v>0</v>
      </c>
      <c r="R83" s="395">
        <f>('InfoBase 1A3a'!F92*'InfoProc 1A3a'!D83)/'Prop. y Fact. conversion'!$F$69</f>
        <v>0</v>
      </c>
      <c r="S83" s="395">
        <f>('InfoBase 1A3a'!G92*'InfoProc 1A3a'!E83)/'Prop. y Fact. conversion'!$F$69</f>
        <v>0</v>
      </c>
      <c r="T83" s="395">
        <f>('InfoBase 1A3a'!H92*'InfoProc 1A3a'!F83)/'Prop. y Fact. conversion'!$F$69</f>
        <v>0</v>
      </c>
      <c r="U83" s="395">
        <f>('InfoBase 1A3a'!I92*'InfoProc 1A3a'!G83)/'Prop. y Fact. conversion'!$F$69</f>
        <v>0</v>
      </c>
      <c r="V83" s="395">
        <f>('InfoBase 1A3a'!J92*'InfoProc 1A3a'!H83)/'Prop. y Fact. conversion'!$F$69</f>
        <v>0</v>
      </c>
      <c r="W83" s="395">
        <f>('InfoBase 1A3a'!K92*'InfoProc 1A3a'!I83)/'Prop. y Fact. conversion'!$F$69</f>
        <v>0</v>
      </c>
      <c r="X83" s="395">
        <f>('InfoBase 1A3a'!L92*'InfoProc 1A3a'!J83)/'Prop. y Fact. conversion'!$F$69</f>
        <v>0</v>
      </c>
      <c r="Y83" s="395">
        <f>('InfoBase 1A3a'!M92*'InfoProc 1A3a'!K83)/'Prop. y Fact. conversion'!$F$69</f>
        <v>0</v>
      </c>
      <c r="Z83" s="395">
        <f>('InfoBase 1A3a'!N92*'InfoProc 1A3a'!L83)/'Prop. y Fact. conversion'!$F$69</f>
        <v>0</v>
      </c>
      <c r="AA83" s="395">
        <f>('InfoBase 1A3a'!O92*'InfoProc 1A3a'!M83)/'Prop. y Fact. conversion'!$F$69</f>
        <v>0</v>
      </c>
      <c r="AB83" s="395">
        <f>('InfoBase 1A3a'!P92*'InfoProc 1A3a'!N83)/'Prop. y Fact. conversion'!$F$69</f>
        <v>0</v>
      </c>
      <c r="AC83" s="395">
        <f>('InfoBase 1A3a'!Q92*'InfoProc 1A3a'!O83)/'Prop. y Fact. conversion'!$F$69</f>
        <v>0</v>
      </c>
      <c r="AD83" s="463">
        <f>('InfoBase 1A3a'!R92*'InfoProc 1A3a'!P83)/'Prop. y Fact. conversion'!$F$69</f>
        <v>0</v>
      </c>
    </row>
    <row r="84" spans="2:30" ht="12.75">
      <c r="B84" s="462" t="s">
        <v>403</v>
      </c>
      <c r="C84" s="445"/>
      <c r="D84" s="445"/>
      <c r="E84" s="445"/>
      <c r="F84" s="445"/>
      <c r="G84" s="445"/>
      <c r="H84" s="445"/>
      <c r="I84" s="445"/>
      <c r="J84" s="445"/>
      <c r="K84" s="445"/>
      <c r="L84" s="445"/>
      <c r="M84" s="445"/>
      <c r="N84" s="445"/>
      <c r="O84" s="445"/>
      <c r="P84" s="445"/>
      <c r="Q84" s="395">
        <f>('InfoBase 1A3a'!E93*'InfoProc 1A3a'!C84)/'Prop. y Fact. conversion'!$F$69</f>
        <v>0</v>
      </c>
      <c r="R84" s="395">
        <f>('InfoBase 1A3a'!F93*'InfoProc 1A3a'!D84)/'Prop. y Fact. conversion'!$F$69</f>
        <v>0</v>
      </c>
      <c r="S84" s="395">
        <f>('InfoBase 1A3a'!G93*'InfoProc 1A3a'!E84)/'Prop. y Fact. conversion'!$F$69</f>
        <v>0</v>
      </c>
      <c r="T84" s="395">
        <f>('InfoBase 1A3a'!H93*'InfoProc 1A3a'!F84)/'Prop. y Fact. conversion'!$F$69</f>
        <v>0</v>
      </c>
      <c r="U84" s="395">
        <f>('InfoBase 1A3a'!I93*'InfoProc 1A3a'!G84)/'Prop. y Fact. conversion'!$F$69</f>
        <v>0</v>
      </c>
      <c r="V84" s="395">
        <f>('InfoBase 1A3a'!J93*'InfoProc 1A3a'!H84)/'Prop. y Fact. conversion'!$F$69</f>
        <v>0</v>
      </c>
      <c r="W84" s="395">
        <f>('InfoBase 1A3a'!K93*'InfoProc 1A3a'!I84)/'Prop. y Fact. conversion'!$F$69</f>
        <v>0</v>
      </c>
      <c r="X84" s="395">
        <f>('InfoBase 1A3a'!L93*'InfoProc 1A3a'!J84)/'Prop. y Fact. conversion'!$F$69</f>
        <v>0</v>
      </c>
      <c r="Y84" s="395">
        <f>('InfoBase 1A3a'!M93*'InfoProc 1A3a'!K84)/'Prop. y Fact. conversion'!$F$69</f>
        <v>0</v>
      </c>
      <c r="Z84" s="395">
        <f>('InfoBase 1A3a'!N93*'InfoProc 1A3a'!L84)/'Prop. y Fact. conversion'!$F$69</f>
        <v>0</v>
      </c>
      <c r="AA84" s="395">
        <f>('InfoBase 1A3a'!O93*'InfoProc 1A3a'!M84)/'Prop. y Fact. conversion'!$F$69</f>
        <v>0</v>
      </c>
      <c r="AB84" s="395">
        <f>('InfoBase 1A3a'!P93*'InfoProc 1A3a'!N84)/'Prop. y Fact. conversion'!$F$69</f>
        <v>0</v>
      </c>
      <c r="AC84" s="395">
        <f>('InfoBase 1A3a'!Q93*'InfoProc 1A3a'!O84)/'Prop. y Fact. conversion'!$F$69</f>
        <v>0</v>
      </c>
      <c r="AD84" s="463">
        <f>('InfoBase 1A3a'!R93*'InfoProc 1A3a'!P84)/'Prop. y Fact. conversion'!$F$69</f>
        <v>0</v>
      </c>
    </row>
    <row r="85" spans="2:30" ht="12.75">
      <c r="B85" s="462" t="s">
        <v>461</v>
      </c>
      <c r="C85" s="445"/>
      <c r="D85" s="445"/>
      <c r="E85" s="445"/>
      <c r="F85" s="445"/>
      <c r="G85" s="445"/>
      <c r="H85" s="445"/>
      <c r="I85" s="445"/>
      <c r="J85" s="445"/>
      <c r="K85" s="445"/>
      <c r="L85" s="445"/>
      <c r="M85" s="445"/>
      <c r="N85" s="445"/>
      <c r="O85" s="445"/>
      <c r="P85" s="445"/>
      <c r="Q85" s="395">
        <f>('InfoBase 1A3a'!E94*'InfoProc 1A3a'!C85)/'Prop. y Fact. conversion'!$F$69</f>
        <v>0</v>
      </c>
      <c r="R85" s="395">
        <f>('InfoBase 1A3a'!F94*'InfoProc 1A3a'!D85)/'Prop. y Fact. conversion'!$F$69</f>
        <v>0</v>
      </c>
      <c r="S85" s="395">
        <f>('InfoBase 1A3a'!G94*'InfoProc 1A3a'!E85)/'Prop. y Fact. conversion'!$F$69</f>
        <v>0</v>
      </c>
      <c r="T85" s="395">
        <f>('InfoBase 1A3a'!H94*'InfoProc 1A3a'!F85)/'Prop. y Fact. conversion'!$F$69</f>
        <v>0</v>
      </c>
      <c r="U85" s="395">
        <f>('InfoBase 1A3a'!I94*'InfoProc 1A3a'!G85)/'Prop. y Fact. conversion'!$F$69</f>
        <v>0</v>
      </c>
      <c r="V85" s="395">
        <f>('InfoBase 1A3a'!J94*'InfoProc 1A3a'!H85)/'Prop. y Fact. conversion'!$F$69</f>
        <v>0</v>
      </c>
      <c r="W85" s="395">
        <f>('InfoBase 1A3a'!K94*'InfoProc 1A3a'!I85)/'Prop. y Fact. conversion'!$F$69</f>
        <v>0</v>
      </c>
      <c r="X85" s="395">
        <f>('InfoBase 1A3a'!L94*'InfoProc 1A3a'!J85)/'Prop. y Fact. conversion'!$F$69</f>
        <v>0</v>
      </c>
      <c r="Y85" s="395">
        <f>('InfoBase 1A3a'!M94*'InfoProc 1A3a'!K85)/'Prop. y Fact. conversion'!$F$69</f>
        <v>0</v>
      </c>
      <c r="Z85" s="395">
        <f>('InfoBase 1A3a'!N94*'InfoProc 1A3a'!L85)/'Prop. y Fact. conversion'!$F$69</f>
        <v>0</v>
      </c>
      <c r="AA85" s="395">
        <f>('InfoBase 1A3a'!O94*'InfoProc 1A3a'!M85)/'Prop. y Fact. conversion'!$F$69</f>
        <v>0</v>
      </c>
      <c r="AB85" s="395">
        <f>('InfoBase 1A3a'!P94*'InfoProc 1A3a'!N85)/'Prop. y Fact. conversion'!$F$69</f>
        <v>0</v>
      </c>
      <c r="AC85" s="395">
        <f>('InfoBase 1A3a'!Q94*'InfoProc 1A3a'!O85)/'Prop. y Fact. conversion'!$F$69</f>
        <v>0</v>
      </c>
      <c r="AD85" s="463">
        <f>('InfoBase 1A3a'!R94*'InfoProc 1A3a'!P85)/'Prop. y Fact. conversion'!$F$69</f>
        <v>0</v>
      </c>
    </row>
    <row r="86" spans="2:30" ht="12.75">
      <c r="B86" s="462" t="s">
        <v>409</v>
      </c>
      <c r="C86" s="445"/>
      <c r="D86" s="445"/>
      <c r="E86" s="445"/>
      <c r="F86" s="445"/>
      <c r="G86" s="445"/>
      <c r="H86" s="445"/>
      <c r="I86" s="445"/>
      <c r="J86" s="445"/>
      <c r="K86" s="445"/>
      <c r="L86" s="445"/>
      <c r="M86" s="445"/>
      <c r="N86" s="445"/>
      <c r="O86" s="445"/>
      <c r="P86" s="445"/>
      <c r="Q86" s="395">
        <f>('InfoBase 1A3a'!E95*'InfoProc 1A3a'!C86)/'Prop. y Fact. conversion'!$F$69</f>
        <v>0</v>
      </c>
      <c r="R86" s="395">
        <f>('InfoBase 1A3a'!F95*'InfoProc 1A3a'!D86)/'Prop. y Fact. conversion'!$F$69</f>
        <v>0</v>
      </c>
      <c r="S86" s="395">
        <f>('InfoBase 1A3a'!G95*'InfoProc 1A3a'!E86)/'Prop. y Fact. conversion'!$F$69</f>
        <v>0</v>
      </c>
      <c r="T86" s="395">
        <f>('InfoBase 1A3a'!H95*'InfoProc 1A3a'!F86)/'Prop. y Fact. conversion'!$F$69</f>
        <v>0</v>
      </c>
      <c r="U86" s="395">
        <f>('InfoBase 1A3a'!I95*'InfoProc 1A3a'!G86)/'Prop. y Fact. conversion'!$F$69</f>
        <v>0</v>
      </c>
      <c r="V86" s="395">
        <f>('InfoBase 1A3a'!J95*'InfoProc 1A3a'!H86)/'Prop. y Fact. conversion'!$F$69</f>
        <v>0</v>
      </c>
      <c r="W86" s="395">
        <f>('InfoBase 1A3a'!K95*'InfoProc 1A3a'!I86)/'Prop. y Fact. conversion'!$F$69</f>
        <v>0</v>
      </c>
      <c r="X86" s="395">
        <f>('InfoBase 1A3a'!L95*'InfoProc 1A3a'!J86)/'Prop. y Fact. conversion'!$F$69</f>
        <v>0</v>
      </c>
      <c r="Y86" s="395">
        <f>('InfoBase 1A3a'!M95*'InfoProc 1A3a'!K86)/'Prop. y Fact. conversion'!$F$69</f>
        <v>0</v>
      </c>
      <c r="Z86" s="395">
        <f>('InfoBase 1A3a'!N95*'InfoProc 1A3a'!L86)/'Prop. y Fact. conversion'!$F$69</f>
        <v>0</v>
      </c>
      <c r="AA86" s="395">
        <f>('InfoBase 1A3a'!O95*'InfoProc 1A3a'!M86)/'Prop. y Fact. conversion'!$F$69</f>
        <v>0</v>
      </c>
      <c r="AB86" s="395">
        <f>('InfoBase 1A3a'!P95*'InfoProc 1A3a'!N86)/'Prop. y Fact. conversion'!$F$69</f>
        <v>0</v>
      </c>
      <c r="AC86" s="395">
        <f>('InfoBase 1A3a'!Q95*'InfoProc 1A3a'!O86)/'Prop. y Fact. conversion'!$F$69</f>
        <v>0</v>
      </c>
      <c r="AD86" s="463">
        <f>('InfoBase 1A3a'!R95*'InfoProc 1A3a'!P86)/'Prop. y Fact. conversion'!$F$69</f>
        <v>0</v>
      </c>
    </row>
    <row r="87" spans="2:30" ht="12.75">
      <c r="B87" s="462" t="s">
        <v>445</v>
      </c>
      <c r="C87" s="445"/>
      <c r="D87" s="445"/>
      <c r="E87" s="445"/>
      <c r="F87" s="445"/>
      <c r="G87" s="445"/>
      <c r="H87" s="445"/>
      <c r="I87" s="445"/>
      <c r="J87" s="445"/>
      <c r="K87" s="445"/>
      <c r="L87" s="445"/>
      <c r="M87" s="445"/>
      <c r="N87" s="445"/>
      <c r="O87" s="445"/>
      <c r="P87" s="445"/>
      <c r="Q87" s="395">
        <f>('InfoBase 1A3a'!E96*'InfoProc 1A3a'!C87)/'Prop. y Fact. conversion'!$F$69</f>
        <v>0</v>
      </c>
      <c r="R87" s="395">
        <f>('InfoBase 1A3a'!F96*'InfoProc 1A3a'!D87)/'Prop. y Fact. conversion'!$F$69</f>
        <v>0</v>
      </c>
      <c r="S87" s="395">
        <f>('InfoBase 1A3a'!G96*'InfoProc 1A3a'!E87)/'Prop. y Fact. conversion'!$F$69</f>
        <v>0</v>
      </c>
      <c r="T87" s="395">
        <f>('InfoBase 1A3a'!H96*'InfoProc 1A3a'!F87)/'Prop. y Fact. conversion'!$F$69</f>
        <v>0</v>
      </c>
      <c r="U87" s="395">
        <f>('InfoBase 1A3a'!I96*'InfoProc 1A3a'!G87)/'Prop. y Fact. conversion'!$F$69</f>
        <v>0</v>
      </c>
      <c r="V87" s="395">
        <f>('InfoBase 1A3a'!J96*'InfoProc 1A3a'!H87)/'Prop. y Fact. conversion'!$F$69</f>
        <v>0</v>
      </c>
      <c r="W87" s="395">
        <f>('InfoBase 1A3a'!K96*'InfoProc 1A3a'!I87)/'Prop. y Fact. conversion'!$F$69</f>
        <v>0</v>
      </c>
      <c r="X87" s="395">
        <f>('InfoBase 1A3a'!L96*'InfoProc 1A3a'!J87)/'Prop. y Fact. conversion'!$F$69</f>
        <v>0</v>
      </c>
      <c r="Y87" s="395">
        <f>('InfoBase 1A3a'!M96*'InfoProc 1A3a'!K87)/'Prop. y Fact. conversion'!$F$69</f>
        <v>0</v>
      </c>
      <c r="Z87" s="395">
        <f>('InfoBase 1A3a'!N96*'InfoProc 1A3a'!L87)/'Prop. y Fact. conversion'!$F$69</f>
        <v>0</v>
      </c>
      <c r="AA87" s="395">
        <f>('InfoBase 1A3a'!O96*'InfoProc 1A3a'!M87)/'Prop. y Fact. conversion'!$F$69</f>
        <v>0</v>
      </c>
      <c r="AB87" s="395">
        <f>('InfoBase 1A3a'!P96*'InfoProc 1A3a'!N87)/'Prop. y Fact. conversion'!$F$69</f>
        <v>0</v>
      </c>
      <c r="AC87" s="395">
        <f>('InfoBase 1A3a'!Q96*'InfoProc 1A3a'!O87)/'Prop. y Fact. conversion'!$F$69</f>
        <v>0</v>
      </c>
      <c r="AD87" s="463">
        <f>('InfoBase 1A3a'!R96*'InfoProc 1A3a'!P87)/'Prop. y Fact. conversion'!$F$69</f>
        <v>0</v>
      </c>
    </row>
    <row r="88" spans="2:30" ht="12.75">
      <c r="B88" s="462" t="s">
        <v>407</v>
      </c>
      <c r="C88" s="445"/>
      <c r="D88" s="445"/>
      <c r="E88" s="445"/>
      <c r="F88" s="445"/>
      <c r="G88" s="445"/>
      <c r="H88" s="445"/>
      <c r="I88" s="445"/>
      <c r="J88" s="445"/>
      <c r="K88" s="445"/>
      <c r="L88" s="445"/>
      <c r="M88" s="445"/>
      <c r="N88" s="445"/>
      <c r="O88" s="445"/>
      <c r="P88" s="445"/>
      <c r="Q88" s="395">
        <f>('InfoBase 1A3a'!E97*'InfoProc 1A3a'!C88)/'Prop. y Fact. conversion'!$F$69</f>
        <v>0</v>
      </c>
      <c r="R88" s="395">
        <f>('InfoBase 1A3a'!F97*'InfoProc 1A3a'!D88)/'Prop. y Fact. conversion'!$F$69</f>
        <v>0</v>
      </c>
      <c r="S88" s="395">
        <f>('InfoBase 1A3a'!G97*'InfoProc 1A3a'!E88)/'Prop. y Fact. conversion'!$F$69</f>
        <v>0</v>
      </c>
      <c r="T88" s="395">
        <f>('InfoBase 1A3a'!H97*'InfoProc 1A3a'!F88)/'Prop. y Fact. conversion'!$F$69</f>
        <v>0</v>
      </c>
      <c r="U88" s="395">
        <f>('InfoBase 1A3a'!I97*'InfoProc 1A3a'!G88)/'Prop. y Fact. conversion'!$F$69</f>
        <v>0</v>
      </c>
      <c r="V88" s="395">
        <f>('InfoBase 1A3a'!J97*'InfoProc 1A3a'!H88)/'Prop. y Fact. conversion'!$F$69</f>
        <v>0</v>
      </c>
      <c r="W88" s="395">
        <f>('InfoBase 1A3a'!K97*'InfoProc 1A3a'!I88)/'Prop. y Fact. conversion'!$F$69</f>
        <v>0</v>
      </c>
      <c r="X88" s="395">
        <f>('InfoBase 1A3a'!L97*'InfoProc 1A3a'!J88)/'Prop. y Fact. conversion'!$F$69</f>
        <v>0</v>
      </c>
      <c r="Y88" s="395">
        <f>('InfoBase 1A3a'!M97*'InfoProc 1A3a'!K88)/'Prop. y Fact. conversion'!$F$69</f>
        <v>0</v>
      </c>
      <c r="Z88" s="395">
        <f>('InfoBase 1A3a'!N97*'InfoProc 1A3a'!L88)/'Prop. y Fact. conversion'!$F$69</f>
        <v>0</v>
      </c>
      <c r="AA88" s="395">
        <f>('InfoBase 1A3a'!O97*'InfoProc 1A3a'!M88)/'Prop. y Fact. conversion'!$F$69</f>
        <v>0</v>
      </c>
      <c r="AB88" s="395">
        <f>('InfoBase 1A3a'!P97*'InfoProc 1A3a'!N88)/'Prop. y Fact. conversion'!$F$69</f>
        <v>0</v>
      </c>
      <c r="AC88" s="395">
        <f>('InfoBase 1A3a'!Q97*'InfoProc 1A3a'!O88)/'Prop. y Fact. conversion'!$F$69</f>
        <v>0</v>
      </c>
      <c r="AD88" s="463">
        <f>('InfoBase 1A3a'!R97*'InfoProc 1A3a'!P88)/'Prop. y Fact. conversion'!$F$69</f>
        <v>0</v>
      </c>
    </row>
    <row r="89" spans="2:30" ht="12.75">
      <c r="B89" s="462" t="s">
        <v>419</v>
      </c>
      <c r="C89" s="445"/>
      <c r="D89" s="445"/>
      <c r="E89" s="445"/>
      <c r="F89" s="445"/>
      <c r="G89" s="445"/>
      <c r="H89" s="445"/>
      <c r="I89" s="445"/>
      <c r="J89" s="445"/>
      <c r="K89" s="445"/>
      <c r="L89" s="445"/>
      <c r="M89" s="445"/>
      <c r="N89" s="445"/>
      <c r="O89" s="445"/>
      <c r="P89" s="445"/>
      <c r="Q89" s="395">
        <f>('InfoBase 1A3a'!E98*'InfoProc 1A3a'!C89)/'Prop. y Fact. conversion'!$F$69</f>
        <v>0</v>
      </c>
      <c r="R89" s="395">
        <f>('InfoBase 1A3a'!F98*'InfoProc 1A3a'!D89)/'Prop. y Fact. conversion'!$F$69</f>
        <v>0</v>
      </c>
      <c r="S89" s="395">
        <f>('InfoBase 1A3a'!G98*'InfoProc 1A3a'!E89)/'Prop. y Fact. conversion'!$F$69</f>
        <v>0</v>
      </c>
      <c r="T89" s="395">
        <f>('InfoBase 1A3a'!H98*'InfoProc 1A3a'!F89)/'Prop. y Fact. conversion'!$F$69</f>
        <v>0</v>
      </c>
      <c r="U89" s="395">
        <f>('InfoBase 1A3a'!I98*'InfoProc 1A3a'!G89)/'Prop. y Fact. conversion'!$F$69</f>
        <v>0</v>
      </c>
      <c r="V89" s="395">
        <f>('InfoBase 1A3a'!J98*'InfoProc 1A3a'!H89)/'Prop. y Fact. conversion'!$F$69</f>
        <v>0</v>
      </c>
      <c r="W89" s="395">
        <f>('InfoBase 1A3a'!K98*'InfoProc 1A3a'!I89)/'Prop. y Fact. conversion'!$F$69</f>
        <v>0</v>
      </c>
      <c r="X89" s="395">
        <f>('InfoBase 1A3a'!L98*'InfoProc 1A3a'!J89)/'Prop. y Fact. conversion'!$F$69</f>
        <v>0</v>
      </c>
      <c r="Y89" s="395">
        <f>('InfoBase 1A3a'!M98*'InfoProc 1A3a'!K89)/'Prop. y Fact. conversion'!$F$69</f>
        <v>0</v>
      </c>
      <c r="Z89" s="395">
        <f>('InfoBase 1A3a'!N98*'InfoProc 1A3a'!L89)/'Prop. y Fact. conversion'!$F$69</f>
        <v>0</v>
      </c>
      <c r="AA89" s="395">
        <f>('InfoBase 1A3a'!O98*'InfoProc 1A3a'!M89)/'Prop. y Fact. conversion'!$F$69</f>
        <v>0</v>
      </c>
      <c r="AB89" s="395">
        <f>('InfoBase 1A3a'!P98*'InfoProc 1A3a'!N89)/'Prop. y Fact. conversion'!$F$69</f>
        <v>0</v>
      </c>
      <c r="AC89" s="395">
        <f>('InfoBase 1A3a'!Q98*'InfoProc 1A3a'!O89)/'Prop. y Fact. conversion'!$F$69</f>
        <v>0</v>
      </c>
      <c r="AD89" s="463">
        <f>('InfoBase 1A3a'!R98*'InfoProc 1A3a'!P89)/'Prop. y Fact. conversion'!$F$69</f>
        <v>0</v>
      </c>
    </row>
    <row r="90" spans="2:30" ht="12.75">
      <c r="B90" s="462" t="s">
        <v>416</v>
      </c>
      <c r="C90" s="445"/>
      <c r="D90" s="445"/>
      <c r="E90" s="445"/>
      <c r="F90" s="445"/>
      <c r="G90" s="445"/>
      <c r="H90" s="445"/>
      <c r="I90" s="445"/>
      <c r="J90" s="445"/>
      <c r="K90" s="445"/>
      <c r="L90" s="445"/>
      <c r="M90" s="445"/>
      <c r="N90" s="445"/>
      <c r="O90" s="445"/>
      <c r="P90" s="445"/>
      <c r="Q90" s="395">
        <f>('InfoBase 1A3a'!E99*'InfoProc 1A3a'!C90)/'Prop. y Fact. conversion'!$F$69</f>
        <v>0</v>
      </c>
      <c r="R90" s="395">
        <f>('InfoBase 1A3a'!F99*'InfoProc 1A3a'!D90)/'Prop. y Fact. conversion'!$F$69</f>
        <v>0</v>
      </c>
      <c r="S90" s="395">
        <f>('InfoBase 1A3a'!G99*'InfoProc 1A3a'!E90)/'Prop. y Fact. conversion'!$F$69</f>
        <v>0</v>
      </c>
      <c r="T90" s="395">
        <f>('InfoBase 1A3a'!H99*'InfoProc 1A3a'!F90)/'Prop. y Fact. conversion'!$F$69</f>
        <v>0</v>
      </c>
      <c r="U90" s="395">
        <f>('InfoBase 1A3a'!I99*'InfoProc 1A3a'!G90)/'Prop. y Fact. conversion'!$F$69</f>
        <v>0</v>
      </c>
      <c r="V90" s="395">
        <f>('InfoBase 1A3a'!J99*'InfoProc 1A3a'!H90)/'Prop. y Fact. conversion'!$F$69</f>
        <v>0</v>
      </c>
      <c r="W90" s="395">
        <f>('InfoBase 1A3a'!K99*'InfoProc 1A3a'!I90)/'Prop. y Fact. conversion'!$F$69</f>
        <v>0</v>
      </c>
      <c r="X90" s="395">
        <f>('InfoBase 1A3a'!L99*'InfoProc 1A3a'!J90)/'Prop. y Fact. conversion'!$F$69</f>
        <v>0</v>
      </c>
      <c r="Y90" s="395">
        <f>('InfoBase 1A3a'!M99*'InfoProc 1A3a'!K90)/'Prop. y Fact. conversion'!$F$69</f>
        <v>0</v>
      </c>
      <c r="Z90" s="395">
        <f>('InfoBase 1A3a'!N99*'InfoProc 1A3a'!L90)/'Prop. y Fact. conversion'!$F$69</f>
        <v>0</v>
      </c>
      <c r="AA90" s="395">
        <f>('InfoBase 1A3a'!O99*'InfoProc 1A3a'!M90)/'Prop. y Fact. conversion'!$F$69</f>
        <v>0</v>
      </c>
      <c r="AB90" s="395">
        <f>('InfoBase 1A3a'!P99*'InfoProc 1A3a'!N90)/'Prop. y Fact. conversion'!$F$69</f>
        <v>0</v>
      </c>
      <c r="AC90" s="395">
        <f>('InfoBase 1A3a'!Q99*'InfoProc 1A3a'!O90)/'Prop. y Fact. conversion'!$F$69</f>
        <v>0</v>
      </c>
      <c r="AD90" s="463">
        <f>('InfoBase 1A3a'!R99*'InfoProc 1A3a'!P90)/'Prop. y Fact. conversion'!$F$69</f>
        <v>0</v>
      </c>
    </row>
    <row r="91" spans="2:30" ht="12.75">
      <c r="B91" s="462" t="s">
        <v>436</v>
      </c>
      <c r="C91" s="445"/>
      <c r="D91" s="445"/>
      <c r="E91" s="445"/>
      <c r="F91" s="445"/>
      <c r="G91" s="445"/>
      <c r="H91" s="445"/>
      <c r="I91" s="445"/>
      <c r="J91" s="445"/>
      <c r="K91" s="445"/>
      <c r="L91" s="445"/>
      <c r="M91" s="445"/>
      <c r="N91" s="445"/>
      <c r="O91" s="445"/>
      <c r="P91" s="445"/>
      <c r="Q91" s="395">
        <f>('InfoBase 1A3a'!E100*'InfoProc 1A3a'!C91)/'Prop. y Fact. conversion'!$F$69</f>
        <v>0</v>
      </c>
      <c r="R91" s="395">
        <f>('InfoBase 1A3a'!F100*'InfoProc 1A3a'!D91)/'Prop. y Fact. conversion'!$F$69</f>
        <v>0</v>
      </c>
      <c r="S91" s="395">
        <f>('InfoBase 1A3a'!G100*'InfoProc 1A3a'!E91)/'Prop. y Fact. conversion'!$F$69</f>
        <v>0</v>
      </c>
      <c r="T91" s="395">
        <f>('InfoBase 1A3a'!H100*'InfoProc 1A3a'!F91)/'Prop. y Fact. conversion'!$F$69</f>
        <v>0</v>
      </c>
      <c r="U91" s="395">
        <f>('InfoBase 1A3a'!I100*'InfoProc 1A3a'!G91)/'Prop. y Fact. conversion'!$F$69</f>
        <v>0</v>
      </c>
      <c r="V91" s="395">
        <f>('InfoBase 1A3a'!J100*'InfoProc 1A3a'!H91)/'Prop. y Fact. conversion'!$F$69</f>
        <v>0</v>
      </c>
      <c r="W91" s="395">
        <f>('InfoBase 1A3a'!K100*'InfoProc 1A3a'!I91)/'Prop. y Fact. conversion'!$F$69</f>
        <v>0</v>
      </c>
      <c r="X91" s="395">
        <f>('InfoBase 1A3a'!L100*'InfoProc 1A3a'!J91)/'Prop. y Fact. conversion'!$F$69</f>
        <v>0</v>
      </c>
      <c r="Y91" s="395">
        <f>('InfoBase 1A3a'!M100*'InfoProc 1A3a'!K91)/'Prop. y Fact. conversion'!$F$69</f>
        <v>0</v>
      </c>
      <c r="Z91" s="395">
        <f>('InfoBase 1A3a'!N100*'InfoProc 1A3a'!L91)/'Prop. y Fact. conversion'!$F$69</f>
        <v>0</v>
      </c>
      <c r="AA91" s="395">
        <f>('InfoBase 1A3a'!O100*'InfoProc 1A3a'!M91)/'Prop. y Fact. conversion'!$F$69</f>
        <v>0</v>
      </c>
      <c r="AB91" s="395">
        <f>('InfoBase 1A3a'!P100*'InfoProc 1A3a'!N91)/'Prop. y Fact. conversion'!$F$69</f>
        <v>0</v>
      </c>
      <c r="AC91" s="395">
        <f>('InfoBase 1A3a'!Q100*'InfoProc 1A3a'!O91)/'Prop. y Fact. conversion'!$F$69</f>
        <v>0</v>
      </c>
      <c r="AD91" s="463">
        <f>('InfoBase 1A3a'!R100*'InfoProc 1A3a'!P91)/'Prop. y Fact. conversion'!$F$69</f>
        <v>0</v>
      </c>
    </row>
    <row r="92" spans="2:30" ht="12.75">
      <c r="B92" s="462" t="s">
        <v>451</v>
      </c>
      <c r="C92" s="445"/>
      <c r="D92" s="445"/>
      <c r="E92" s="445"/>
      <c r="F92" s="445"/>
      <c r="G92" s="445"/>
      <c r="H92" s="445"/>
      <c r="I92" s="445"/>
      <c r="J92" s="445"/>
      <c r="K92" s="445"/>
      <c r="L92" s="445"/>
      <c r="M92" s="445"/>
      <c r="N92" s="445"/>
      <c r="O92" s="445"/>
      <c r="P92" s="445"/>
      <c r="Q92" s="395">
        <f>('InfoBase 1A3a'!E101*'InfoProc 1A3a'!C92)/'Prop. y Fact. conversion'!$F$69</f>
        <v>0</v>
      </c>
      <c r="R92" s="395">
        <f>('InfoBase 1A3a'!F101*'InfoProc 1A3a'!D92)/'Prop. y Fact. conversion'!$F$69</f>
        <v>0</v>
      </c>
      <c r="S92" s="395">
        <f>('InfoBase 1A3a'!G101*'InfoProc 1A3a'!E92)/'Prop. y Fact. conversion'!$F$69</f>
        <v>0</v>
      </c>
      <c r="T92" s="395">
        <f>('InfoBase 1A3a'!H101*'InfoProc 1A3a'!F92)/'Prop. y Fact. conversion'!$F$69</f>
        <v>0</v>
      </c>
      <c r="U92" s="395">
        <f>('InfoBase 1A3a'!I101*'InfoProc 1A3a'!G92)/'Prop. y Fact. conversion'!$F$69</f>
        <v>0</v>
      </c>
      <c r="V92" s="395">
        <f>('InfoBase 1A3a'!J101*'InfoProc 1A3a'!H92)/'Prop. y Fact. conversion'!$F$69</f>
        <v>0</v>
      </c>
      <c r="W92" s="395">
        <f>('InfoBase 1A3a'!K101*'InfoProc 1A3a'!I92)/'Prop. y Fact. conversion'!$F$69</f>
        <v>0</v>
      </c>
      <c r="X92" s="395">
        <f>('InfoBase 1A3a'!L101*'InfoProc 1A3a'!J92)/'Prop. y Fact. conversion'!$F$69</f>
        <v>0</v>
      </c>
      <c r="Y92" s="395">
        <f>('InfoBase 1A3a'!M101*'InfoProc 1A3a'!K92)/'Prop. y Fact. conversion'!$F$69</f>
        <v>0</v>
      </c>
      <c r="Z92" s="395">
        <f>('InfoBase 1A3a'!N101*'InfoProc 1A3a'!L92)/'Prop. y Fact. conversion'!$F$69</f>
        <v>0</v>
      </c>
      <c r="AA92" s="395">
        <f>('InfoBase 1A3a'!O101*'InfoProc 1A3a'!M92)/'Prop. y Fact. conversion'!$F$69</f>
        <v>0</v>
      </c>
      <c r="AB92" s="395">
        <f>('InfoBase 1A3a'!P101*'InfoProc 1A3a'!N92)/'Prop. y Fact. conversion'!$F$69</f>
        <v>0</v>
      </c>
      <c r="AC92" s="395">
        <f>('InfoBase 1A3a'!Q101*'InfoProc 1A3a'!O92)/'Prop. y Fact. conversion'!$F$69</f>
        <v>0</v>
      </c>
      <c r="AD92" s="463">
        <f>('InfoBase 1A3a'!R101*'InfoProc 1A3a'!P92)/'Prop. y Fact. conversion'!$F$69</f>
        <v>0</v>
      </c>
    </row>
    <row r="93" spans="2:30" ht="12.75">
      <c r="B93" s="462" t="s">
        <v>439</v>
      </c>
      <c r="C93" s="445"/>
      <c r="D93" s="445"/>
      <c r="E93" s="445"/>
      <c r="F93" s="445"/>
      <c r="G93" s="445"/>
      <c r="H93" s="445"/>
      <c r="I93" s="445"/>
      <c r="J93" s="445"/>
      <c r="K93" s="445"/>
      <c r="L93" s="445"/>
      <c r="M93" s="445"/>
      <c r="N93" s="445"/>
      <c r="O93" s="445"/>
      <c r="P93" s="445"/>
      <c r="Q93" s="395">
        <f>('InfoBase 1A3a'!E102*'InfoProc 1A3a'!C93)/'Prop. y Fact. conversion'!$F$69</f>
        <v>0</v>
      </c>
      <c r="R93" s="395">
        <f>('InfoBase 1A3a'!F102*'InfoProc 1A3a'!D93)/'Prop. y Fact. conversion'!$F$69</f>
        <v>0</v>
      </c>
      <c r="S93" s="395">
        <f>('InfoBase 1A3a'!G102*'InfoProc 1A3a'!E93)/'Prop. y Fact. conversion'!$F$69</f>
        <v>0</v>
      </c>
      <c r="T93" s="395">
        <f>('InfoBase 1A3a'!H102*'InfoProc 1A3a'!F93)/'Prop. y Fact. conversion'!$F$69</f>
        <v>0</v>
      </c>
      <c r="U93" s="395">
        <f>('InfoBase 1A3a'!I102*'InfoProc 1A3a'!G93)/'Prop. y Fact. conversion'!$F$69</f>
        <v>0</v>
      </c>
      <c r="V93" s="395">
        <f>('InfoBase 1A3a'!J102*'InfoProc 1A3a'!H93)/'Prop. y Fact. conversion'!$F$69</f>
        <v>0</v>
      </c>
      <c r="W93" s="395">
        <f>('InfoBase 1A3a'!K102*'InfoProc 1A3a'!I93)/'Prop. y Fact. conversion'!$F$69</f>
        <v>0</v>
      </c>
      <c r="X93" s="395">
        <f>('InfoBase 1A3a'!L102*'InfoProc 1A3a'!J93)/'Prop. y Fact. conversion'!$F$69</f>
        <v>0</v>
      </c>
      <c r="Y93" s="395">
        <f>('InfoBase 1A3a'!M102*'InfoProc 1A3a'!K93)/'Prop. y Fact. conversion'!$F$69</f>
        <v>0</v>
      </c>
      <c r="Z93" s="395">
        <f>('InfoBase 1A3a'!N102*'InfoProc 1A3a'!L93)/'Prop. y Fact. conversion'!$F$69</f>
        <v>0</v>
      </c>
      <c r="AA93" s="395">
        <f>('InfoBase 1A3a'!O102*'InfoProc 1A3a'!M93)/'Prop. y Fact. conversion'!$F$69</f>
        <v>0</v>
      </c>
      <c r="AB93" s="395">
        <f>('InfoBase 1A3a'!P102*'InfoProc 1A3a'!N93)/'Prop. y Fact. conversion'!$F$69</f>
        <v>0</v>
      </c>
      <c r="AC93" s="395">
        <f>('InfoBase 1A3a'!Q102*'InfoProc 1A3a'!O93)/'Prop. y Fact. conversion'!$F$69</f>
        <v>0</v>
      </c>
      <c r="AD93" s="463">
        <f>('InfoBase 1A3a'!R102*'InfoProc 1A3a'!P93)/'Prop. y Fact. conversion'!$F$69</f>
        <v>0</v>
      </c>
    </row>
    <row r="94" spans="2:30" ht="12.75">
      <c r="B94" s="462" t="s">
        <v>446</v>
      </c>
      <c r="C94" s="445"/>
      <c r="D94" s="445"/>
      <c r="E94" s="445"/>
      <c r="F94" s="445"/>
      <c r="G94" s="445"/>
      <c r="H94" s="445"/>
      <c r="I94" s="445"/>
      <c r="J94" s="445"/>
      <c r="K94" s="445"/>
      <c r="L94" s="445"/>
      <c r="M94" s="445"/>
      <c r="N94" s="445"/>
      <c r="O94" s="445"/>
      <c r="P94" s="445"/>
      <c r="Q94" s="395">
        <f>('InfoBase 1A3a'!E103*'InfoProc 1A3a'!C94)/'Prop. y Fact. conversion'!$F$69</f>
        <v>0</v>
      </c>
      <c r="R94" s="395">
        <f>('InfoBase 1A3a'!F103*'InfoProc 1A3a'!D94)/'Prop. y Fact. conversion'!$F$69</f>
        <v>0</v>
      </c>
      <c r="S94" s="395">
        <f>('InfoBase 1A3a'!G103*'InfoProc 1A3a'!E94)/'Prop. y Fact. conversion'!$F$69</f>
        <v>0</v>
      </c>
      <c r="T94" s="395">
        <f>('InfoBase 1A3a'!H103*'InfoProc 1A3a'!F94)/'Prop. y Fact. conversion'!$F$69</f>
        <v>0</v>
      </c>
      <c r="U94" s="395">
        <f>('InfoBase 1A3a'!I103*'InfoProc 1A3a'!G94)/'Prop. y Fact. conversion'!$F$69</f>
        <v>0</v>
      </c>
      <c r="V94" s="395">
        <f>('InfoBase 1A3a'!J103*'InfoProc 1A3a'!H94)/'Prop. y Fact. conversion'!$F$69</f>
        <v>0</v>
      </c>
      <c r="W94" s="395">
        <f>('InfoBase 1A3a'!K103*'InfoProc 1A3a'!I94)/'Prop. y Fact. conversion'!$F$69</f>
        <v>0</v>
      </c>
      <c r="X94" s="395">
        <f>('InfoBase 1A3a'!L103*'InfoProc 1A3a'!J94)/'Prop. y Fact. conversion'!$F$69</f>
        <v>0</v>
      </c>
      <c r="Y94" s="395">
        <f>('InfoBase 1A3a'!M103*'InfoProc 1A3a'!K94)/'Prop. y Fact. conversion'!$F$69</f>
        <v>0</v>
      </c>
      <c r="Z94" s="395">
        <f>('InfoBase 1A3a'!N103*'InfoProc 1A3a'!L94)/'Prop. y Fact. conversion'!$F$69</f>
        <v>0</v>
      </c>
      <c r="AA94" s="395">
        <f>('InfoBase 1A3a'!O103*'InfoProc 1A3a'!M94)/'Prop. y Fact. conversion'!$F$69</f>
        <v>0</v>
      </c>
      <c r="AB94" s="395">
        <f>('InfoBase 1A3a'!P103*'InfoProc 1A3a'!N94)/'Prop. y Fact. conversion'!$F$69</f>
        <v>0</v>
      </c>
      <c r="AC94" s="395">
        <f>('InfoBase 1A3a'!Q103*'InfoProc 1A3a'!O94)/'Prop. y Fact. conversion'!$F$69</f>
        <v>0</v>
      </c>
      <c r="AD94" s="463">
        <f>('InfoBase 1A3a'!R103*'InfoProc 1A3a'!P94)/'Prop. y Fact. conversion'!$F$69</f>
        <v>0</v>
      </c>
    </row>
    <row r="95" spans="2:30" ht="12.75">
      <c r="B95" s="462" t="s">
        <v>467</v>
      </c>
      <c r="C95" s="445"/>
      <c r="D95" s="445"/>
      <c r="E95" s="445"/>
      <c r="F95" s="445"/>
      <c r="G95" s="445"/>
      <c r="H95" s="445"/>
      <c r="I95" s="445"/>
      <c r="J95" s="445"/>
      <c r="K95" s="445"/>
      <c r="L95" s="445"/>
      <c r="M95" s="445"/>
      <c r="N95" s="445"/>
      <c r="O95" s="445"/>
      <c r="P95" s="445"/>
      <c r="Q95" s="395">
        <f>('InfoBase 1A3a'!E104*'InfoProc 1A3a'!C95)/'Prop. y Fact. conversion'!$F$69</f>
        <v>0</v>
      </c>
      <c r="R95" s="395">
        <f>('InfoBase 1A3a'!F104*'InfoProc 1A3a'!D95)/'Prop. y Fact. conversion'!$F$69</f>
        <v>0</v>
      </c>
      <c r="S95" s="395">
        <f>('InfoBase 1A3a'!G104*'InfoProc 1A3a'!E95)/'Prop. y Fact. conversion'!$F$69</f>
        <v>0</v>
      </c>
      <c r="T95" s="395">
        <f>('InfoBase 1A3a'!H104*'InfoProc 1A3a'!F95)/'Prop. y Fact. conversion'!$F$69</f>
        <v>0</v>
      </c>
      <c r="U95" s="395">
        <f>('InfoBase 1A3a'!I104*'InfoProc 1A3a'!G95)/'Prop. y Fact. conversion'!$F$69</f>
        <v>0</v>
      </c>
      <c r="V95" s="395">
        <f>('InfoBase 1A3a'!J104*'InfoProc 1A3a'!H95)/'Prop. y Fact. conversion'!$F$69</f>
        <v>0</v>
      </c>
      <c r="W95" s="395">
        <f>('InfoBase 1A3a'!K104*'InfoProc 1A3a'!I95)/'Prop. y Fact. conversion'!$F$69</f>
        <v>0</v>
      </c>
      <c r="X95" s="395">
        <f>('InfoBase 1A3a'!L104*'InfoProc 1A3a'!J95)/'Prop. y Fact. conversion'!$F$69</f>
        <v>0</v>
      </c>
      <c r="Y95" s="395">
        <f>('InfoBase 1A3a'!M104*'InfoProc 1A3a'!K95)/'Prop. y Fact. conversion'!$F$69</f>
        <v>0</v>
      </c>
      <c r="Z95" s="395">
        <f>('InfoBase 1A3a'!N104*'InfoProc 1A3a'!L95)/'Prop. y Fact. conversion'!$F$69</f>
        <v>0</v>
      </c>
      <c r="AA95" s="395">
        <f>('InfoBase 1A3a'!O104*'InfoProc 1A3a'!M95)/'Prop. y Fact. conversion'!$F$69</f>
        <v>0</v>
      </c>
      <c r="AB95" s="395">
        <f>('InfoBase 1A3a'!P104*'InfoProc 1A3a'!N95)/'Prop. y Fact. conversion'!$F$69</f>
        <v>0</v>
      </c>
      <c r="AC95" s="395">
        <f>('InfoBase 1A3a'!Q104*'InfoProc 1A3a'!O95)/'Prop. y Fact. conversion'!$F$69</f>
        <v>0</v>
      </c>
      <c r="AD95" s="463">
        <f>('InfoBase 1A3a'!R104*'InfoProc 1A3a'!P95)/'Prop. y Fact. conversion'!$F$69</f>
        <v>0</v>
      </c>
    </row>
    <row r="96" spans="2:30" ht="12.75">
      <c r="B96" s="462" t="s">
        <v>469</v>
      </c>
      <c r="C96" s="445"/>
      <c r="D96" s="445"/>
      <c r="E96" s="445"/>
      <c r="F96" s="445"/>
      <c r="G96" s="445"/>
      <c r="H96" s="445"/>
      <c r="I96" s="445"/>
      <c r="J96" s="445"/>
      <c r="K96" s="445"/>
      <c r="L96" s="445"/>
      <c r="M96" s="445"/>
      <c r="N96" s="445"/>
      <c r="O96" s="445"/>
      <c r="P96" s="445"/>
      <c r="Q96" s="395">
        <f>('InfoBase 1A3a'!E105*'InfoProc 1A3a'!C96)/'Prop. y Fact. conversion'!$F$69</f>
        <v>0</v>
      </c>
      <c r="R96" s="395">
        <f>('InfoBase 1A3a'!F105*'InfoProc 1A3a'!D96)/'Prop. y Fact. conversion'!$F$69</f>
        <v>0</v>
      </c>
      <c r="S96" s="395">
        <f>('InfoBase 1A3a'!G105*'InfoProc 1A3a'!E96)/'Prop. y Fact. conversion'!$F$69</f>
        <v>0</v>
      </c>
      <c r="T96" s="395">
        <f>('InfoBase 1A3a'!H105*'InfoProc 1A3a'!F96)/'Prop. y Fact. conversion'!$F$69</f>
        <v>0</v>
      </c>
      <c r="U96" s="395">
        <f>('InfoBase 1A3a'!I105*'InfoProc 1A3a'!G96)/'Prop. y Fact. conversion'!$F$69</f>
        <v>0</v>
      </c>
      <c r="V96" s="395">
        <f>('InfoBase 1A3a'!J105*'InfoProc 1A3a'!H96)/'Prop. y Fact. conversion'!$F$69</f>
        <v>0</v>
      </c>
      <c r="W96" s="395">
        <f>('InfoBase 1A3a'!K105*'InfoProc 1A3a'!I96)/'Prop. y Fact. conversion'!$F$69</f>
        <v>0</v>
      </c>
      <c r="X96" s="395">
        <f>('InfoBase 1A3a'!L105*'InfoProc 1A3a'!J96)/'Prop. y Fact. conversion'!$F$69</f>
        <v>0</v>
      </c>
      <c r="Y96" s="395">
        <f>('InfoBase 1A3a'!M105*'InfoProc 1A3a'!K96)/'Prop. y Fact. conversion'!$F$69</f>
        <v>0</v>
      </c>
      <c r="Z96" s="395">
        <f>('InfoBase 1A3a'!N105*'InfoProc 1A3a'!L96)/'Prop. y Fact. conversion'!$F$69</f>
        <v>0</v>
      </c>
      <c r="AA96" s="395">
        <f>('InfoBase 1A3a'!O105*'InfoProc 1A3a'!M96)/'Prop. y Fact. conversion'!$F$69</f>
        <v>0</v>
      </c>
      <c r="AB96" s="395">
        <f>('InfoBase 1A3a'!P105*'InfoProc 1A3a'!N96)/'Prop. y Fact. conversion'!$F$69</f>
        <v>0</v>
      </c>
      <c r="AC96" s="395">
        <f>('InfoBase 1A3a'!Q105*'InfoProc 1A3a'!O96)/'Prop. y Fact. conversion'!$F$69</f>
        <v>0</v>
      </c>
      <c r="AD96" s="463">
        <f>('InfoBase 1A3a'!R105*'InfoProc 1A3a'!P96)/'Prop. y Fact. conversion'!$F$69</f>
        <v>0</v>
      </c>
    </row>
    <row r="97" spans="2:30" ht="12.75">
      <c r="B97" s="462" t="s">
        <v>442</v>
      </c>
      <c r="C97" s="445"/>
      <c r="D97" s="445"/>
      <c r="E97" s="445"/>
      <c r="F97" s="445"/>
      <c r="G97" s="445"/>
      <c r="H97" s="445"/>
      <c r="I97" s="445"/>
      <c r="J97" s="445"/>
      <c r="K97" s="445"/>
      <c r="L97" s="445"/>
      <c r="M97" s="445"/>
      <c r="N97" s="445"/>
      <c r="O97" s="445"/>
      <c r="P97" s="445"/>
      <c r="Q97" s="395">
        <f>('InfoBase 1A3a'!E106*'InfoProc 1A3a'!C97)/'Prop. y Fact. conversion'!$F$69</f>
        <v>0</v>
      </c>
      <c r="R97" s="395">
        <f>('InfoBase 1A3a'!F106*'InfoProc 1A3a'!D97)/'Prop. y Fact. conversion'!$F$69</f>
        <v>0</v>
      </c>
      <c r="S97" s="395">
        <f>('InfoBase 1A3a'!G106*'InfoProc 1A3a'!E97)/'Prop. y Fact. conversion'!$F$69</f>
        <v>0</v>
      </c>
      <c r="T97" s="395">
        <f>('InfoBase 1A3a'!H106*'InfoProc 1A3a'!F97)/'Prop. y Fact. conversion'!$F$69</f>
        <v>0</v>
      </c>
      <c r="U97" s="395">
        <f>('InfoBase 1A3a'!I106*'InfoProc 1A3a'!G97)/'Prop. y Fact. conversion'!$F$69</f>
        <v>0</v>
      </c>
      <c r="V97" s="395">
        <f>('InfoBase 1A3a'!J106*'InfoProc 1A3a'!H97)/'Prop. y Fact. conversion'!$F$69</f>
        <v>0</v>
      </c>
      <c r="W97" s="395">
        <f>('InfoBase 1A3a'!K106*'InfoProc 1A3a'!I97)/'Prop. y Fact. conversion'!$F$69</f>
        <v>0</v>
      </c>
      <c r="X97" s="395">
        <f>('InfoBase 1A3a'!L106*'InfoProc 1A3a'!J97)/'Prop. y Fact. conversion'!$F$69</f>
        <v>0</v>
      </c>
      <c r="Y97" s="395">
        <f>('InfoBase 1A3a'!M106*'InfoProc 1A3a'!K97)/'Prop. y Fact. conversion'!$F$69</f>
        <v>0</v>
      </c>
      <c r="Z97" s="395">
        <f>('InfoBase 1A3a'!N106*'InfoProc 1A3a'!L97)/'Prop. y Fact. conversion'!$F$69</f>
        <v>0</v>
      </c>
      <c r="AA97" s="395">
        <f>('InfoBase 1A3a'!O106*'InfoProc 1A3a'!M97)/'Prop. y Fact. conversion'!$F$69</f>
        <v>0</v>
      </c>
      <c r="AB97" s="395">
        <f>('InfoBase 1A3a'!P106*'InfoProc 1A3a'!N97)/'Prop. y Fact. conversion'!$F$69</f>
        <v>0</v>
      </c>
      <c r="AC97" s="395">
        <f>('InfoBase 1A3a'!Q106*'InfoProc 1A3a'!O97)/'Prop. y Fact. conversion'!$F$69</f>
        <v>0</v>
      </c>
      <c r="AD97" s="463">
        <f>('InfoBase 1A3a'!R106*'InfoProc 1A3a'!P97)/'Prop. y Fact. conversion'!$F$69</f>
        <v>0</v>
      </c>
    </row>
    <row r="98" spans="2:30" ht="12.75">
      <c r="B98" s="462" t="s">
        <v>465</v>
      </c>
      <c r="C98" s="445"/>
      <c r="D98" s="445"/>
      <c r="E98" s="445"/>
      <c r="F98" s="445"/>
      <c r="G98" s="445"/>
      <c r="H98" s="445"/>
      <c r="I98" s="445"/>
      <c r="J98" s="445"/>
      <c r="K98" s="445"/>
      <c r="L98" s="445"/>
      <c r="M98" s="445"/>
      <c r="N98" s="445"/>
      <c r="O98" s="445"/>
      <c r="P98" s="445"/>
      <c r="Q98" s="395">
        <f>('InfoBase 1A3a'!E107*'InfoProc 1A3a'!C98)/'Prop. y Fact. conversion'!$F$69</f>
        <v>0</v>
      </c>
      <c r="R98" s="395">
        <f>('InfoBase 1A3a'!F107*'InfoProc 1A3a'!D98)/'Prop. y Fact. conversion'!$F$69</f>
        <v>0</v>
      </c>
      <c r="S98" s="395">
        <f>('InfoBase 1A3a'!G107*'InfoProc 1A3a'!E98)/'Prop. y Fact. conversion'!$F$69</f>
        <v>0</v>
      </c>
      <c r="T98" s="395">
        <f>('InfoBase 1A3a'!H107*'InfoProc 1A3a'!F98)/'Prop. y Fact. conversion'!$F$69</f>
        <v>0</v>
      </c>
      <c r="U98" s="395">
        <f>('InfoBase 1A3a'!I107*'InfoProc 1A3a'!G98)/'Prop. y Fact. conversion'!$F$69</f>
        <v>0</v>
      </c>
      <c r="V98" s="395">
        <f>('InfoBase 1A3a'!J107*'InfoProc 1A3a'!H98)/'Prop. y Fact. conversion'!$F$69</f>
        <v>0</v>
      </c>
      <c r="W98" s="395">
        <f>('InfoBase 1A3a'!K107*'InfoProc 1A3a'!I98)/'Prop. y Fact. conversion'!$F$69</f>
        <v>0</v>
      </c>
      <c r="X98" s="395">
        <f>('InfoBase 1A3a'!L107*'InfoProc 1A3a'!J98)/'Prop. y Fact. conversion'!$F$69</f>
        <v>0</v>
      </c>
      <c r="Y98" s="395">
        <f>('InfoBase 1A3a'!M107*'InfoProc 1A3a'!K98)/'Prop. y Fact. conversion'!$F$69</f>
        <v>0</v>
      </c>
      <c r="Z98" s="395">
        <f>('InfoBase 1A3a'!N107*'InfoProc 1A3a'!L98)/'Prop. y Fact. conversion'!$F$69</f>
        <v>0</v>
      </c>
      <c r="AA98" s="395">
        <f>('InfoBase 1A3a'!O107*'InfoProc 1A3a'!M98)/'Prop. y Fact. conversion'!$F$69</f>
        <v>0</v>
      </c>
      <c r="AB98" s="395">
        <f>('InfoBase 1A3a'!P107*'InfoProc 1A3a'!N98)/'Prop. y Fact. conversion'!$F$69</f>
        <v>0</v>
      </c>
      <c r="AC98" s="395">
        <f>('InfoBase 1A3a'!Q107*'InfoProc 1A3a'!O98)/'Prop. y Fact. conversion'!$F$69</f>
        <v>0</v>
      </c>
      <c r="AD98" s="463">
        <f>('InfoBase 1A3a'!R107*'InfoProc 1A3a'!P98)/'Prop. y Fact. conversion'!$F$69</f>
        <v>0</v>
      </c>
    </row>
    <row r="99" spans="2:30" ht="12.75">
      <c r="B99" s="462" t="s">
        <v>438</v>
      </c>
      <c r="C99" s="445"/>
      <c r="D99" s="445"/>
      <c r="E99" s="445"/>
      <c r="F99" s="445"/>
      <c r="G99" s="445"/>
      <c r="H99" s="445"/>
      <c r="I99" s="445"/>
      <c r="J99" s="445"/>
      <c r="K99" s="445"/>
      <c r="L99" s="445"/>
      <c r="M99" s="445"/>
      <c r="N99" s="445"/>
      <c r="O99" s="445"/>
      <c r="P99" s="445"/>
      <c r="Q99" s="395">
        <f>('InfoBase 1A3a'!E108*'InfoProc 1A3a'!C99)/'Prop. y Fact. conversion'!$F$69</f>
        <v>0</v>
      </c>
      <c r="R99" s="395">
        <f>('InfoBase 1A3a'!F108*'InfoProc 1A3a'!D99)/'Prop. y Fact. conversion'!$F$69</f>
        <v>0</v>
      </c>
      <c r="S99" s="395">
        <f>('InfoBase 1A3a'!G108*'InfoProc 1A3a'!E99)/'Prop. y Fact. conversion'!$F$69</f>
        <v>0</v>
      </c>
      <c r="T99" s="395">
        <f>('InfoBase 1A3a'!H108*'InfoProc 1A3a'!F99)/'Prop. y Fact. conversion'!$F$69</f>
        <v>0</v>
      </c>
      <c r="U99" s="395">
        <f>('InfoBase 1A3a'!I108*'InfoProc 1A3a'!G99)/'Prop. y Fact. conversion'!$F$69</f>
        <v>0</v>
      </c>
      <c r="V99" s="395">
        <f>('InfoBase 1A3a'!J108*'InfoProc 1A3a'!H99)/'Prop. y Fact. conversion'!$F$69</f>
        <v>0</v>
      </c>
      <c r="W99" s="395">
        <f>('InfoBase 1A3a'!K108*'InfoProc 1A3a'!I99)/'Prop. y Fact. conversion'!$F$69</f>
        <v>0</v>
      </c>
      <c r="X99" s="395">
        <f>('InfoBase 1A3a'!L108*'InfoProc 1A3a'!J99)/'Prop. y Fact. conversion'!$F$69</f>
        <v>0</v>
      </c>
      <c r="Y99" s="395">
        <f>('InfoBase 1A3a'!M108*'InfoProc 1A3a'!K99)/'Prop. y Fact. conversion'!$F$69</f>
        <v>0</v>
      </c>
      <c r="Z99" s="395">
        <f>('InfoBase 1A3a'!N108*'InfoProc 1A3a'!L99)/'Prop. y Fact. conversion'!$F$69</f>
        <v>0</v>
      </c>
      <c r="AA99" s="395">
        <f>('InfoBase 1A3a'!O108*'InfoProc 1A3a'!M99)/'Prop. y Fact. conversion'!$F$69</f>
        <v>0</v>
      </c>
      <c r="AB99" s="395">
        <f>('InfoBase 1A3a'!P108*'InfoProc 1A3a'!N99)/'Prop. y Fact. conversion'!$F$69</f>
        <v>0</v>
      </c>
      <c r="AC99" s="395">
        <f>('InfoBase 1A3a'!Q108*'InfoProc 1A3a'!O99)/'Prop. y Fact. conversion'!$F$69</f>
        <v>0</v>
      </c>
      <c r="AD99" s="463">
        <f>('InfoBase 1A3a'!R108*'InfoProc 1A3a'!P99)/'Prop. y Fact. conversion'!$F$69</f>
        <v>0</v>
      </c>
    </row>
    <row r="100" spans="2:30" ht="12.75">
      <c r="B100" s="462" t="s">
        <v>450</v>
      </c>
      <c r="C100" s="445"/>
      <c r="D100" s="445"/>
      <c r="E100" s="445"/>
      <c r="F100" s="445"/>
      <c r="G100" s="445"/>
      <c r="H100" s="445"/>
      <c r="I100" s="445"/>
      <c r="J100" s="445"/>
      <c r="K100" s="445"/>
      <c r="L100" s="445"/>
      <c r="M100" s="445"/>
      <c r="N100" s="445"/>
      <c r="O100" s="445"/>
      <c r="P100" s="445"/>
      <c r="Q100" s="395">
        <f>('InfoBase 1A3a'!E109*'InfoProc 1A3a'!C100)/'Prop. y Fact. conversion'!$F$69</f>
        <v>0</v>
      </c>
      <c r="R100" s="395">
        <f>('InfoBase 1A3a'!F109*'InfoProc 1A3a'!D100)/'Prop. y Fact. conversion'!$F$69</f>
        <v>0</v>
      </c>
      <c r="S100" s="395">
        <f>('InfoBase 1A3a'!G109*'InfoProc 1A3a'!E100)/'Prop. y Fact. conversion'!$F$69</f>
        <v>0</v>
      </c>
      <c r="T100" s="395">
        <f>('InfoBase 1A3a'!H109*'InfoProc 1A3a'!F100)/'Prop. y Fact. conversion'!$F$69</f>
        <v>0</v>
      </c>
      <c r="U100" s="395">
        <f>('InfoBase 1A3a'!I109*'InfoProc 1A3a'!G100)/'Prop. y Fact. conversion'!$F$69</f>
        <v>0</v>
      </c>
      <c r="V100" s="395">
        <f>('InfoBase 1A3a'!J109*'InfoProc 1A3a'!H100)/'Prop. y Fact. conversion'!$F$69</f>
        <v>0</v>
      </c>
      <c r="W100" s="395">
        <f>('InfoBase 1A3a'!K109*'InfoProc 1A3a'!I100)/'Prop. y Fact. conversion'!$F$69</f>
        <v>0</v>
      </c>
      <c r="X100" s="395">
        <f>('InfoBase 1A3a'!L109*'InfoProc 1A3a'!J100)/'Prop. y Fact. conversion'!$F$69</f>
        <v>0</v>
      </c>
      <c r="Y100" s="395">
        <f>('InfoBase 1A3a'!M109*'InfoProc 1A3a'!K100)/'Prop. y Fact. conversion'!$F$69</f>
        <v>0</v>
      </c>
      <c r="Z100" s="395">
        <f>('InfoBase 1A3a'!N109*'InfoProc 1A3a'!L100)/'Prop. y Fact. conversion'!$F$69</f>
        <v>0</v>
      </c>
      <c r="AA100" s="395">
        <f>('InfoBase 1A3a'!O109*'InfoProc 1A3a'!M100)/'Prop. y Fact. conversion'!$F$69</f>
        <v>0</v>
      </c>
      <c r="AB100" s="395">
        <f>('InfoBase 1A3a'!P109*'InfoProc 1A3a'!N100)/'Prop. y Fact. conversion'!$F$69</f>
        <v>0</v>
      </c>
      <c r="AC100" s="395">
        <f>('InfoBase 1A3a'!Q109*'InfoProc 1A3a'!O100)/'Prop. y Fact. conversion'!$F$69</f>
        <v>0</v>
      </c>
      <c r="AD100" s="463">
        <f>('InfoBase 1A3a'!R109*'InfoProc 1A3a'!P100)/'Prop. y Fact. conversion'!$F$69</f>
        <v>0</v>
      </c>
    </row>
    <row r="101" spans="2:30" ht="12.75">
      <c r="B101" s="462" t="s">
        <v>468</v>
      </c>
      <c r="C101" s="445"/>
      <c r="D101" s="445"/>
      <c r="E101" s="445"/>
      <c r="F101" s="445"/>
      <c r="G101" s="445"/>
      <c r="H101" s="445"/>
      <c r="I101" s="445"/>
      <c r="J101" s="445"/>
      <c r="K101" s="445"/>
      <c r="L101" s="445"/>
      <c r="M101" s="445"/>
      <c r="N101" s="445"/>
      <c r="O101" s="445"/>
      <c r="P101" s="445"/>
      <c r="Q101" s="395">
        <f>('InfoBase 1A3a'!E110*'InfoProc 1A3a'!C101)/'Prop. y Fact. conversion'!$F$69</f>
        <v>0</v>
      </c>
      <c r="R101" s="395">
        <f>('InfoBase 1A3a'!F110*'InfoProc 1A3a'!D101)/'Prop. y Fact. conversion'!$F$69</f>
        <v>0</v>
      </c>
      <c r="S101" s="395">
        <f>('InfoBase 1A3a'!G110*'InfoProc 1A3a'!E101)/'Prop. y Fact. conversion'!$F$69</f>
        <v>0</v>
      </c>
      <c r="T101" s="395">
        <f>('InfoBase 1A3a'!H110*'InfoProc 1A3a'!F101)/'Prop. y Fact. conversion'!$F$69</f>
        <v>0</v>
      </c>
      <c r="U101" s="395">
        <f>('InfoBase 1A3a'!I110*'InfoProc 1A3a'!G101)/'Prop. y Fact. conversion'!$F$69</f>
        <v>0</v>
      </c>
      <c r="V101" s="395">
        <f>('InfoBase 1A3a'!J110*'InfoProc 1A3a'!H101)/'Prop. y Fact. conversion'!$F$69</f>
        <v>0</v>
      </c>
      <c r="W101" s="395">
        <f>('InfoBase 1A3a'!K110*'InfoProc 1A3a'!I101)/'Prop. y Fact. conversion'!$F$69</f>
        <v>0</v>
      </c>
      <c r="X101" s="395">
        <f>('InfoBase 1A3a'!L110*'InfoProc 1A3a'!J101)/'Prop. y Fact. conversion'!$F$69</f>
        <v>0</v>
      </c>
      <c r="Y101" s="395">
        <f>('InfoBase 1A3a'!M110*'InfoProc 1A3a'!K101)/'Prop. y Fact. conversion'!$F$69</f>
        <v>0</v>
      </c>
      <c r="Z101" s="395">
        <f>('InfoBase 1A3a'!N110*'InfoProc 1A3a'!L101)/'Prop. y Fact. conversion'!$F$69</f>
        <v>0</v>
      </c>
      <c r="AA101" s="395">
        <f>('InfoBase 1A3a'!O110*'InfoProc 1A3a'!M101)/'Prop. y Fact. conversion'!$F$69</f>
        <v>0</v>
      </c>
      <c r="AB101" s="395">
        <f>('InfoBase 1A3a'!P110*'InfoProc 1A3a'!N101)/'Prop. y Fact. conversion'!$F$69</f>
        <v>0</v>
      </c>
      <c r="AC101" s="395">
        <f>('InfoBase 1A3a'!Q110*'InfoProc 1A3a'!O101)/'Prop. y Fact. conversion'!$F$69</f>
        <v>0</v>
      </c>
      <c r="AD101" s="463">
        <f>('InfoBase 1A3a'!R110*'InfoProc 1A3a'!P101)/'Prop. y Fact. conversion'!$F$69</f>
        <v>0</v>
      </c>
    </row>
    <row r="102" spans="2:30" ht="12.75">
      <c r="B102" s="462" t="s">
        <v>443</v>
      </c>
      <c r="C102" s="445"/>
      <c r="D102" s="445"/>
      <c r="E102" s="445"/>
      <c r="F102" s="445"/>
      <c r="G102" s="445"/>
      <c r="H102" s="445"/>
      <c r="I102" s="445"/>
      <c r="J102" s="445"/>
      <c r="K102" s="445"/>
      <c r="L102" s="445"/>
      <c r="M102" s="445"/>
      <c r="N102" s="445"/>
      <c r="O102" s="445"/>
      <c r="P102" s="445"/>
      <c r="Q102" s="395">
        <f>('InfoBase 1A3a'!E111*'InfoProc 1A3a'!C102)/'Prop. y Fact. conversion'!$F$69</f>
        <v>0</v>
      </c>
      <c r="R102" s="395">
        <f>('InfoBase 1A3a'!F111*'InfoProc 1A3a'!D102)/'Prop. y Fact. conversion'!$F$69</f>
        <v>0</v>
      </c>
      <c r="S102" s="395">
        <f>('InfoBase 1A3a'!G111*'InfoProc 1A3a'!E102)/'Prop. y Fact. conversion'!$F$69</f>
        <v>0</v>
      </c>
      <c r="T102" s="395">
        <f>('InfoBase 1A3a'!H111*'InfoProc 1A3a'!F102)/'Prop. y Fact. conversion'!$F$69</f>
        <v>0</v>
      </c>
      <c r="U102" s="395">
        <f>('InfoBase 1A3a'!I111*'InfoProc 1A3a'!G102)/'Prop. y Fact. conversion'!$F$69</f>
        <v>0</v>
      </c>
      <c r="V102" s="395">
        <f>('InfoBase 1A3a'!J111*'InfoProc 1A3a'!H102)/'Prop. y Fact. conversion'!$F$69</f>
        <v>0</v>
      </c>
      <c r="W102" s="395">
        <f>('InfoBase 1A3a'!K111*'InfoProc 1A3a'!I102)/'Prop. y Fact. conversion'!$F$69</f>
        <v>0</v>
      </c>
      <c r="X102" s="395">
        <f>('InfoBase 1A3a'!L111*'InfoProc 1A3a'!J102)/'Prop. y Fact. conversion'!$F$69</f>
        <v>0</v>
      </c>
      <c r="Y102" s="395">
        <f>('InfoBase 1A3a'!M111*'InfoProc 1A3a'!K102)/'Prop. y Fact. conversion'!$F$69</f>
        <v>0</v>
      </c>
      <c r="Z102" s="395">
        <f>('InfoBase 1A3a'!N111*'InfoProc 1A3a'!L102)/'Prop. y Fact. conversion'!$F$69</f>
        <v>0</v>
      </c>
      <c r="AA102" s="395">
        <f>('InfoBase 1A3a'!O111*'InfoProc 1A3a'!M102)/'Prop. y Fact. conversion'!$F$69</f>
        <v>0</v>
      </c>
      <c r="AB102" s="395">
        <f>('InfoBase 1A3a'!P111*'InfoProc 1A3a'!N102)/'Prop. y Fact. conversion'!$F$69</f>
        <v>0</v>
      </c>
      <c r="AC102" s="395">
        <f>('InfoBase 1A3a'!Q111*'InfoProc 1A3a'!O102)/'Prop. y Fact. conversion'!$F$69</f>
        <v>0</v>
      </c>
      <c r="AD102" s="463">
        <f>('InfoBase 1A3a'!R111*'InfoProc 1A3a'!P102)/'Prop. y Fact. conversion'!$F$69</f>
        <v>0</v>
      </c>
    </row>
    <row r="103" spans="2:30" ht="12.75">
      <c r="B103" s="462" t="s">
        <v>460</v>
      </c>
      <c r="C103" s="445"/>
      <c r="D103" s="445"/>
      <c r="E103" s="445"/>
      <c r="F103" s="445"/>
      <c r="G103" s="445"/>
      <c r="H103" s="445"/>
      <c r="I103" s="445"/>
      <c r="J103" s="445"/>
      <c r="K103" s="445"/>
      <c r="L103" s="445"/>
      <c r="M103" s="445"/>
      <c r="N103" s="445"/>
      <c r="O103" s="445"/>
      <c r="P103" s="445"/>
      <c r="Q103" s="395">
        <f>('InfoBase 1A3a'!E112*'InfoProc 1A3a'!C103)/'Prop. y Fact. conversion'!$F$69</f>
        <v>0</v>
      </c>
      <c r="R103" s="395">
        <f>('InfoBase 1A3a'!F112*'InfoProc 1A3a'!D103)/'Prop. y Fact. conversion'!$F$69</f>
        <v>0</v>
      </c>
      <c r="S103" s="395">
        <f>('InfoBase 1A3a'!G112*'InfoProc 1A3a'!E103)/'Prop. y Fact. conversion'!$F$69</f>
        <v>0</v>
      </c>
      <c r="T103" s="395">
        <f>('InfoBase 1A3a'!H112*'InfoProc 1A3a'!F103)/'Prop. y Fact. conversion'!$F$69</f>
        <v>0</v>
      </c>
      <c r="U103" s="395">
        <f>('InfoBase 1A3a'!I112*'InfoProc 1A3a'!G103)/'Prop. y Fact. conversion'!$F$69</f>
        <v>0</v>
      </c>
      <c r="V103" s="395">
        <f>('InfoBase 1A3a'!J112*'InfoProc 1A3a'!H103)/'Prop. y Fact. conversion'!$F$69</f>
        <v>0</v>
      </c>
      <c r="W103" s="395">
        <f>('InfoBase 1A3a'!K112*'InfoProc 1A3a'!I103)/'Prop. y Fact. conversion'!$F$69</f>
        <v>0</v>
      </c>
      <c r="X103" s="395">
        <f>('InfoBase 1A3a'!L112*'InfoProc 1A3a'!J103)/'Prop. y Fact. conversion'!$F$69</f>
        <v>0</v>
      </c>
      <c r="Y103" s="395">
        <f>('InfoBase 1A3a'!M112*'InfoProc 1A3a'!K103)/'Prop. y Fact. conversion'!$F$69</f>
        <v>0</v>
      </c>
      <c r="Z103" s="395">
        <f>('InfoBase 1A3a'!N112*'InfoProc 1A3a'!L103)/'Prop. y Fact. conversion'!$F$69</f>
        <v>0</v>
      </c>
      <c r="AA103" s="395">
        <f>('InfoBase 1A3a'!O112*'InfoProc 1A3a'!M103)/'Prop. y Fact. conversion'!$F$69</f>
        <v>0</v>
      </c>
      <c r="AB103" s="395">
        <f>('InfoBase 1A3a'!P112*'InfoProc 1A3a'!N103)/'Prop. y Fact. conversion'!$F$69</f>
        <v>0</v>
      </c>
      <c r="AC103" s="395">
        <f>('InfoBase 1A3a'!Q112*'InfoProc 1A3a'!O103)/'Prop. y Fact. conversion'!$F$69</f>
        <v>0</v>
      </c>
      <c r="AD103" s="463">
        <f>('InfoBase 1A3a'!R112*'InfoProc 1A3a'!P103)/'Prop. y Fact. conversion'!$F$69</f>
        <v>0</v>
      </c>
    </row>
    <row r="104" spans="2:30" ht="12.75">
      <c r="B104" s="462" t="s">
        <v>454</v>
      </c>
      <c r="C104" s="445"/>
      <c r="D104" s="445"/>
      <c r="E104" s="445"/>
      <c r="F104" s="445"/>
      <c r="G104" s="445"/>
      <c r="H104" s="445"/>
      <c r="I104" s="445"/>
      <c r="J104" s="445"/>
      <c r="K104" s="445"/>
      <c r="L104" s="445"/>
      <c r="M104" s="445"/>
      <c r="N104" s="445"/>
      <c r="O104" s="445"/>
      <c r="P104" s="445"/>
      <c r="Q104" s="395">
        <f>('InfoBase 1A3a'!E113*'InfoProc 1A3a'!C104)/'Prop. y Fact. conversion'!$F$69</f>
        <v>0</v>
      </c>
      <c r="R104" s="395">
        <f>('InfoBase 1A3a'!F113*'InfoProc 1A3a'!D104)/'Prop. y Fact. conversion'!$F$69</f>
        <v>0</v>
      </c>
      <c r="S104" s="395">
        <f>('InfoBase 1A3a'!G113*'InfoProc 1A3a'!E104)/'Prop. y Fact. conversion'!$F$69</f>
        <v>0</v>
      </c>
      <c r="T104" s="395">
        <f>('InfoBase 1A3a'!H113*'InfoProc 1A3a'!F104)/'Prop. y Fact. conversion'!$F$69</f>
        <v>0</v>
      </c>
      <c r="U104" s="395">
        <f>('InfoBase 1A3a'!I113*'InfoProc 1A3a'!G104)/'Prop. y Fact. conversion'!$F$69</f>
        <v>0</v>
      </c>
      <c r="V104" s="395">
        <f>('InfoBase 1A3a'!J113*'InfoProc 1A3a'!H104)/'Prop. y Fact. conversion'!$F$69</f>
        <v>0</v>
      </c>
      <c r="W104" s="395">
        <f>('InfoBase 1A3a'!K113*'InfoProc 1A3a'!I104)/'Prop. y Fact. conversion'!$F$69</f>
        <v>0</v>
      </c>
      <c r="X104" s="395">
        <f>('InfoBase 1A3a'!L113*'InfoProc 1A3a'!J104)/'Prop. y Fact. conversion'!$F$69</f>
        <v>0</v>
      </c>
      <c r="Y104" s="395">
        <f>('InfoBase 1A3a'!M113*'InfoProc 1A3a'!K104)/'Prop. y Fact. conversion'!$F$69</f>
        <v>0</v>
      </c>
      <c r="Z104" s="395">
        <f>('InfoBase 1A3a'!N113*'InfoProc 1A3a'!L104)/'Prop. y Fact. conversion'!$F$69</f>
        <v>0</v>
      </c>
      <c r="AA104" s="395">
        <f>('InfoBase 1A3a'!O113*'InfoProc 1A3a'!M104)/'Prop. y Fact. conversion'!$F$69</f>
        <v>0</v>
      </c>
      <c r="AB104" s="395">
        <f>('InfoBase 1A3a'!P113*'InfoProc 1A3a'!N104)/'Prop. y Fact. conversion'!$F$69</f>
        <v>0</v>
      </c>
      <c r="AC104" s="395">
        <f>('InfoBase 1A3a'!Q113*'InfoProc 1A3a'!O104)/'Prop. y Fact. conversion'!$F$69</f>
        <v>0</v>
      </c>
      <c r="AD104" s="463">
        <f>('InfoBase 1A3a'!R113*'InfoProc 1A3a'!P104)/'Prop. y Fact. conversion'!$F$69</f>
        <v>0</v>
      </c>
    </row>
    <row r="105" spans="2:30" ht="12.75">
      <c r="B105" s="462" t="s">
        <v>437</v>
      </c>
      <c r="C105" s="445"/>
      <c r="D105" s="445"/>
      <c r="E105" s="445"/>
      <c r="F105" s="445"/>
      <c r="G105" s="445"/>
      <c r="H105" s="445"/>
      <c r="I105" s="445"/>
      <c r="J105" s="445"/>
      <c r="K105" s="445"/>
      <c r="L105" s="445"/>
      <c r="M105" s="445"/>
      <c r="N105" s="445"/>
      <c r="O105" s="445"/>
      <c r="P105" s="445"/>
      <c r="Q105" s="395">
        <f>('InfoBase 1A3a'!E114*'InfoProc 1A3a'!C105)/'Prop. y Fact. conversion'!$F$69</f>
        <v>0</v>
      </c>
      <c r="R105" s="395">
        <f>('InfoBase 1A3a'!F114*'InfoProc 1A3a'!D105)/'Prop. y Fact. conversion'!$F$69</f>
        <v>0</v>
      </c>
      <c r="S105" s="395">
        <f>('InfoBase 1A3a'!G114*'InfoProc 1A3a'!E105)/'Prop. y Fact. conversion'!$F$69</f>
        <v>0</v>
      </c>
      <c r="T105" s="395">
        <f>('InfoBase 1A3a'!H114*'InfoProc 1A3a'!F105)/'Prop. y Fact. conversion'!$F$69</f>
        <v>0</v>
      </c>
      <c r="U105" s="395">
        <f>('InfoBase 1A3a'!I114*'InfoProc 1A3a'!G105)/'Prop. y Fact. conversion'!$F$69</f>
        <v>0</v>
      </c>
      <c r="V105" s="395">
        <f>('InfoBase 1A3a'!J114*'InfoProc 1A3a'!H105)/'Prop. y Fact. conversion'!$F$69</f>
        <v>0</v>
      </c>
      <c r="W105" s="395">
        <f>('InfoBase 1A3a'!K114*'InfoProc 1A3a'!I105)/'Prop. y Fact. conversion'!$F$69</f>
        <v>0</v>
      </c>
      <c r="X105" s="395">
        <f>('InfoBase 1A3a'!L114*'InfoProc 1A3a'!J105)/'Prop. y Fact. conversion'!$F$69</f>
        <v>0</v>
      </c>
      <c r="Y105" s="395">
        <f>('InfoBase 1A3a'!M114*'InfoProc 1A3a'!K105)/'Prop. y Fact. conversion'!$F$69</f>
        <v>0</v>
      </c>
      <c r="Z105" s="395">
        <f>('InfoBase 1A3a'!N114*'InfoProc 1A3a'!L105)/'Prop. y Fact. conversion'!$F$69</f>
        <v>0</v>
      </c>
      <c r="AA105" s="395">
        <f>('InfoBase 1A3a'!O114*'InfoProc 1A3a'!M105)/'Prop. y Fact. conversion'!$F$69</f>
        <v>0</v>
      </c>
      <c r="AB105" s="395">
        <f>('InfoBase 1A3a'!P114*'InfoProc 1A3a'!N105)/'Prop. y Fact. conversion'!$F$69</f>
        <v>0</v>
      </c>
      <c r="AC105" s="395">
        <f>('InfoBase 1A3a'!Q114*'InfoProc 1A3a'!O105)/'Prop. y Fact. conversion'!$F$69</f>
        <v>0</v>
      </c>
      <c r="AD105" s="463">
        <f>('InfoBase 1A3a'!R114*'InfoProc 1A3a'!P105)/'Prop. y Fact. conversion'!$F$69</f>
        <v>0</v>
      </c>
    </row>
    <row r="106" spans="2:30" ht="12.75">
      <c r="B106" s="462" t="s">
        <v>447</v>
      </c>
      <c r="C106" s="445"/>
      <c r="D106" s="445"/>
      <c r="E106" s="445"/>
      <c r="F106" s="445"/>
      <c r="G106" s="445"/>
      <c r="H106" s="445"/>
      <c r="I106" s="445"/>
      <c r="J106" s="445"/>
      <c r="K106" s="445"/>
      <c r="L106" s="445"/>
      <c r="M106" s="445"/>
      <c r="N106" s="445"/>
      <c r="O106" s="445"/>
      <c r="P106" s="445"/>
      <c r="Q106" s="395">
        <f>('InfoBase 1A3a'!E115*'InfoProc 1A3a'!C106)/'Prop. y Fact. conversion'!$F$69</f>
        <v>0</v>
      </c>
      <c r="R106" s="395">
        <f>('InfoBase 1A3a'!F115*'InfoProc 1A3a'!D106)/'Prop. y Fact. conversion'!$F$69</f>
        <v>0</v>
      </c>
      <c r="S106" s="395">
        <f>('InfoBase 1A3a'!G115*'InfoProc 1A3a'!E106)/'Prop. y Fact. conversion'!$F$69</f>
        <v>0</v>
      </c>
      <c r="T106" s="395">
        <f>('InfoBase 1A3a'!H115*'InfoProc 1A3a'!F106)/'Prop. y Fact. conversion'!$F$69</f>
        <v>0</v>
      </c>
      <c r="U106" s="395">
        <f>('InfoBase 1A3a'!I115*'InfoProc 1A3a'!G106)/'Prop. y Fact. conversion'!$F$69</f>
        <v>0</v>
      </c>
      <c r="V106" s="395">
        <f>('InfoBase 1A3a'!J115*'InfoProc 1A3a'!H106)/'Prop. y Fact. conversion'!$F$69</f>
        <v>0</v>
      </c>
      <c r="W106" s="395">
        <f>('InfoBase 1A3a'!K115*'InfoProc 1A3a'!I106)/'Prop. y Fact. conversion'!$F$69</f>
        <v>0</v>
      </c>
      <c r="X106" s="395">
        <f>('InfoBase 1A3a'!L115*'InfoProc 1A3a'!J106)/'Prop. y Fact. conversion'!$F$69</f>
        <v>0</v>
      </c>
      <c r="Y106" s="395">
        <f>('InfoBase 1A3a'!M115*'InfoProc 1A3a'!K106)/'Prop. y Fact. conversion'!$F$69</f>
        <v>0</v>
      </c>
      <c r="Z106" s="395">
        <f>('InfoBase 1A3a'!N115*'InfoProc 1A3a'!L106)/'Prop. y Fact. conversion'!$F$69</f>
        <v>0</v>
      </c>
      <c r="AA106" s="395">
        <f>('InfoBase 1A3a'!O115*'InfoProc 1A3a'!M106)/'Prop. y Fact. conversion'!$F$69</f>
        <v>0</v>
      </c>
      <c r="AB106" s="395">
        <f>('InfoBase 1A3a'!P115*'InfoProc 1A3a'!N106)/'Prop. y Fact. conversion'!$F$69</f>
        <v>0</v>
      </c>
      <c r="AC106" s="395">
        <f>('InfoBase 1A3a'!Q115*'InfoProc 1A3a'!O106)/'Prop. y Fact. conversion'!$F$69</f>
        <v>0</v>
      </c>
      <c r="AD106" s="463">
        <f>('InfoBase 1A3a'!R115*'InfoProc 1A3a'!P106)/'Prop. y Fact. conversion'!$F$69</f>
        <v>0</v>
      </c>
    </row>
    <row r="107" spans="2:30" ht="12.75">
      <c r="B107" s="462" t="s">
        <v>470</v>
      </c>
      <c r="C107" s="445"/>
      <c r="D107" s="445"/>
      <c r="E107" s="445"/>
      <c r="F107" s="445"/>
      <c r="G107" s="445"/>
      <c r="H107" s="445"/>
      <c r="I107" s="445"/>
      <c r="J107" s="445"/>
      <c r="K107" s="445"/>
      <c r="L107" s="445"/>
      <c r="M107" s="445"/>
      <c r="N107" s="445"/>
      <c r="O107" s="445"/>
      <c r="P107" s="445"/>
      <c r="Q107" s="395">
        <f>('InfoBase 1A3a'!E116*'InfoProc 1A3a'!C107)/'Prop. y Fact. conversion'!$F$69</f>
        <v>0</v>
      </c>
      <c r="R107" s="395">
        <f>('InfoBase 1A3a'!F116*'InfoProc 1A3a'!D107)/'Prop. y Fact. conversion'!$F$69</f>
        <v>0</v>
      </c>
      <c r="S107" s="395">
        <f>('InfoBase 1A3a'!G116*'InfoProc 1A3a'!E107)/'Prop. y Fact. conversion'!$F$69</f>
        <v>0</v>
      </c>
      <c r="T107" s="395">
        <f>('InfoBase 1A3a'!H116*'InfoProc 1A3a'!F107)/'Prop. y Fact. conversion'!$F$69</f>
        <v>0</v>
      </c>
      <c r="U107" s="395">
        <f>('InfoBase 1A3a'!I116*'InfoProc 1A3a'!G107)/'Prop. y Fact. conversion'!$F$69</f>
        <v>0</v>
      </c>
      <c r="V107" s="395">
        <f>('InfoBase 1A3a'!J116*'InfoProc 1A3a'!H107)/'Prop. y Fact. conversion'!$F$69</f>
        <v>0</v>
      </c>
      <c r="W107" s="395">
        <f>('InfoBase 1A3a'!K116*'InfoProc 1A3a'!I107)/'Prop. y Fact. conversion'!$F$69</f>
        <v>0</v>
      </c>
      <c r="X107" s="395">
        <f>('InfoBase 1A3a'!L116*'InfoProc 1A3a'!J107)/'Prop. y Fact. conversion'!$F$69</f>
        <v>0</v>
      </c>
      <c r="Y107" s="395">
        <f>('InfoBase 1A3a'!M116*'InfoProc 1A3a'!K107)/'Prop. y Fact. conversion'!$F$69</f>
        <v>0</v>
      </c>
      <c r="Z107" s="395">
        <f>('InfoBase 1A3a'!N116*'InfoProc 1A3a'!L107)/'Prop. y Fact. conversion'!$F$69</f>
        <v>0</v>
      </c>
      <c r="AA107" s="395">
        <f>('InfoBase 1A3a'!O116*'InfoProc 1A3a'!M107)/'Prop. y Fact. conversion'!$F$69</f>
        <v>0</v>
      </c>
      <c r="AB107" s="395">
        <f>('InfoBase 1A3a'!P116*'InfoProc 1A3a'!N107)/'Prop. y Fact. conversion'!$F$69</f>
        <v>0</v>
      </c>
      <c r="AC107" s="395">
        <f>('InfoBase 1A3a'!Q116*'InfoProc 1A3a'!O107)/'Prop. y Fact. conversion'!$F$69</f>
        <v>0</v>
      </c>
      <c r="AD107" s="463">
        <f>('InfoBase 1A3a'!R116*'InfoProc 1A3a'!P107)/'Prop. y Fact. conversion'!$F$69</f>
        <v>0</v>
      </c>
    </row>
    <row r="108" spans="2:30" ht="12.75">
      <c r="B108" s="464" t="s">
        <v>653</v>
      </c>
      <c r="C108" s="445"/>
      <c r="D108" s="445"/>
      <c r="E108" s="445"/>
      <c r="F108" s="445"/>
      <c r="G108" s="445"/>
      <c r="H108" s="445"/>
      <c r="I108" s="445"/>
      <c r="J108" s="445"/>
      <c r="K108" s="445"/>
      <c r="L108" s="445"/>
      <c r="M108" s="445"/>
      <c r="N108" s="445"/>
      <c r="O108" s="445"/>
      <c r="P108" s="445"/>
      <c r="Q108" s="458">
        <f>('InfoBase 1A3a'!E117*'InfoProc 1A3a'!C108)/'Prop. y Fact. conversion'!$F$69</f>
        <v>0</v>
      </c>
      <c r="R108" s="458">
        <f>('InfoBase 1A3a'!F117*'InfoProc 1A3a'!D108)/'Prop. y Fact. conversion'!$F$69</f>
        <v>0</v>
      </c>
      <c r="S108" s="458">
        <f>('InfoBase 1A3a'!G117*'InfoProc 1A3a'!E108)/'Prop. y Fact. conversion'!$F$69</f>
        <v>0</v>
      </c>
      <c r="T108" s="458">
        <f>('InfoBase 1A3a'!H117*'InfoProc 1A3a'!F108)/'Prop. y Fact. conversion'!$F$69</f>
        <v>0</v>
      </c>
      <c r="U108" s="458">
        <f>('InfoBase 1A3a'!I117*'InfoProc 1A3a'!G108)/'Prop. y Fact. conversion'!$F$69</f>
        <v>0</v>
      </c>
      <c r="V108" s="458">
        <f>('InfoBase 1A3a'!J117*'InfoProc 1A3a'!H108)/'Prop. y Fact. conversion'!$F$69</f>
        <v>0</v>
      </c>
      <c r="W108" s="458">
        <f>('InfoBase 1A3a'!K117*'InfoProc 1A3a'!I108)/'Prop. y Fact. conversion'!$F$69</f>
        <v>0</v>
      </c>
      <c r="X108" s="458">
        <f>('InfoBase 1A3a'!L117*'InfoProc 1A3a'!J108)/'Prop. y Fact. conversion'!$F$69</f>
        <v>0</v>
      </c>
      <c r="Y108" s="458">
        <f>('InfoBase 1A3a'!M117*'InfoProc 1A3a'!K108)/'Prop. y Fact. conversion'!$F$69</f>
        <v>0</v>
      </c>
      <c r="Z108" s="458">
        <f>('InfoBase 1A3a'!N117*'InfoProc 1A3a'!L108)/'Prop. y Fact. conversion'!$F$69</f>
        <v>0</v>
      </c>
      <c r="AA108" s="458">
        <f>('InfoBase 1A3a'!O117*'InfoProc 1A3a'!M108)/'Prop. y Fact. conversion'!$F$69</f>
        <v>0</v>
      </c>
      <c r="AB108" s="458">
        <f>('InfoBase 1A3a'!P117*'InfoProc 1A3a'!N108)/'Prop. y Fact. conversion'!$F$69</f>
        <v>0</v>
      </c>
      <c r="AC108" s="458">
        <f>('InfoBase 1A3a'!Q117*'InfoProc 1A3a'!O108)/'Prop. y Fact. conversion'!$F$69</f>
        <v>0</v>
      </c>
      <c r="AD108" s="465">
        <f>('InfoBase 1A3a'!R117*'InfoProc 1A3a'!P108)/'Prop. y Fact. conversion'!$F$69</f>
        <v>0</v>
      </c>
    </row>
    <row r="109" spans="2:30" ht="6" customHeight="1">
      <c r="B109" s="388"/>
      <c r="C109" s="443"/>
      <c r="D109" s="443"/>
      <c r="E109" s="443"/>
      <c r="F109" s="443"/>
      <c r="G109" s="443"/>
      <c r="H109" s="443"/>
      <c r="I109" s="443"/>
      <c r="J109" s="443"/>
      <c r="K109" s="443"/>
      <c r="L109" s="443"/>
      <c r="M109" s="443"/>
      <c r="N109" s="443"/>
      <c r="O109" s="443"/>
      <c r="P109" s="443"/>
      <c r="Q109" s="389"/>
      <c r="R109" s="389"/>
      <c r="S109" s="389"/>
      <c r="T109" s="389"/>
      <c r="U109" s="389"/>
      <c r="V109" s="389"/>
      <c r="W109" s="389"/>
      <c r="X109" s="389"/>
      <c r="Y109" s="389"/>
      <c r="Z109" s="389"/>
      <c r="AA109" s="389"/>
      <c r="AB109" s="389"/>
      <c r="AC109" s="389"/>
      <c r="AD109" s="389"/>
    </row>
    <row r="110" spans="2:30" ht="12.75">
      <c r="B110" s="392" t="s">
        <v>473</v>
      </c>
      <c r="C110" s="393">
        <f aca="true" t="shared" si="0" ref="C110:Q110">SUM(C9:C108)</f>
        <v>0</v>
      </c>
      <c r="D110" s="393">
        <f t="shared" si="0"/>
        <v>0</v>
      </c>
      <c r="E110" s="393">
        <f t="shared" si="0"/>
        <v>0</v>
      </c>
      <c r="F110" s="393">
        <f t="shared" si="0"/>
        <v>0</v>
      </c>
      <c r="G110" s="393">
        <f t="shared" si="0"/>
        <v>0</v>
      </c>
      <c r="H110" s="393">
        <f t="shared" si="0"/>
        <v>0</v>
      </c>
      <c r="I110" s="393">
        <f t="shared" si="0"/>
        <v>0</v>
      </c>
      <c r="J110" s="393">
        <f t="shared" si="0"/>
        <v>0</v>
      </c>
      <c r="K110" s="393">
        <f t="shared" si="0"/>
        <v>0</v>
      </c>
      <c r="L110" s="393">
        <f t="shared" si="0"/>
        <v>0</v>
      </c>
      <c r="M110" s="393">
        <f t="shared" si="0"/>
        <v>0</v>
      </c>
      <c r="N110" s="393">
        <f t="shared" si="0"/>
        <v>0</v>
      </c>
      <c r="O110" s="393">
        <f t="shared" si="0"/>
        <v>0</v>
      </c>
      <c r="P110" s="393">
        <f t="shared" si="0"/>
        <v>0</v>
      </c>
      <c r="Q110" s="393">
        <f t="shared" si="0"/>
        <v>0</v>
      </c>
      <c r="R110" s="393">
        <f aca="true" t="shared" si="1" ref="R110:AD110">SUM(R9:R108)</f>
        <v>0</v>
      </c>
      <c r="S110" s="393">
        <f t="shared" si="1"/>
        <v>0</v>
      </c>
      <c r="T110" s="393">
        <f t="shared" si="1"/>
        <v>0</v>
      </c>
      <c r="U110" s="393">
        <f t="shared" si="1"/>
        <v>0</v>
      </c>
      <c r="V110" s="393">
        <f t="shared" si="1"/>
        <v>0</v>
      </c>
      <c r="W110" s="393">
        <f t="shared" si="1"/>
        <v>0</v>
      </c>
      <c r="X110" s="393">
        <f t="shared" si="1"/>
        <v>0</v>
      </c>
      <c r="Y110" s="393">
        <f t="shared" si="1"/>
        <v>0</v>
      </c>
      <c r="Z110" s="393">
        <f t="shared" si="1"/>
        <v>0</v>
      </c>
      <c r="AA110" s="393">
        <f t="shared" si="1"/>
        <v>0</v>
      </c>
      <c r="AB110" s="393">
        <f t="shared" si="1"/>
        <v>0</v>
      </c>
      <c r="AC110" s="393">
        <f t="shared" si="1"/>
        <v>0</v>
      </c>
      <c r="AD110" s="393">
        <f t="shared" si="1"/>
        <v>0</v>
      </c>
    </row>
    <row r="112" spans="2:4" ht="12.75">
      <c r="B112" s="396" t="s">
        <v>844</v>
      </c>
      <c r="C112" s="396"/>
      <c r="D112" s="166"/>
    </row>
    <row r="113" spans="2:4" ht="24">
      <c r="B113" s="466" t="s">
        <v>491</v>
      </c>
      <c r="C113" s="467" t="s">
        <v>822</v>
      </c>
      <c r="D113" s="166"/>
    </row>
    <row r="114" spans="2:4" ht="12.75">
      <c r="B114" s="888">
        <f>'InfoBase 1A3a'!D119</f>
        <v>0</v>
      </c>
      <c r="C114" s="888">
        <f>SUM(Q110:AD110)</f>
        <v>0</v>
      </c>
      <c r="D114" s="166"/>
    </row>
    <row r="116" s="411" customFormat="1" ht="15">
      <c r="B116" s="410" t="s">
        <v>671</v>
      </c>
    </row>
    <row r="118" spans="2:6" ht="24">
      <c r="B118" s="468" t="s">
        <v>95</v>
      </c>
      <c r="C118" s="468" t="s">
        <v>85</v>
      </c>
      <c r="D118" s="468" t="s">
        <v>799</v>
      </c>
      <c r="E118" s="468" t="s">
        <v>967</v>
      </c>
      <c r="F118" s="468" t="s">
        <v>492</v>
      </c>
    </row>
    <row r="119" spans="2:8" ht="12.75">
      <c r="B119" s="179" t="s">
        <v>845</v>
      </c>
      <c r="C119" s="178" t="s">
        <v>490</v>
      </c>
      <c r="D119" s="475">
        <f>'InfoBase 1A3a'!E165</f>
        <v>4523</v>
      </c>
      <c r="E119" s="476">
        <f>'InfoBase 1A3a'!C143</f>
        <v>0</v>
      </c>
      <c r="F119" s="323">
        <f>D119*E119</f>
        <v>0</v>
      </c>
      <c r="H119" s="369"/>
    </row>
  </sheetData>
  <mergeCells count="2">
    <mergeCell ref="Q7:AD7"/>
    <mergeCell ref="C7:P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5B6"/>
  </sheetPr>
  <dimension ref="B2:Q32"/>
  <sheetViews>
    <sheetView showGridLines="0" zoomScale="90" zoomScaleNormal="90" workbookViewId="0" topLeftCell="A10">
      <selection activeCell="Q26" sqref="Q26"/>
    </sheetView>
  </sheetViews>
  <sheetFormatPr defaultColWidth="9.28125" defaultRowHeight="12.75"/>
  <cols>
    <col min="1" max="1" width="3.28125" style="73" customWidth="1"/>
    <col min="2" max="2" width="17.7109375" style="73" customWidth="1"/>
    <col min="3" max="3" width="14.57421875" style="73" bestFit="1" customWidth="1"/>
    <col min="4" max="4" width="12.57421875" style="73" bestFit="1" customWidth="1"/>
    <col min="5" max="5" width="10.8515625" style="73" bestFit="1" customWidth="1"/>
    <col min="6" max="6" width="10.421875" style="73" bestFit="1" customWidth="1"/>
    <col min="7" max="7" width="11.7109375" style="73" customWidth="1"/>
    <col min="8" max="8" width="9.8515625" style="73" bestFit="1" customWidth="1"/>
    <col min="9" max="9" width="10.8515625" style="73" bestFit="1" customWidth="1"/>
    <col min="10" max="10" width="9.8515625" style="73" bestFit="1" customWidth="1"/>
    <col min="11" max="11" width="12.8515625" style="73" customWidth="1"/>
    <col min="12" max="12" width="10.7109375" style="73" bestFit="1" customWidth="1"/>
    <col min="13" max="16384" width="9.28125" style="73" customWidth="1"/>
  </cols>
  <sheetData>
    <row r="2" s="412" customFormat="1" ht="15">
      <c r="B2" s="410" t="s">
        <v>672</v>
      </c>
    </row>
    <row r="3" ht="12.75">
      <c r="Q3" s="160"/>
    </row>
    <row r="4" spans="3:14" ht="12.75">
      <c r="C4" s="1222" t="s">
        <v>553</v>
      </c>
      <c r="D4" s="1222"/>
      <c r="E4" s="1222"/>
      <c r="F4" s="1222"/>
      <c r="G4" s="1222"/>
      <c r="H4" s="1222"/>
      <c r="I4" s="1222"/>
      <c r="J4" s="1222"/>
      <c r="K4" s="1222"/>
      <c r="L4" s="1222"/>
      <c r="N4" s="232" t="s">
        <v>361</v>
      </c>
    </row>
    <row r="5" spans="2:13" ht="24">
      <c r="B5" s="469" t="s">
        <v>543</v>
      </c>
      <c r="C5" s="469" t="s">
        <v>544</v>
      </c>
      <c r="D5" s="470" t="s">
        <v>86</v>
      </c>
      <c r="E5" s="471" t="s">
        <v>551</v>
      </c>
      <c r="F5" s="471" t="s">
        <v>52</v>
      </c>
      <c r="G5" s="473" t="s">
        <v>53</v>
      </c>
      <c r="H5" s="470" t="s">
        <v>54</v>
      </c>
      <c r="I5" s="470" t="s">
        <v>51</v>
      </c>
      <c r="J5" s="470" t="s">
        <v>90</v>
      </c>
      <c r="K5" s="473" t="s">
        <v>91</v>
      </c>
      <c r="L5" s="471" t="s">
        <v>552</v>
      </c>
      <c r="M5" s="76"/>
    </row>
    <row r="6" spans="2:13" ht="12.75">
      <c r="B6" s="477" t="s">
        <v>105</v>
      </c>
      <c r="C6" s="772">
        <f>'infoBase1A3b '!C98</f>
        <v>0</v>
      </c>
      <c r="D6" s="773" t="str">
        <f>IF($C6=0,"",$C6*'infoBase1A3b '!C79)</f>
        <v/>
      </c>
      <c r="E6" s="773" t="str">
        <f>IF($C6=0,"",$C6*'infoBase1A3b '!D79)</f>
        <v/>
      </c>
      <c r="F6" s="773" t="str">
        <f>IF($C6=0,"",$C6*'infoBase1A3b '!E79)</f>
        <v/>
      </c>
      <c r="G6" s="773" t="str">
        <f>IF($C6=0,"",$C6*'infoBase1A3b '!F79)</f>
        <v/>
      </c>
      <c r="H6" s="773" t="str">
        <f>IF($C6=0,"",$C6*'infoBase1A3b '!G79)</f>
        <v/>
      </c>
      <c r="I6" s="773" t="str">
        <f>IF($C6=0,"",$C6*'infoBase1A3b '!H79)</f>
        <v/>
      </c>
      <c r="J6" s="773" t="str">
        <f>IF($C6=0,"",$C6*'infoBase1A3b '!I79)</f>
        <v/>
      </c>
      <c r="K6" s="773" t="str">
        <f>IF($C6=0,"",$C6*'infoBase1A3b '!J79)</f>
        <v/>
      </c>
      <c r="L6" s="773" t="str">
        <f>IF($C6=0,"",$C6*'infoBase1A3b '!K79)</f>
        <v/>
      </c>
      <c r="M6" s="76"/>
    </row>
    <row r="7" spans="2:13" ht="12.75">
      <c r="B7" s="477" t="s">
        <v>545</v>
      </c>
      <c r="C7" s="772">
        <f>'infoBase1A3b '!C99</f>
        <v>0</v>
      </c>
      <c r="D7" s="773" t="str">
        <f>IF($C7=0,"",$C7*'infoBase1A3b '!C79)</f>
        <v/>
      </c>
      <c r="E7" s="773" t="str">
        <f>IF($C7=0,"",$C7*'infoBase1A3b '!D79)</f>
        <v/>
      </c>
      <c r="F7" s="773" t="str">
        <f>IF($C7=0,"",$C7*'infoBase1A3b '!E79)</f>
        <v/>
      </c>
      <c r="G7" s="773" t="str">
        <f>IF($C7=0,"",$C7*'infoBase1A3b '!F79)</f>
        <v/>
      </c>
      <c r="H7" s="773" t="str">
        <f>IF($C7=0,"",$C7*'infoBase1A3b '!G79)</f>
        <v/>
      </c>
      <c r="I7" s="773" t="str">
        <f>IF($C7=0,"",$C7*'infoBase1A3b '!H79)</f>
        <v/>
      </c>
      <c r="J7" s="773" t="str">
        <f>IF($C7=0,"",$C7*'infoBase1A3b '!I79)</f>
        <v/>
      </c>
      <c r="K7" s="773" t="str">
        <f>IF($C7=0,"",$C7*'infoBase1A3b '!J79)</f>
        <v/>
      </c>
      <c r="L7" s="773" t="str">
        <f>IF($C7=0,"",$C7*'infoBase1A3b '!K79)</f>
        <v/>
      </c>
      <c r="M7" s="76"/>
    </row>
    <row r="8" spans="2:13" ht="12.75">
      <c r="B8" s="477" t="s">
        <v>87</v>
      </c>
      <c r="C8" s="772">
        <f>'infoBase1A3b '!C100</f>
        <v>0</v>
      </c>
      <c r="D8" s="773" t="str">
        <f>IF($C8=0,"",$C8*'infoBase1A3b '!C82)</f>
        <v/>
      </c>
      <c r="E8" s="773" t="str">
        <f>IF($C8=0,"",$C8*'infoBase1A3b '!D82)</f>
        <v/>
      </c>
      <c r="F8" s="773" t="str">
        <f>IF($C8=0,"",$C8*'infoBase1A3b '!E82)</f>
        <v/>
      </c>
      <c r="G8" s="773" t="str">
        <f>IF($C8=0,"",$C8*'infoBase1A3b '!F82)</f>
        <v/>
      </c>
      <c r="H8" s="773" t="str">
        <f>IF($C8=0,"",$C8*'infoBase1A3b '!G82)</f>
        <v/>
      </c>
      <c r="I8" s="773" t="str">
        <f>IF($C8=0,"",$C8*'infoBase1A3b '!H82)</f>
        <v/>
      </c>
      <c r="J8" s="773" t="str">
        <f>IF($C8=0,"",$C8*'infoBase1A3b '!I82)</f>
        <v/>
      </c>
      <c r="K8" s="773" t="str">
        <f>IF($C8=0,"",$C8*'infoBase1A3b '!J82)</f>
        <v/>
      </c>
      <c r="L8" s="773" t="str">
        <f>IF($C8=0,"",$C8*'infoBase1A3b '!K82)</f>
        <v/>
      </c>
      <c r="M8" s="76"/>
    </row>
    <row r="9" spans="2:13" ht="12.75">
      <c r="B9" s="477" t="s">
        <v>88</v>
      </c>
      <c r="C9" s="772">
        <f>'infoBase1A3b '!C101</f>
        <v>0</v>
      </c>
      <c r="D9" s="773" t="str">
        <f>IF($C9=0,"",$C9*'infoBase1A3b '!C82)</f>
        <v/>
      </c>
      <c r="E9" s="773" t="str">
        <f>IF($C9=0,"",$C9*'infoBase1A3b '!D82)</f>
        <v/>
      </c>
      <c r="F9" s="773" t="str">
        <f>IF($C9=0,"",$C9*'infoBase1A3b '!E82)</f>
        <v/>
      </c>
      <c r="G9" s="773" t="str">
        <f>IF($C9=0,"",$C9*'infoBase1A3b '!F82)</f>
        <v/>
      </c>
      <c r="H9" s="773" t="str">
        <f>IF($C9=0,"",$C9*'infoBase1A3b '!G82)</f>
        <v/>
      </c>
      <c r="I9" s="773" t="str">
        <f>IF($C9=0,"",$C9*'infoBase1A3b '!H82)</f>
        <v/>
      </c>
      <c r="J9" s="773" t="str">
        <f>IF($C9=0,"",$C9*'infoBase1A3b '!I82)</f>
        <v/>
      </c>
      <c r="K9" s="773" t="str">
        <f>IF($C9=0,"",$C9*'infoBase1A3b '!J82)</f>
        <v/>
      </c>
      <c r="L9" s="773" t="str">
        <f>IF($C9=0,"",$C9*'infoBase1A3b '!K82)</f>
        <v/>
      </c>
      <c r="M9" s="76"/>
    </row>
    <row r="10" spans="2:13" ht="12.75">
      <c r="B10" s="477" t="s">
        <v>89</v>
      </c>
      <c r="C10" s="772">
        <f>'infoBase1A3b '!C102</f>
        <v>0</v>
      </c>
      <c r="D10" s="773" t="str">
        <f>IF($C10=0,"",$C10*'infoBase1A3b '!C82)</f>
        <v/>
      </c>
      <c r="E10" s="773" t="str">
        <f>IF($C10=0,"",$C10*'infoBase1A3b '!D82)</f>
        <v/>
      </c>
      <c r="F10" s="773" t="str">
        <f>IF($C10=0,"",$C10*'infoBase1A3b '!E82)</f>
        <v/>
      </c>
      <c r="G10" s="773" t="str">
        <f>IF($C10=0,"",$C10*'infoBase1A3b '!F82)</f>
        <v/>
      </c>
      <c r="H10" s="773" t="str">
        <f>IF($C10=0,"",$C10*'infoBase1A3b '!G82)</f>
        <v/>
      </c>
      <c r="I10" s="773" t="str">
        <f>IF($C10=0,"",$C10*'infoBase1A3b '!H82)</f>
        <v/>
      </c>
      <c r="J10" s="773" t="str">
        <f>IF($C10=0,"",$C10*'infoBase1A3b '!I82)</f>
        <v/>
      </c>
      <c r="K10" s="773" t="str">
        <f>IF($C10=0,"",$C10*'infoBase1A3b '!J82)</f>
        <v/>
      </c>
      <c r="L10" s="773" t="str">
        <f>IF($C10=0,"",$C10*'infoBase1A3b '!K82)</f>
        <v/>
      </c>
      <c r="M10" s="76"/>
    </row>
    <row r="11" spans="2:13" ht="12.75">
      <c r="B11" s="477" t="s">
        <v>546</v>
      </c>
      <c r="C11" s="772">
        <f>'infoBase1A3b '!C103</f>
        <v>0</v>
      </c>
      <c r="D11" s="773" t="str">
        <f>IF($C11=0,"",$C11*'infoBase1A3b '!C82)</f>
        <v/>
      </c>
      <c r="E11" s="773" t="str">
        <f>IF($C11=0,"",$C11*'infoBase1A3b '!D82)</f>
        <v/>
      </c>
      <c r="F11" s="773" t="str">
        <f>IF($C11=0,"",$C11*'infoBase1A3b '!E82)</f>
        <v/>
      </c>
      <c r="G11" s="773" t="str">
        <f>IF($C11=0,"",$C11*'infoBase1A3b '!F82)</f>
        <v/>
      </c>
      <c r="H11" s="773" t="str">
        <f>IF($C11=0,"",$C11*'infoBase1A3b '!G82)</f>
        <v/>
      </c>
      <c r="I11" s="773" t="str">
        <f>IF($C11=0,"",$C11*'infoBase1A3b '!H82)</f>
        <v/>
      </c>
      <c r="J11" s="773" t="str">
        <f>IF($C11=0,"",$C11*'infoBase1A3b '!I82)</f>
        <v/>
      </c>
      <c r="K11" s="773" t="str">
        <f>IF($C11=0,"",$C11*'infoBase1A3b '!J82)</f>
        <v/>
      </c>
      <c r="L11" s="773" t="str">
        <f>IF($C11=0,"",$C11*'infoBase1A3b '!K82)</f>
        <v/>
      </c>
      <c r="M11" s="76"/>
    </row>
    <row r="12" spans="2:13" ht="12.75">
      <c r="B12" s="477" t="s">
        <v>547</v>
      </c>
      <c r="C12" s="772">
        <f>'infoBase1A3b '!C104</f>
        <v>0</v>
      </c>
      <c r="D12" s="773" t="str">
        <f>IF($C12=0,"",$C12*'infoBase1A3b '!C82)</f>
        <v/>
      </c>
      <c r="E12" s="773" t="str">
        <f>IF($C12=0,"",$C12*'infoBase1A3b '!D82)</f>
        <v/>
      </c>
      <c r="F12" s="773" t="str">
        <f>IF($C12=0,"",$C12*'infoBase1A3b '!E82)</f>
        <v/>
      </c>
      <c r="G12" s="773" t="str">
        <f>IF($C12=0,"",$C12*'infoBase1A3b '!F82)</f>
        <v/>
      </c>
      <c r="H12" s="773" t="str">
        <f>IF($C12=0,"",$C12*'infoBase1A3b '!G82)</f>
        <v/>
      </c>
      <c r="I12" s="773" t="str">
        <f>IF($C12=0,"",$C12*'infoBase1A3b '!H82)</f>
        <v/>
      </c>
      <c r="J12" s="773" t="str">
        <f>IF($C12=0,"",$C12*'infoBase1A3b '!I82)</f>
        <v/>
      </c>
      <c r="K12" s="773" t="str">
        <f>IF($C12=0,"",$C12*'infoBase1A3b '!J82)</f>
        <v/>
      </c>
      <c r="L12" s="773" t="str">
        <f>IF($C12=0,"",$C12*'infoBase1A3b '!K82)</f>
        <v/>
      </c>
      <c r="M12" s="76"/>
    </row>
    <row r="13" spans="2:13" ht="12.75">
      <c r="B13" s="477" t="s">
        <v>548</v>
      </c>
      <c r="C13" s="772">
        <f>'infoBase1A3b '!C105</f>
        <v>0</v>
      </c>
      <c r="D13" s="773" t="str">
        <f>IF($C13=0,"",$C13*'infoBase1A3b '!C82)</f>
        <v/>
      </c>
      <c r="E13" s="773" t="str">
        <f>IF($C13=0,"",$C13*'infoBase1A3b '!D82)</f>
        <v/>
      </c>
      <c r="F13" s="773" t="str">
        <f>IF($C13=0,"",$C13*'infoBase1A3b '!E82)</f>
        <v/>
      </c>
      <c r="G13" s="773" t="str">
        <f>IF($C13=0,"",$C13*'infoBase1A3b '!F82)</f>
        <v/>
      </c>
      <c r="H13" s="773" t="str">
        <f>IF($C13=0,"",$C13*'infoBase1A3b '!G82)</f>
        <v/>
      </c>
      <c r="I13" s="773" t="str">
        <f>IF($C13=0,"",$C13*'infoBase1A3b '!H82)</f>
        <v/>
      </c>
      <c r="J13" s="773" t="str">
        <f>IF($C13=0,"",$C13*'infoBase1A3b '!I82)</f>
        <v/>
      </c>
      <c r="K13" s="773" t="str">
        <f>IF($C13=0,"",$C13*'infoBase1A3b '!J82)</f>
        <v/>
      </c>
      <c r="L13" s="773" t="str">
        <f>IF($C13=0,"",$C13*'infoBase1A3b '!K82)</f>
        <v/>
      </c>
      <c r="M13" s="76"/>
    </row>
    <row r="14" spans="2:13" ht="12.75">
      <c r="B14" s="477" t="s">
        <v>549</v>
      </c>
      <c r="C14" s="772">
        <f>'infoBase1A3b '!C106</f>
        <v>0</v>
      </c>
      <c r="D14" s="773" t="str">
        <f>IF($C14=0,"",$C14*'infoBase1A3b '!C82)</f>
        <v/>
      </c>
      <c r="E14" s="773" t="str">
        <f>IF($C14=0,"",$C14*'infoBase1A3b '!D82)</f>
        <v/>
      </c>
      <c r="F14" s="773" t="str">
        <f>IF($C14=0,"",$C14*'infoBase1A3b '!E82)</f>
        <v/>
      </c>
      <c r="G14" s="773" t="str">
        <f>IF($C14=0,"",$C14*'infoBase1A3b '!F82)</f>
        <v/>
      </c>
      <c r="H14" s="773" t="str">
        <f>IF($C14=0,"",$C14*'infoBase1A3b '!G82)</f>
        <v/>
      </c>
      <c r="I14" s="773" t="str">
        <f>IF($C14=0,"",$C14*'infoBase1A3b '!H82)</f>
        <v/>
      </c>
      <c r="J14" s="773" t="str">
        <f>IF($C14=0,"",$C14*'infoBase1A3b '!I82)</f>
        <v/>
      </c>
      <c r="K14" s="773" t="str">
        <f>IF($C14=0,"",$C14*'infoBase1A3b '!J82)</f>
        <v/>
      </c>
      <c r="L14" s="773" t="str">
        <f>IF($C14=0,"",$C14*'infoBase1A3b '!K82)</f>
        <v/>
      </c>
      <c r="M14" s="76"/>
    </row>
    <row r="15" spans="2:12" ht="12.75">
      <c r="B15" s="477" t="s">
        <v>550</v>
      </c>
      <c r="C15" s="772">
        <f>'infoBase1A3b '!C107</f>
        <v>0</v>
      </c>
      <c r="D15" s="773" t="str">
        <f>IF($C15=0,"",$C15*'infoBase1A3b '!C82)</f>
        <v/>
      </c>
      <c r="E15" s="773" t="str">
        <f>IF($C15=0,"",$C15*'infoBase1A3b '!D82)</f>
        <v/>
      </c>
      <c r="F15" s="773" t="str">
        <f>IF($C15=0,"",$C15*'infoBase1A3b '!E82)</f>
        <v/>
      </c>
      <c r="G15" s="773" t="str">
        <f>IF($C15=0,"",$C15*'infoBase1A3b '!F82)</f>
        <v/>
      </c>
      <c r="H15" s="773" t="str">
        <f>IF($C15=0,"",$C15*'infoBase1A3b '!G82)</f>
        <v/>
      </c>
      <c r="I15" s="773" t="str">
        <f>IF($C15=0,"",$C15*'infoBase1A3b '!H82)</f>
        <v/>
      </c>
      <c r="J15" s="773" t="str">
        <f>IF($C15=0,"",$C15*'infoBase1A3b '!I82)</f>
        <v/>
      </c>
      <c r="K15" s="773" t="str">
        <f>IF($C15=0,"",$C15*'infoBase1A3b '!J82)</f>
        <v/>
      </c>
      <c r="L15" s="773" t="str">
        <f>IF($C15=0,"",$C15*'infoBase1A3b '!K82)</f>
        <v/>
      </c>
    </row>
    <row r="16" spans="2:12" ht="12.75">
      <c r="B16" s="478" t="s">
        <v>57</v>
      </c>
      <c r="C16" s="772">
        <f>'infoBase1A3b '!C108</f>
        <v>0</v>
      </c>
      <c r="D16" s="773" t="str">
        <f>IF($C16=0,"",$C16*'infoBase1A3b '!C80)</f>
        <v/>
      </c>
      <c r="E16" s="773" t="str">
        <f>IF($C16=0,"",$C16*'infoBase1A3b '!D80)</f>
        <v/>
      </c>
      <c r="F16" s="773" t="str">
        <f>IF($C16=0,"",$C16*'infoBase1A3b '!E80)</f>
        <v/>
      </c>
      <c r="G16" s="773" t="str">
        <f>IF($C16=0,"",$C16*'infoBase1A3b '!F80)</f>
        <v/>
      </c>
      <c r="H16" s="773" t="str">
        <f>IF($C16=0,"",$C16*'infoBase1A3b '!G80)</f>
        <v/>
      </c>
      <c r="I16" s="773" t="str">
        <f>IF($C16=0,"",$C16*'infoBase1A3b '!H80)</f>
        <v/>
      </c>
      <c r="J16" s="773" t="str">
        <f>IF($C16=0,"",$C16*'infoBase1A3b '!I80)</f>
        <v/>
      </c>
      <c r="K16" s="773" t="str">
        <f>IF($C16=0,"",$C16*'infoBase1A3b '!J80)</f>
        <v/>
      </c>
      <c r="L16" s="773" t="str">
        <f>IF($C16=0,"",$C16*'infoBase1A3b '!K80)</f>
        <v/>
      </c>
    </row>
    <row r="18" spans="3:12" ht="12" customHeight="1">
      <c r="C18" s="1222" t="s">
        <v>555</v>
      </c>
      <c r="D18" s="1222"/>
      <c r="E18" s="1222"/>
      <c r="F18" s="1222"/>
      <c r="G18" s="1222"/>
      <c r="H18" s="1222"/>
      <c r="I18" s="1222"/>
      <c r="J18" s="1222"/>
      <c r="K18" s="1222"/>
      <c r="L18" s="1222"/>
    </row>
    <row r="19" spans="2:12" ht="24">
      <c r="B19" s="469" t="s">
        <v>543</v>
      </c>
      <c r="C19" s="470" t="s">
        <v>86</v>
      </c>
      <c r="D19" s="471" t="s">
        <v>551</v>
      </c>
      <c r="E19" s="471" t="s">
        <v>52</v>
      </c>
      <c r="F19" s="473" t="s">
        <v>53</v>
      </c>
      <c r="G19" s="470" t="s">
        <v>54</v>
      </c>
      <c r="H19" s="470" t="s">
        <v>51</v>
      </c>
      <c r="I19" s="470" t="s">
        <v>90</v>
      </c>
      <c r="J19" s="473" t="s">
        <v>91</v>
      </c>
      <c r="K19" s="471" t="s">
        <v>552</v>
      </c>
      <c r="L19" s="469" t="s">
        <v>556</v>
      </c>
    </row>
    <row r="20" spans="2:12" ht="12.75">
      <c r="B20" s="479" t="s">
        <v>105</v>
      </c>
      <c r="C20" s="774" t="str">
        <f>IF(D6="","0",D6*'Prop. y Fact. conversion'!$C$52*1000)</f>
        <v>0</v>
      </c>
      <c r="D20" s="774" t="str">
        <f>IF(E6="","0",E6*'Prop. y Fact. conversion'!$C$52*1000)</f>
        <v>0</v>
      </c>
      <c r="E20" s="774" t="str">
        <f>IF(F6="","0",F6*'Prop. y Fact. conversion'!$C$52*1000)</f>
        <v>0</v>
      </c>
      <c r="F20" s="774" t="str">
        <f>IF(G6="","0",G6*'Prop. y Fact. conversion'!$C$52*1000)</f>
        <v>0</v>
      </c>
      <c r="G20" s="774" t="str">
        <f>IF(H6="","0",H6*'Prop. y Fact. conversion'!$C$52*1000)</f>
        <v>0</v>
      </c>
      <c r="H20" s="774" t="str">
        <f>IF(I6="","0",I6*'Prop. y Fact. conversion'!$C$52*1000)</f>
        <v>0</v>
      </c>
      <c r="I20" s="774" t="str">
        <f>IF(J6="","0",J6*'Prop. y Fact. conversion'!$C$52*1000)</f>
        <v>0</v>
      </c>
      <c r="J20" s="774" t="str">
        <f>IF(K6="","0",K6*'Prop. y Fact. conversion'!$C$52*1000)</f>
        <v>0</v>
      </c>
      <c r="K20" s="774" t="str">
        <f>IF(L6="","0",L6*'Prop. y Fact. conversion'!$C$52*1000)</f>
        <v>0</v>
      </c>
      <c r="L20" s="775">
        <f>SUM(C20:K20)</f>
        <v>0</v>
      </c>
    </row>
    <row r="21" spans="2:12" ht="12.75">
      <c r="B21" s="479" t="s">
        <v>545</v>
      </c>
      <c r="C21" s="774" t="str">
        <f>IF(D7="","0",D7*'Prop. y Fact. conversion'!$C$52*1000)</f>
        <v>0</v>
      </c>
      <c r="D21" s="774" t="str">
        <f>IF(E7="","0",E7*'Prop. y Fact. conversion'!$C$52*1000)</f>
        <v>0</v>
      </c>
      <c r="E21" s="774" t="str">
        <f>IF(F7="","0",F7*'Prop. y Fact. conversion'!$C$52*1000)</f>
        <v>0</v>
      </c>
      <c r="F21" s="774" t="str">
        <f>IF(G7="","0",G7*'Prop. y Fact. conversion'!$C$52*1000)</f>
        <v>0</v>
      </c>
      <c r="G21" s="774" t="str">
        <f>IF(H7="","0",H7*'Prop. y Fact. conversion'!$C$52*1000)</f>
        <v>0</v>
      </c>
      <c r="H21" s="774" t="str">
        <f>IF(I7="","0",I7*'Prop. y Fact. conversion'!$C$52*1000)</f>
        <v>0</v>
      </c>
      <c r="I21" s="774" t="str">
        <f>IF(J7="","0",J7*'Prop. y Fact. conversion'!$C$52*1000)</f>
        <v>0</v>
      </c>
      <c r="J21" s="774" t="str">
        <f>IF(K7="","0",K7*'Prop. y Fact. conversion'!$C$52*1000)</f>
        <v>0</v>
      </c>
      <c r="K21" s="774" t="str">
        <f>IF(L7="","0",L7*'Prop. y Fact. conversion'!$C$52*1000)</f>
        <v>0</v>
      </c>
      <c r="L21" s="775">
        <f aca="true" t="shared" si="0" ref="L21:L30">SUM(C21:K21)</f>
        <v>0</v>
      </c>
    </row>
    <row r="22" spans="2:12" ht="12.75">
      <c r="B22" s="479" t="s">
        <v>87</v>
      </c>
      <c r="C22" s="774" t="str">
        <f>IF(D8="","0",D8*'Prop. y Fact. conversion'!$C$52*1000)</f>
        <v>0</v>
      </c>
      <c r="D22" s="774" t="str">
        <f>IF(E8="","0",E8*'Prop. y Fact. conversion'!$C$52*1000)</f>
        <v>0</v>
      </c>
      <c r="E22" s="774" t="str">
        <f>IF(F8="","0",F8*'Prop. y Fact. conversion'!$C$52*1000)</f>
        <v>0</v>
      </c>
      <c r="F22" s="774" t="str">
        <f>IF(G8="","0",G8*'Prop. y Fact. conversion'!$C$52*1000)</f>
        <v>0</v>
      </c>
      <c r="G22" s="774" t="str">
        <f>IF(H8="","0",H8*'Prop. y Fact. conversion'!$C$52*1000)</f>
        <v>0</v>
      </c>
      <c r="H22" s="774" t="str">
        <f>IF(I8="","0",I8*'Prop. y Fact. conversion'!$C$52*1000)</f>
        <v>0</v>
      </c>
      <c r="I22" s="774" t="str">
        <f>IF(J8="","0",J8*'Prop. y Fact. conversion'!$C$52*1000)</f>
        <v>0</v>
      </c>
      <c r="J22" s="774" t="str">
        <f>IF(K8="","0",K8*'Prop. y Fact. conversion'!$C$52*1000)</f>
        <v>0</v>
      </c>
      <c r="K22" s="774" t="str">
        <f>IF(L8="","0",L8*'Prop. y Fact. conversion'!$C$52*1000)</f>
        <v>0</v>
      </c>
      <c r="L22" s="775">
        <f t="shared" si="0"/>
        <v>0</v>
      </c>
    </row>
    <row r="23" spans="2:12" ht="12.75">
      <c r="B23" s="479" t="s">
        <v>88</v>
      </c>
      <c r="C23" s="774" t="str">
        <f>IF(D9="","0",D9*'Prop. y Fact. conversion'!$C$52*1000)</f>
        <v>0</v>
      </c>
      <c r="D23" s="774" t="str">
        <f>IF(E9="","0",E9*'Prop. y Fact. conversion'!$C$52*1000)</f>
        <v>0</v>
      </c>
      <c r="E23" s="774" t="str">
        <f>IF(F9="","0",F9*'Prop. y Fact. conversion'!$C$52*1000)</f>
        <v>0</v>
      </c>
      <c r="F23" s="774" t="str">
        <f>IF(G9="","0",G9*'Prop. y Fact. conversion'!$C$52*1000)</f>
        <v>0</v>
      </c>
      <c r="G23" s="774" t="str">
        <f>IF(H9="","0",H9*'Prop. y Fact. conversion'!$C$52*1000)</f>
        <v>0</v>
      </c>
      <c r="H23" s="774" t="str">
        <f>IF(I9="","0",I9*'Prop. y Fact. conversion'!$C$52*1000)</f>
        <v>0</v>
      </c>
      <c r="I23" s="774" t="str">
        <f>IF(J9="","0",J9*'Prop. y Fact. conversion'!$C$52*1000)</f>
        <v>0</v>
      </c>
      <c r="J23" s="774" t="str">
        <f>IF(K9="","0",K9*'Prop. y Fact. conversion'!$C$52*1000)</f>
        <v>0</v>
      </c>
      <c r="K23" s="774" t="str">
        <f>IF(L9="","0",L9*'Prop. y Fact. conversion'!$C$52*1000)</f>
        <v>0</v>
      </c>
      <c r="L23" s="775">
        <f t="shared" si="0"/>
        <v>0</v>
      </c>
    </row>
    <row r="24" spans="2:12" ht="12.75">
      <c r="B24" s="479" t="s">
        <v>89</v>
      </c>
      <c r="C24" s="774" t="str">
        <f>IF(D10="","0",D10*'Prop. y Fact. conversion'!$C$52*1000)</f>
        <v>0</v>
      </c>
      <c r="D24" s="774" t="str">
        <f>IF(E10="","0",E10*'Prop. y Fact. conversion'!$C$52*1000)</f>
        <v>0</v>
      </c>
      <c r="E24" s="774" t="str">
        <f>IF(F10="","0",F10*'Prop. y Fact. conversion'!$C$52*1000)</f>
        <v>0</v>
      </c>
      <c r="F24" s="774" t="str">
        <f>IF(G10="","0",G10*'Prop. y Fact. conversion'!$C$52*1000)</f>
        <v>0</v>
      </c>
      <c r="G24" s="774" t="str">
        <f>IF(H10="","0",H10*'Prop. y Fact. conversion'!$C$52*1000)</f>
        <v>0</v>
      </c>
      <c r="H24" s="774" t="str">
        <f>IF(I10="","0",I10*'Prop. y Fact. conversion'!$C$52*1000)</f>
        <v>0</v>
      </c>
      <c r="I24" s="774" t="str">
        <f>IF(J10="","0",J10*'Prop. y Fact. conversion'!$C$52*1000)</f>
        <v>0</v>
      </c>
      <c r="J24" s="774" t="str">
        <f>IF(K10="","0",K10*'Prop. y Fact. conversion'!$C$52*1000)</f>
        <v>0</v>
      </c>
      <c r="K24" s="774" t="str">
        <f>IF(L10="","0",L10*'Prop. y Fact. conversion'!$C$52*1000)</f>
        <v>0</v>
      </c>
      <c r="L24" s="775">
        <f t="shared" si="0"/>
        <v>0</v>
      </c>
    </row>
    <row r="25" spans="2:12" ht="12.75">
      <c r="B25" s="479" t="s">
        <v>546</v>
      </c>
      <c r="C25" s="774" t="str">
        <f>IF(D11="","0",D11*'Prop. y Fact. conversion'!$C$52*1000)</f>
        <v>0</v>
      </c>
      <c r="D25" s="774" t="str">
        <f>IF(E11="","0",E11*'Prop. y Fact. conversion'!$C$52*1000)</f>
        <v>0</v>
      </c>
      <c r="E25" s="774" t="str">
        <f>IF(F11="","0",F11*'Prop. y Fact. conversion'!$C$52*1000)</f>
        <v>0</v>
      </c>
      <c r="F25" s="774" t="str">
        <f>IF(G11="","0",G11*'Prop. y Fact. conversion'!$C$52*1000)</f>
        <v>0</v>
      </c>
      <c r="G25" s="774" t="str">
        <f>IF(H11="","0",H11*'Prop. y Fact. conversion'!$C$52*1000)</f>
        <v>0</v>
      </c>
      <c r="H25" s="774" t="str">
        <f>IF(I11="","0",I11*'Prop. y Fact. conversion'!$C$52*1000)</f>
        <v>0</v>
      </c>
      <c r="I25" s="774" t="str">
        <f>IF(J11="","0",J11*'Prop. y Fact. conversion'!$C$52*1000)</f>
        <v>0</v>
      </c>
      <c r="J25" s="774" t="str">
        <f>IF(K11="","0",K11*'Prop. y Fact. conversion'!$C$52*1000)</f>
        <v>0</v>
      </c>
      <c r="K25" s="774" t="str">
        <f>IF(L11="","0",L11*'Prop. y Fact. conversion'!$C$52*1000)</f>
        <v>0</v>
      </c>
      <c r="L25" s="775">
        <f t="shared" si="0"/>
        <v>0</v>
      </c>
    </row>
    <row r="26" spans="2:12" ht="12.75">
      <c r="B26" s="479" t="s">
        <v>547</v>
      </c>
      <c r="C26" s="774" t="str">
        <f>IF(D12="","0",D12*'Prop. y Fact. conversion'!$C$52*1000)</f>
        <v>0</v>
      </c>
      <c r="D26" s="774" t="str">
        <f>IF(E12="","0",E12*'Prop. y Fact. conversion'!$C$52*1000)</f>
        <v>0</v>
      </c>
      <c r="E26" s="774" t="str">
        <f>IF(F12="","0",F12*'Prop. y Fact. conversion'!$C$52*1000)</f>
        <v>0</v>
      </c>
      <c r="F26" s="774" t="str">
        <f>IF(G12="","0",G12*'Prop. y Fact. conversion'!$C$52*1000)</f>
        <v>0</v>
      </c>
      <c r="G26" s="774" t="str">
        <f>IF(H12="","0",H12*'Prop. y Fact. conversion'!$C$52*1000)</f>
        <v>0</v>
      </c>
      <c r="H26" s="774" t="str">
        <f>IF(I12="","0",I12*'Prop. y Fact. conversion'!$C$52*1000)</f>
        <v>0</v>
      </c>
      <c r="I26" s="774" t="str">
        <f>IF(J12="","0",J12*'Prop. y Fact. conversion'!$C$52*1000)</f>
        <v>0</v>
      </c>
      <c r="J26" s="774" t="str">
        <f>IF(K12="","0",K12*'Prop. y Fact. conversion'!$C$52*1000)</f>
        <v>0</v>
      </c>
      <c r="K26" s="774" t="str">
        <f>IF(L12="","0",L12*'Prop. y Fact. conversion'!$C$52*1000)</f>
        <v>0</v>
      </c>
      <c r="L26" s="775">
        <f t="shared" si="0"/>
        <v>0</v>
      </c>
    </row>
    <row r="27" spans="2:12" ht="12.75">
      <c r="B27" s="479" t="s">
        <v>548</v>
      </c>
      <c r="C27" s="774" t="str">
        <f>IF(D13="","0",D13*'Prop. y Fact. conversion'!$C$52*1000)</f>
        <v>0</v>
      </c>
      <c r="D27" s="774" t="str">
        <f>IF(E13="","0",E13*'Prop. y Fact. conversion'!$C$52*1000)</f>
        <v>0</v>
      </c>
      <c r="E27" s="774" t="str">
        <f>IF(F13="","0",F13*'Prop. y Fact. conversion'!$C$52*1000)</f>
        <v>0</v>
      </c>
      <c r="F27" s="774" t="str">
        <f>IF(G13="","0",G13*'Prop. y Fact. conversion'!$C$52*1000)</f>
        <v>0</v>
      </c>
      <c r="G27" s="774" t="str">
        <f>IF(H13="","0",H13*'Prop. y Fact. conversion'!$C$52*1000)</f>
        <v>0</v>
      </c>
      <c r="H27" s="774" t="str">
        <f>IF(I13="","0",I13*'Prop. y Fact. conversion'!$C$52*1000)</f>
        <v>0</v>
      </c>
      <c r="I27" s="774" t="str">
        <f>IF(J13="","0",J13*'Prop. y Fact. conversion'!$C$52*1000)</f>
        <v>0</v>
      </c>
      <c r="J27" s="774" t="str">
        <f>IF(K13="","0",K13*'Prop. y Fact. conversion'!$C$52*1000)</f>
        <v>0</v>
      </c>
      <c r="K27" s="774" t="str">
        <f>IF(L13="","0",L13*'Prop. y Fact. conversion'!$C$52*1000)</f>
        <v>0</v>
      </c>
      <c r="L27" s="775">
        <f t="shared" si="0"/>
        <v>0</v>
      </c>
    </row>
    <row r="28" spans="2:12" ht="12.75">
      <c r="B28" s="479" t="s">
        <v>549</v>
      </c>
      <c r="C28" s="774" t="str">
        <f>IF(D14="","0",D14*'Prop. y Fact. conversion'!$C$52*1000)</f>
        <v>0</v>
      </c>
      <c r="D28" s="774" t="str">
        <f>IF(E14="","0",E14*'Prop. y Fact. conversion'!$C$52*1000)</f>
        <v>0</v>
      </c>
      <c r="E28" s="774" t="str">
        <f>IF(F14="","0",F14*'Prop. y Fact. conversion'!$C$52*1000)</f>
        <v>0</v>
      </c>
      <c r="F28" s="774" t="str">
        <f>IF(G14="","0",G14*'Prop. y Fact. conversion'!$C$52*1000)</f>
        <v>0</v>
      </c>
      <c r="G28" s="774" t="str">
        <f>IF(H14="","0",H14*'Prop. y Fact. conversion'!$C$52*1000)</f>
        <v>0</v>
      </c>
      <c r="H28" s="774" t="str">
        <f>IF(I14="","0",I14*'Prop. y Fact. conversion'!$C$52*1000)</f>
        <v>0</v>
      </c>
      <c r="I28" s="774" t="str">
        <f>IF(J14="","0",J14*'Prop. y Fact. conversion'!$C$52*1000)</f>
        <v>0</v>
      </c>
      <c r="J28" s="774" t="str">
        <f>IF(K14="","0",K14*'Prop. y Fact. conversion'!$C$52*1000)</f>
        <v>0</v>
      </c>
      <c r="K28" s="774" t="str">
        <f>IF(L14="","0",L14*'Prop. y Fact. conversion'!$C$52*1000)</f>
        <v>0</v>
      </c>
      <c r="L28" s="775">
        <f t="shared" si="0"/>
        <v>0</v>
      </c>
    </row>
    <row r="29" spans="2:12" ht="12.75">
      <c r="B29" s="479" t="s">
        <v>550</v>
      </c>
      <c r="C29" s="774" t="str">
        <f>IF(D15="","0",D15*'Prop. y Fact. conversion'!$C$52*1000)</f>
        <v>0</v>
      </c>
      <c r="D29" s="774" t="str">
        <f>IF(E15="","0",E15*'Prop. y Fact. conversion'!$C$52*1000)</f>
        <v>0</v>
      </c>
      <c r="E29" s="774" t="str">
        <f>IF(F15="","0",F15*'Prop. y Fact. conversion'!$C$52*1000)</f>
        <v>0</v>
      </c>
      <c r="F29" s="774" t="str">
        <f>IF(G15="","0",G15*'Prop. y Fact. conversion'!$C$52*1000)</f>
        <v>0</v>
      </c>
      <c r="G29" s="774" t="str">
        <f>IF(H15="","0",H15*'Prop. y Fact. conversion'!$C$52*1000)</f>
        <v>0</v>
      </c>
      <c r="H29" s="774" t="str">
        <f>IF(I15="","0",I15*'Prop. y Fact. conversion'!$C$52*1000)</f>
        <v>0</v>
      </c>
      <c r="I29" s="774" t="str">
        <f>IF(J15="","0",J15*'Prop. y Fact. conversion'!$C$52*1000)</f>
        <v>0</v>
      </c>
      <c r="J29" s="774" t="str">
        <f>IF(K15="","0",K15*'Prop. y Fact. conversion'!$C$52*1000)</f>
        <v>0</v>
      </c>
      <c r="K29" s="774" t="str">
        <f>IF(L15="","0",L15*'Prop. y Fact. conversion'!$C$52*1000)</f>
        <v>0</v>
      </c>
      <c r="L29" s="775">
        <f t="shared" si="0"/>
        <v>0</v>
      </c>
    </row>
    <row r="30" spans="2:12" ht="12.75">
      <c r="B30" s="480" t="s">
        <v>57</v>
      </c>
      <c r="C30" s="774" t="str">
        <f>IF(D16="","0",D16*'Prop. y Fact. conversion'!$C$52*1000)</f>
        <v>0</v>
      </c>
      <c r="D30" s="774" t="str">
        <f>IF(E16="","0",E16*'Prop. y Fact. conversion'!$C$52*1000)</f>
        <v>0</v>
      </c>
      <c r="E30" s="774" t="str">
        <f>IF(F16="","0",F16*'Prop. y Fact. conversion'!$C$52*1000)</f>
        <v>0</v>
      </c>
      <c r="F30" s="774" t="str">
        <f>IF(G16="","0",G16*'Prop. y Fact. conversion'!$C$52*1000)</f>
        <v>0</v>
      </c>
      <c r="G30" s="774" t="str">
        <f>IF(H16="","0",H16*'Prop. y Fact. conversion'!$C$52*1000)</f>
        <v>0</v>
      </c>
      <c r="H30" s="774" t="str">
        <f>IF(I16="","0",I16*'Prop. y Fact. conversion'!$C$52*1000)</f>
        <v>0</v>
      </c>
      <c r="I30" s="774" t="str">
        <f>IF(J16="","0",J16*'Prop. y Fact. conversion'!$C$52*1000)</f>
        <v>0</v>
      </c>
      <c r="J30" s="774" t="str">
        <f>IF(K16="","0",K16*'Prop. y Fact. conversion'!$C$52*1000)</f>
        <v>0</v>
      </c>
      <c r="K30" s="774" t="str">
        <f>IF(L16="","0",L16*'Prop. y Fact. conversion'!$C$52*1000)</f>
        <v>0</v>
      </c>
      <c r="L30" s="775">
        <f t="shared" si="0"/>
        <v>0</v>
      </c>
    </row>
    <row r="31" spans="3:12" ht="13.5">
      <c r="C31" s="1249" t="s">
        <v>714</v>
      </c>
      <c r="D31" s="1249"/>
      <c r="E31" s="1249"/>
      <c r="F31" s="1249"/>
      <c r="G31" s="1249"/>
      <c r="H31" s="1249"/>
      <c r="I31" s="1249"/>
      <c r="J31" s="1249"/>
      <c r="K31" s="1249"/>
      <c r="L31" s="1249"/>
    </row>
    <row r="32" spans="2:12" ht="12.75">
      <c r="B32" s="481" t="s">
        <v>56</v>
      </c>
      <c r="C32" s="776" t="str">
        <f>IF('infoBase1A3b '!$D$18=0,"0",'infoBase1A3b '!C81*'infoBase1A3b '!$D$18*1000)</f>
        <v>0</v>
      </c>
      <c r="D32" s="776" t="str">
        <f>IF('infoBase1A3b '!$D$18=0,"0",'infoBase1A3b '!D81*'infoBase1A3b '!$D$18*1000)</f>
        <v>0</v>
      </c>
      <c r="E32" s="776" t="str">
        <f>IF('infoBase1A3b '!$D$18=0,"0",'infoBase1A3b '!E81*'infoBase1A3b '!$D$18*1000)</f>
        <v>0</v>
      </c>
      <c r="F32" s="776" t="str">
        <f>IF('infoBase1A3b '!$D$18=0,"0",'infoBase1A3b '!F81*'infoBase1A3b '!$D$18*1000)</f>
        <v>0</v>
      </c>
      <c r="G32" s="776" t="str">
        <f>IF('infoBase1A3b '!$D$18=0,"0",'infoBase1A3b '!G81*'infoBase1A3b '!$D$18*1000)</f>
        <v>0</v>
      </c>
      <c r="H32" s="776" t="str">
        <f>IF('infoBase1A3b '!$D$18=0,"0",'infoBase1A3b '!H81*'infoBase1A3b '!$D$18*1000)</f>
        <v>0</v>
      </c>
      <c r="I32" s="776" t="str">
        <f>IF('infoBase1A3b '!$D$18=0,"0",'infoBase1A3b '!I81*'infoBase1A3b '!$D$18*1000)</f>
        <v>0</v>
      </c>
      <c r="J32" s="776" t="str">
        <f>IF('infoBase1A3b '!$D$18=0,"0",'infoBase1A3b '!J81*'infoBase1A3b '!$D$18*1000)</f>
        <v>0</v>
      </c>
      <c r="K32" s="776" t="str">
        <f>IF('infoBase1A3b '!$D$18=0,"0",'infoBase1A3b '!K81*'infoBase1A3b '!$D$18*1000)</f>
        <v>0</v>
      </c>
      <c r="L32" s="777">
        <f>SUM(C32:K32)</f>
        <v>0</v>
      </c>
    </row>
  </sheetData>
  <mergeCells count="3">
    <mergeCell ref="C4:L4"/>
    <mergeCell ref="C18:L18"/>
    <mergeCell ref="C31:L3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Wilmer</dc:creator>
  <cp:keywords/>
  <dc:description/>
  <cp:lastModifiedBy>Margoth Melissa Espinoza Cipriano</cp:lastModifiedBy>
  <dcterms:created xsi:type="dcterms:W3CDTF">2014-03-10T20:44:14Z</dcterms:created>
  <dcterms:modified xsi:type="dcterms:W3CDTF">2016-06-14T15:42:52Z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d_2a" linkTarget="prop_qd_2a">
    <vt:lpwstr>#¡REF!</vt:lpwstr>
  </property>
  <property fmtid="{D5CDD505-2E9C-101B-9397-08002B2CF9AE}" pid="3" name="qdr_2a" linkTarget="prop_qdr_2a">
    <vt:lpwstr>#¡REF!</vt:lpwstr>
  </property>
</Properties>
</file>